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\000共通\人口統計資料\H31年度「人口統計」\"/>
    </mc:Choice>
  </mc:AlternateContent>
  <xr:revisionPtr revIDLastSave="0" documentId="13_ncr:1_{506C06A5-A281-410F-94E0-AFCAE74E4E1A}" xr6:coauthVersionLast="45" xr6:coauthVersionMax="45" xr10:uidLastSave="{00000000-0000-0000-0000-000000000000}"/>
  <bookViews>
    <workbookView xWindow="2640" yWindow="270" windowWidth="15360" windowHeight="10365" tabRatio="725" firstSheet="6" activeTab="11" xr2:uid="{00000000-000D-0000-FFFF-FFFF00000000}"/>
  </bookViews>
  <sheets>
    <sheet name="H31.4" sheetId="15" r:id="rId1"/>
    <sheet name="R1.5" sheetId="23" r:id="rId2"/>
    <sheet name="R1.6" sheetId="24" r:id="rId3"/>
    <sheet name="R1.7" sheetId="25" r:id="rId4"/>
    <sheet name="R1.8" sheetId="17" r:id="rId5"/>
    <sheet name="R1.9" sheetId="26" r:id="rId6"/>
    <sheet name="R1.10" sheetId="27" r:id="rId7"/>
    <sheet name="R1.11" sheetId="28" r:id="rId8"/>
    <sheet name="R1.12" sheetId="29" r:id="rId9"/>
    <sheet name="R2.1" sheetId="30" r:id="rId10"/>
    <sheet name="R2.2" sheetId="31" r:id="rId11"/>
    <sheet name="R2.3" sheetId="33" r:id="rId12"/>
  </sheets>
  <definedNames>
    <definedName name="_xlnm.Print_Area" localSheetId="0">'H31.4'!$A$1:$BT$67</definedName>
    <definedName name="_xlnm.Print_Area" localSheetId="6">'R1.10'!$A$1:$BT$67</definedName>
    <definedName name="_xlnm.Print_Area" localSheetId="7">'R1.11'!$A$1:$BT$67</definedName>
    <definedName name="_xlnm.Print_Area" localSheetId="8">'R1.12'!$A$1:$BT$67</definedName>
    <definedName name="_xlnm.Print_Area" localSheetId="1">'R1.5'!$A$1:$BT$67</definedName>
    <definedName name="_xlnm.Print_Area" localSheetId="2">'R1.6'!$A$1:$BT$67</definedName>
    <definedName name="_xlnm.Print_Area" localSheetId="3">'R1.7'!$A$1:$BT$67</definedName>
    <definedName name="_xlnm.Print_Area" localSheetId="4">'R1.8'!$A$1:$BT$67</definedName>
    <definedName name="_xlnm.Print_Area" localSheetId="5">'R1.9'!$A$1:$BT$67</definedName>
    <definedName name="_xlnm.Print_Area" localSheetId="9">'R2.1'!$A$1:$BT$67</definedName>
    <definedName name="_xlnm.Print_Area" localSheetId="10">'R2.2'!$A$1:$BT$67</definedName>
    <definedName name="_xlnm.Print_Area" localSheetId="11">'R2.3'!$A$1:$BT$67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64" i="33" l="1"/>
  <c r="AE63" i="33"/>
  <c r="AB62" i="33"/>
  <c r="BQ59" i="33"/>
  <c r="BP59" i="33"/>
  <c r="BG59" i="33"/>
  <c r="AW59" i="33"/>
  <c r="AV59" i="33"/>
  <c r="AU59" i="33"/>
  <c r="AT59" i="33"/>
  <c r="AS59" i="33"/>
  <c r="AO59" i="33"/>
  <c r="AN59" i="33"/>
  <c r="AM59" i="33"/>
  <c r="AL59" i="33"/>
  <c r="AK59" i="33"/>
  <c r="AC59" i="33"/>
  <c r="AB59" i="33"/>
  <c r="AA59" i="33"/>
  <c r="Z59" i="33"/>
  <c r="Y59" i="33"/>
  <c r="U59" i="33"/>
  <c r="T59" i="33"/>
  <c r="S59" i="33"/>
  <c r="R59" i="33"/>
  <c r="Q59" i="33"/>
  <c r="BO58" i="33"/>
  <c r="BN58" i="33"/>
  <c r="BM58" i="33"/>
  <c r="BI58" i="33"/>
  <c r="BH58" i="33"/>
  <c r="BG58" i="33"/>
  <c r="BF58" i="33"/>
  <c r="BE58" i="33"/>
  <c r="BJ58" i="33" s="1"/>
  <c r="AX58" i="33"/>
  <c r="AP58" i="33"/>
  <c r="AD58" i="33"/>
  <c r="V58" i="33"/>
  <c r="BO57" i="33"/>
  <c r="BO59" i="33" s="1"/>
  <c r="BN57" i="33"/>
  <c r="BN59" i="33" s="1"/>
  <c r="BM57" i="33"/>
  <c r="BR57" i="33" s="1"/>
  <c r="BI57" i="33"/>
  <c r="BI59" i="33" s="1"/>
  <c r="BH57" i="33"/>
  <c r="BH59" i="33" s="1"/>
  <c r="BG57" i="33"/>
  <c r="BF57" i="33"/>
  <c r="BF59" i="33" s="1"/>
  <c r="BE57" i="33"/>
  <c r="BE59" i="33" s="1"/>
  <c r="AX57" i="33"/>
  <c r="AX59" i="33" s="1"/>
  <c r="AP57" i="33"/>
  <c r="AP59" i="33" s="1"/>
  <c r="AD57" i="33"/>
  <c r="AD59" i="33" s="1"/>
  <c r="V57" i="33"/>
  <c r="V59" i="33" s="1"/>
  <c r="BQ54" i="33"/>
  <c r="AW54" i="33"/>
  <c r="AV54" i="33"/>
  <c r="AU54" i="33"/>
  <c r="AT54" i="33"/>
  <c r="AS54" i="33"/>
  <c r="AO54" i="33"/>
  <c r="AN54" i="33"/>
  <c r="AM54" i="33"/>
  <c r="AL54" i="33"/>
  <c r="AK54" i="33"/>
  <c r="AC54" i="33"/>
  <c r="AB54" i="33"/>
  <c r="AA54" i="33"/>
  <c r="Z54" i="33"/>
  <c r="Y54" i="33"/>
  <c r="U54" i="33"/>
  <c r="T54" i="33"/>
  <c r="S54" i="33"/>
  <c r="R54" i="33"/>
  <c r="Q54" i="33"/>
  <c r="BQ53" i="33"/>
  <c r="BP53" i="33"/>
  <c r="BO53" i="33"/>
  <c r="BN53" i="33"/>
  <c r="BM53" i="33"/>
  <c r="BR53" i="33" s="1"/>
  <c r="BI53" i="33"/>
  <c r="BH53" i="33"/>
  <c r="BG53" i="33"/>
  <c r="BF53" i="33"/>
  <c r="BE53" i="33"/>
  <c r="BJ53" i="33" s="1"/>
  <c r="AX53" i="33"/>
  <c r="AP53" i="33"/>
  <c r="AD53" i="33"/>
  <c r="V53" i="33"/>
  <c r="BQ52" i="33"/>
  <c r="BP52" i="33"/>
  <c r="BP54" i="33" s="1"/>
  <c r="BO52" i="33"/>
  <c r="BO54" i="33" s="1"/>
  <c r="BN52" i="33"/>
  <c r="BN54" i="33" s="1"/>
  <c r="BM52" i="33"/>
  <c r="BR52" i="33" s="1"/>
  <c r="BI52" i="33"/>
  <c r="BI54" i="33" s="1"/>
  <c r="BH52" i="33"/>
  <c r="BH54" i="33" s="1"/>
  <c r="BG52" i="33"/>
  <c r="BG54" i="33" s="1"/>
  <c r="BF52" i="33"/>
  <c r="BF54" i="33" s="1"/>
  <c r="BE52" i="33"/>
  <c r="AX52" i="33"/>
  <c r="AX54" i="33" s="1"/>
  <c r="AP52" i="33"/>
  <c r="AP54" i="33" s="1"/>
  <c r="AD52" i="33"/>
  <c r="AD54" i="33" s="1"/>
  <c r="V52" i="33"/>
  <c r="V54" i="33" s="1"/>
  <c r="AW49" i="33"/>
  <c r="AV49" i="33"/>
  <c r="AU49" i="33"/>
  <c r="AT49" i="33"/>
  <c r="AS49" i="33"/>
  <c r="AO49" i="33"/>
  <c r="AN49" i="33"/>
  <c r="AM49" i="33"/>
  <c r="AL49" i="33"/>
  <c r="AK49" i="33"/>
  <c r="AC49" i="33"/>
  <c r="AB49" i="33"/>
  <c r="AA49" i="33"/>
  <c r="Z49" i="33"/>
  <c r="Y49" i="33"/>
  <c r="U49" i="33"/>
  <c r="T49" i="33"/>
  <c r="S49" i="33"/>
  <c r="R49" i="33"/>
  <c r="Q49" i="33"/>
  <c r="BQ48" i="33"/>
  <c r="BP48" i="33"/>
  <c r="BO48" i="33"/>
  <c r="BN48" i="33"/>
  <c r="BM48" i="33"/>
  <c r="BR48" i="33" s="1"/>
  <c r="BI48" i="33"/>
  <c r="BH48" i="33"/>
  <c r="BG48" i="33"/>
  <c r="BF48" i="33"/>
  <c r="BE48" i="33"/>
  <c r="BJ48" i="33" s="1"/>
  <c r="AX48" i="33"/>
  <c r="AP48" i="33"/>
  <c r="AD48" i="33"/>
  <c r="V48" i="33"/>
  <c r="BQ47" i="33"/>
  <c r="BQ49" i="33" s="1"/>
  <c r="BP47" i="33"/>
  <c r="BP49" i="33" s="1"/>
  <c r="BO47" i="33"/>
  <c r="BO49" i="33" s="1"/>
  <c r="BN47" i="33"/>
  <c r="BN49" i="33" s="1"/>
  <c r="BM47" i="33"/>
  <c r="BR47" i="33" s="1"/>
  <c r="BR49" i="33" s="1"/>
  <c r="BI47" i="33"/>
  <c r="BI49" i="33" s="1"/>
  <c r="BH47" i="33"/>
  <c r="BH49" i="33" s="1"/>
  <c r="BG47" i="33"/>
  <c r="BG49" i="33" s="1"/>
  <c r="BF47" i="33"/>
  <c r="BF49" i="33" s="1"/>
  <c r="BE47" i="33"/>
  <c r="AX47" i="33"/>
  <c r="AX49" i="33" s="1"/>
  <c r="AP47" i="33"/>
  <c r="AP49" i="33" s="1"/>
  <c r="AD47" i="33"/>
  <c r="AD49" i="33" s="1"/>
  <c r="V47" i="33"/>
  <c r="V49" i="33" s="1"/>
  <c r="AW44" i="33"/>
  <c r="AV44" i="33"/>
  <c r="AU44" i="33"/>
  <c r="AT44" i="33"/>
  <c r="AS44" i="33"/>
  <c r="AO44" i="33"/>
  <c r="AN44" i="33"/>
  <c r="AM44" i="33"/>
  <c r="AL44" i="33"/>
  <c r="AK44" i="33"/>
  <c r="AC44" i="33"/>
  <c r="AB44" i="33"/>
  <c r="AA44" i="33"/>
  <c r="Z44" i="33"/>
  <c r="Y44" i="33"/>
  <c r="U44" i="33"/>
  <c r="T44" i="33"/>
  <c r="S44" i="33"/>
  <c r="R44" i="33"/>
  <c r="Q44" i="33"/>
  <c r="BQ43" i="33"/>
  <c r="BP43" i="33"/>
  <c r="BO43" i="33"/>
  <c r="BN43" i="33"/>
  <c r="BM43" i="33"/>
  <c r="BR43" i="33" s="1"/>
  <c r="BI43" i="33"/>
  <c r="BH43" i="33"/>
  <c r="BG43" i="33"/>
  <c r="BG44" i="33" s="1"/>
  <c r="BF43" i="33"/>
  <c r="BE43" i="33"/>
  <c r="AX43" i="33"/>
  <c r="AZ63" i="33" s="1"/>
  <c r="AP43" i="33"/>
  <c r="G19" i="33" s="1"/>
  <c r="AD43" i="33"/>
  <c r="V43" i="33"/>
  <c r="BQ42" i="33"/>
  <c r="BQ44" i="33" s="1"/>
  <c r="BP42" i="33"/>
  <c r="BP44" i="33" s="1"/>
  <c r="BO42" i="33"/>
  <c r="BO44" i="33" s="1"/>
  <c r="BN42" i="33"/>
  <c r="BN44" i="33" s="1"/>
  <c r="BM42" i="33"/>
  <c r="BR42" i="33" s="1"/>
  <c r="BR44" i="33" s="1"/>
  <c r="BI42" i="33"/>
  <c r="BI44" i="33" s="1"/>
  <c r="BH42" i="33"/>
  <c r="BH44" i="33" s="1"/>
  <c r="BG42" i="33"/>
  <c r="BF42" i="33"/>
  <c r="BF44" i="33" s="1"/>
  <c r="BE42" i="33"/>
  <c r="BJ42" i="33" s="1"/>
  <c r="AX42" i="33"/>
  <c r="AP42" i="33"/>
  <c r="AD42" i="33"/>
  <c r="AF62" i="33" s="1"/>
  <c r="V42" i="33"/>
  <c r="V44" i="33" s="1"/>
  <c r="AW39" i="33"/>
  <c r="AV39" i="33"/>
  <c r="AU39" i="33"/>
  <c r="AT39" i="33"/>
  <c r="AS39" i="33"/>
  <c r="AO39" i="33"/>
  <c r="AN39" i="33"/>
  <c r="AM39" i="33"/>
  <c r="AL39" i="33"/>
  <c r="AK39" i="33"/>
  <c r="AD39" i="33"/>
  <c r="AC39" i="33"/>
  <c r="AB39" i="33"/>
  <c r="AA39" i="33"/>
  <c r="Z39" i="33"/>
  <c r="Y39" i="33"/>
  <c r="U39" i="33"/>
  <c r="T39" i="33"/>
  <c r="S39" i="33"/>
  <c r="R39" i="33"/>
  <c r="Q39" i="33"/>
  <c r="BQ38" i="33"/>
  <c r="BP38" i="33"/>
  <c r="BO38" i="33"/>
  <c r="BN38" i="33"/>
  <c r="BN39" i="33" s="1"/>
  <c r="BM38" i="33"/>
  <c r="BI38" i="33"/>
  <c r="BH38" i="33"/>
  <c r="BH39" i="33" s="1"/>
  <c r="BG38" i="33"/>
  <c r="BF38" i="33"/>
  <c r="BE38" i="33"/>
  <c r="AX38" i="33"/>
  <c r="AP38" i="33"/>
  <c r="AD38" i="33"/>
  <c r="V38" i="33"/>
  <c r="BQ37" i="33"/>
  <c r="BQ39" i="33" s="1"/>
  <c r="BP37" i="33"/>
  <c r="BP39" i="33" s="1"/>
  <c r="BO37" i="33"/>
  <c r="BO39" i="33" s="1"/>
  <c r="BN37" i="33"/>
  <c r="BM37" i="33"/>
  <c r="BM39" i="33" s="1"/>
  <c r="BI37" i="33"/>
  <c r="BI39" i="33" s="1"/>
  <c r="BH37" i="33"/>
  <c r="BG37" i="33"/>
  <c r="BG39" i="33" s="1"/>
  <c r="BF37" i="33"/>
  <c r="BF39" i="33" s="1"/>
  <c r="BE37" i="33"/>
  <c r="AX37" i="33"/>
  <c r="AY62" i="33" s="1"/>
  <c r="AP37" i="33"/>
  <c r="AP39" i="33" s="1"/>
  <c r="AD37" i="33"/>
  <c r="AE62" i="33" s="1"/>
  <c r="V37" i="33"/>
  <c r="V39" i="33" s="1"/>
  <c r="BO34" i="33"/>
  <c r="BI34" i="33"/>
  <c r="BE34" i="33"/>
  <c r="AW34" i="33"/>
  <c r="AV34" i="33"/>
  <c r="AU34" i="33"/>
  <c r="AT34" i="33"/>
  <c r="AS34" i="33"/>
  <c r="AO34" i="33"/>
  <c r="AN34" i="33"/>
  <c r="AM34" i="33"/>
  <c r="AL34" i="33"/>
  <c r="AK34" i="33"/>
  <c r="AC34" i="33"/>
  <c r="AB34" i="33"/>
  <c r="AA34" i="33"/>
  <c r="Z34" i="33"/>
  <c r="Y34" i="33"/>
  <c r="U34" i="33"/>
  <c r="T34" i="33"/>
  <c r="S34" i="33"/>
  <c r="R34" i="33"/>
  <c r="Q34" i="33"/>
  <c r="BQ33" i="33"/>
  <c r="BP33" i="33"/>
  <c r="BO33" i="33"/>
  <c r="BN33" i="33"/>
  <c r="BM33" i="33"/>
  <c r="BR33" i="33" s="1"/>
  <c r="BI33" i="33"/>
  <c r="BH33" i="33"/>
  <c r="BG33" i="33"/>
  <c r="BF33" i="33"/>
  <c r="BJ33" i="33" s="1"/>
  <c r="BE33" i="33"/>
  <c r="AX33" i="33"/>
  <c r="AP33" i="33"/>
  <c r="AD33" i="33"/>
  <c r="V33" i="33"/>
  <c r="BQ32" i="33"/>
  <c r="BQ34" i="33" s="1"/>
  <c r="BP32" i="33"/>
  <c r="BP34" i="33" s="1"/>
  <c r="BO32" i="33"/>
  <c r="BN32" i="33"/>
  <c r="BN34" i="33" s="1"/>
  <c r="BM32" i="33"/>
  <c r="BM34" i="33" s="1"/>
  <c r="BI32" i="33"/>
  <c r="BH32" i="33"/>
  <c r="BH34" i="33" s="1"/>
  <c r="BG32" i="33"/>
  <c r="BG34" i="33" s="1"/>
  <c r="BF32" i="33"/>
  <c r="BE32" i="33"/>
  <c r="AX32" i="33"/>
  <c r="AX34" i="33" s="1"/>
  <c r="AP32" i="33"/>
  <c r="AP34" i="33" s="1"/>
  <c r="AD32" i="33"/>
  <c r="V32" i="33"/>
  <c r="V34" i="33" s="1"/>
  <c r="BQ31" i="33"/>
  <c r="BP31" i="33"/>
  <c r="BO31" i="33"/>
  <c r="BN31" i="33"/>
  <c r="BM31" i="33"/>
  <c r="BH29" i="33"/>
  <c r="AW29" i="33"/>
  <c r="AV29" i="33"/>
  <c r="AU29" i="33"/>
  <c r="AT29" i="33"/>
  <c r="AS29" i="33"/>
  <c r="AO29" i="33"/>
  <c r="AN29" i="33"/>
  <c r="AM29" i="33"/>
  <c r="AL29" i="33"/>
  <c r="AK29" i="33"/>
  <c r="AD29" i="33"/>
  <c r="AC29" i="33"/>
  <c r="AB29" i="33"/>
  <c r="AA29" i="33"/>
  <c r="Z29" i="33"/>
  <c r="Y29" i="33"/>
  <c r="U29" i="33"/>
  <c r="T29" i="33"/>
  <c r="S29" i="33"/>
  <c r="R29" i="33"/>
  <c r="Q29" i="33"/>
  <c r="BQ28" i="33"/>
  <c r="BP28" i="33"/>
  <c r="BO28" i="33"/>
  <c r="BN28" i="33"/>
  <c r="BN29" i="33" s="1"/>
  <c r="BM28" i="33"/>
  <c r="BI28" i="33"/>
  <c r="BH28" i="33"/>
  <c r="BG28" i="33"/>
  <c r="BF28" i="33"/>
  <c r="BE28" i="33"/>
  <c r="AX28" i="33"/>
  <c r="AP28" i="33"/>
  <c r="AD28" i="33"/>
  <c r="V28" i="33"/>
  <c r="Z75" i="33" s="1"/>
  <c r="BQ27" i="33"/>
  <c r="BQ29" i="33" s="1"/>
  <c r="BP27" i="33"/>
  <c r="BP29" i="33" s="1"/>
  <c r="BO27" i="33"/>
  <c r="BO29" i="33" s="1"/>
  <c r="BN27" i="33"/>
  <c r="BR27" i="33" s="1"/>
  <c r="BM27" i="33"/>
  <c r="BM29" i="33" s="1"/>
  <c r="BI27" i="33"/>
  <c r="BI29" i="33" s="1"/>
  <c r="BH27" i="33"/>
  <c r="BG27" i="33"/>
  <c r="BG29" i="33" s="1"/>
  <c r="BF27" i="33"/>
  <c r="BF29" i="33" s="1"/>
  <c r="BE27" i="33"/>
  <c r="BJ27" i="33" s="1"/>
  <c r="AX27" i="33"/>
  <c r="AX29" i="33" s="1"/>
  <c r="AP27" i="33"/>
  <c r="AP29" i="33" s="1"/>
  <c r="AD27" i="33"/>
  <c r="V27" i="33"/>
  <c r="Z74" i="33" s="1"/>
  <c r="BP24" i="33"/>
  <c r="BF24" i="33"/>
  <c r="AW24" i="33"/>
  <c r="AV24" i="33"/>
  <c r="AU24" i="33"/>
  <c r="AT24" i="33"/>
  <c r="AS24" i="33"/>
  <c r="AO24" i="33"/>
  <c r="AN24" i="33"/>
  <c r="AM24" i="33"/>
  <c r="AL24" i="33"/>
  <c r="AK24" i="33"/>
  <c r="AC24" i="33"/>
  <c r="AB24" i="33"/>
  <c r="AA24" i="33"/>
  <c r="Z24" i="33"/>
  <c r="Y24" i="33"/>
  <c r="V24" i="33"/>
  <c r="U24" i="33"/>
  <c r="T24" i="33"/>
  <c r="S24" i="33"/>
  <c r="R24" i="33"/>
  <c r="Q24" i="33"/>
  <c r="BQ23" i="33"/>
  <c r="BP23" i="33"/>
  <c r="BO23" i="33"/>
  <c r="BN23" i="33"/>
  <c r="BM23" i="33"/>
  <c r="BR23" i="33" s="1"/>
  <c r="BI23" i="33"/>
  <c r="BH23" i="33"/>
  <c r="BG23" i="33"/>
  <c r="BF23" i="33"/>
  <c r="BE23" i="33"/>
  <c r="AX23" i="33"/>
  <c r="AP23" i="33"/>
  <c r="AP24" i="33" s="1"/>
  <c r="AD23" i="33"/>
  <c r="V23" i="33"/>
  <c r="BQ22" i="33"/>
  <c r="BQ24" i="33" s="1"/>
  <c r="BP22" i="33"/>
  <c r="BO22" i="33"/>
  <c r="BO24" i="33" s="1"/>
  <c r="BN22" i="33"/>
  <c r="BN24" i="33" s="1"/>
  <c r="BM22" i="33"/>
  <c r="BM24" i="33" s="1"/>
  <c r="BI22" i="33"/>
  <c r="BI24" i="33" s="1"/>
  <c r="BH22" i="33"/>
  <c r="BH24" i="33" s="1"/>
  <c r="BG22" i="33"/>
  <c r="BF22" i="33"/>
  <c r="BE22" i="33"/>
  <c r="BE24" i="33" s="1"/>
  <c r="AX22" i="33"/>
  <c r="AX24" i="33" s="1"/>
  <c r="AP22" i="33"/>
  <c r="AD22" i="33"/>
  <c r="AD24" i="33" s="1"/>
  <c r="V22" i="33"/>
  <c r="BO19" i="33"/>
  <c r="BI19" i="33"/>
  <c r="AW19" i="33"/>
  <c r="AV19" i="33"/>
  <c r="AU19" i="33"/>
  <c r="AT19" i="33"/>
  <c r="AS19" i="33"/>
  <c r="AO19" i="33"/>
  <c r="AN19" i="33"/>
  <c r="AM19" i="33"/>
  <c r="AL19" i="33"/>
  <c r="AK19" i="33"/>
  <c r="AC19" i="33"/>
  <c r="AB19" i="33"/>
  <c r="AA19" i="33"/>
  <c r="Z19" i="33"/>
  <c r="Y19" i="33"/>
  <c r="U19" i="33"/>
  <c r="T19" i="33"/>
  <c r="S19" i="33"/>
  <c r="R19" i="33"/>
  <c r="Q19" i="33"/>
  <c r="I19" i="33"/>
  <c r="F19" i="33"/>
  <c r="D19" i="33"/>
  <c r="C19" i="33"/>
  <c r="BQ18" i="33"/>
  <c r="BP18" i="33"/>
  <c r="BO18" i="33"/>
  <c r="BN18" i="33"/>
  <c r="BM18" i="33"/>
  <c r="BR18" i="33" s="1"/>
  <c r="BI18" i="33"/>
  <c r="BH18" i="33"/>
  <c r="BG18" i="33"/>
  <c r="BF18" i="33"/>
  <c r="BJ18" i="33" s="1"/>
  <c r="BE18" i="33"/>
  <c r="AX18" i="33"/>
  <c r="AP18" i="33"/>
  <c r="AD18" i="33"/>
  <c r="V18" i="33"/>
  <c r="I18" i="33"/>
  <c r="I32" i="33" s="1"/>
  <c r="F18" i="33"/>
  <c r="E18" i="33"/>
  <c r="D18" i="33"/>
  <c r="C18" i="33"/>
  <c r="BQ17" i="33"/>
  <c r="BQ19" i="33" s="1"/>
  <c r="BP17" i="33"/>
  <c r="BO17" i="33"/>
  <c r="BN17" i="33"/>
  <c r="BN19" i="33" s="1"/>
  <c r="BM17" i="33"/>
  <c r="BM19" i="33" s="1"/>
  <c r="BI17" i="33"/>
  <c r="BH17" i="33"/>
  <c r="BH19" i="33" s="1"/>
  <c r="BG17" i="33"/>
  <c r="BG19" i="33" s="1"/>
  <c r="BF17" i="33"/>
  <c r="BE17" i="33"/>
  <c r="BE19" i="33" s="1"/>
  <c r="AX17" i="33"/>
  <c r="AX19" i="33" s="1"/>
  <c r="AP17" i="33"/>
  <c r="AP19" i="33" s="1"/>
  <c r="AD17" i="33"/>
  <c r="V17" i="33"/>
  <c r="V19" i="33" s="1"/>
  <c r="J17" i="33"/>
  <c r="G17" i="33"/>
  <c r="F17" i="33"/>
  <c r="H17" i="33" s="1"/>
  <c r="D17" i="33"/>
  <c r="C17" i="33"/>
  <c r="AW14" i="33"/>
  <c r="AV14" i="33"/>
  <c r="AU14" i="33"/>
  <c r="AT14" i="33"/>
  <c r="AS14" i="33"/>
  <c r="AO14" i="33"/>
  <c r="AN14" i="33"/>
  <c r="AM14" i="33"/>
  <c r="AL14" i="33"/>
  <c r="AK14" i="33"/>
  <c r="AD14" i="33"/>
  <c r="AC14" i="33"/>
  <c r="AB14" i="33"/>
  <c r="AA14" i="33"/>
  <c r="Z14" i="33"/>
  <c r="Y14" i="33"/>
  <c r="U14" i="33"/>
  <c r="T14" i="33"/>
  <c r="S14" i="33"/>
  <c r="R14" i="33"/>
  <c r="Q14" i="33"/>
  <c r="BQ13" i="33"/>
  <c r="BP13" i="33"/>
  <c r="BO13" i="33"/>
  <c r="BN13" i="33"/>
  <c r="BR13" i="33" s="1"/>
  <c r="BM13" i="33"/>
  <c r="BI13" i="33"/>
  <c r="BH13" i="33"/>
  <c r="BG13" i="33"/>
  <c r="BF13" i="33"/>
  <c r="BE13" i="33"/>
  <c r="BJ13" i="33" s="1"/>
  <c r="AX13" i="33"/>
  <c r="AQ63" i="33" s="1"/>
  <c r="AP13" i="33"/>
  <c r="AD13" i="33"/>
  <c r="V13" i="33"/>
  <c r="BQ12" i="33"/>
  <c r="BQ14" i="33" s="1"/>
  <c r="BP12" i="33"/>
  <c r="BP14" i="33" s="1"/>
  <c r="BO12" i="33"/>
  <c r="BO14" i="33" s="1"/>
  <c r="BN12" i="33"/>
  <c r="BR12" i="33" s="1"/>
  <c r="BM12" i="33"/>
  <c r="BM14" i="33" s="1"/>
  <c r="BI12" i="33"/>
  <c r="BI14" i="33" s="1"/>
  <c r="BH12" i="33"/>
  <c r="BH14" i="33" s="1"/>
  <c r="BG12" i="33"/>
  <c r="BG14" i="33" s="1"/>
  <c r="BF12" i="33"/>
  <c r="BF14" i="33" s="1"/>
  <c r="BE12" i="33"/>
  <c r="BJ12" i="33" s="1"/>
  <c r="AX12" i="33"/>
  <c r="AQ62" i="33" s="1"/>
  <c r="AQ64" i="33" s="1"/>
  <c r="AP12" i="33"/>
  <c r="AP14" i="33" s="1"/>
  <c r="AD12" i="33"/>
  <c r="V12" i="33"/>
  <c r="V14" i="33" s="1"/>
  <c r="AW9" i="33"/>
  <c r="AV9" i="33"/>
  <c r="AU9" i="33"/>
  <c r="AT9" i="33"/>
  <c r="AS9" i="33"/>
  <c r="AO9" i="33"/>
  <c r="AN9" i="33"/>
  <c r="AM9" i="33"/>
  <c r="AL9" i="33"/>
  <c r="AK9" i="33"/>
  <c r="AD9" i="33"/>
  <c r="AC9" i="33"/>
  <c r="AB9" i="33"/>
  <c r="AA9" i="33"/>
  <c r="Z9" i="33"/>
  <c r="Y9" i="33"/>
  <c r="U9" i="33"/>
  <c r="T9" i="33"/>
  <c r="S9" i="33"/>
  <c r="R9" i="33"/>
  <c r="Q9" i="33"/>
  <c r="C9" i="33"/>
  <c r="C20" i="33" s="1"/>
  <c r="BQ8" i="33"/>
  <c r="BP8" i="33"/>
  <c r="BO8" i="33"/>
  <c r="BN8" i="33"/>
  <c r="BM8" i="33"/>
  <c r="BR8" i="33" s="1"/>
  <c r="BI8" i="33"/>
  <c r="BH8" i="33"/>
  <c r="BG8" i="33"/>
  <c r="BF8" i="33"/>
  <c r="BJ8" i="33" s="1"/>
  <c r="BE8" i="33"/>
  <c r="AX8" i="33"/>
  <c r="AP8" i="33"/>
  <c r="AL63" i="33" s="1"/>
  <c r="AD8" i="33"/>
  <c r="V8" i="33"/>
  <c r="R63" i="33" s="1"/>
  <c r="O8" i="33"/>
  <c r="D10" i="33" s="1"/>
  <c r="BQ7" i="33"/>
  <c r="BQ9" i="33" s="1"/>
  <c r="BP7" i="33"/>
  <c r="BP9" i="33" s="1"/>
  <c r="BO7" i="33"/>
  <c r="BO9" i="33" s="1"/>
  <c r="BN7" i="33"/>
  <c r="BN9" i="33" s="1"/>
  <c r="BM7" i="33"/>
  <c r="BR7" i="33" s="1"/>
  <c r="BR9" i="33" s="1"/>
  <c r="BI7" i="33"/>
  <c r="BI9" i="33" s="1"/>
  <c r="BH7" i="33"/>
  <c r="BH9" i="33" s="1"/>
  <c r="BG7" i="33"/>
  <c r="BG9" i="33" s="1"/>
  <c r="BF7" i="33"/>
  <c r="BF9" i="33" s="1"/>
  <c r="BE7" i="33"/>
  <c r="BE9" i="33" s="1"/>
  <c r="AX7" i="33"/>
  <c r="AX9" i="33" s="1"/>
  <c r="AP7" i="33"/>
  <c r="AL62" i="33" s="1"/>
  <c r="AL64" i="33" s="1"/>
  <c r="AD7" i="33"/>
  <c r="V7" i="33"/>
  <c r="R62" i="33" s="1"/>
  <c r="O7" i="33"/>
  <c r="C10" i="33" s="1"/>
  <c r="Z4" i="33"/>
  <c r="AT4" i="33" s="1"/>
  <c r="BN4" i="33" s="1"/>
  <c r="G25" i="33" l="1"/>
  <c r="H19" i="33"/>
  <c r="C34" i="33"/>
  <c r="C40" i="33" s="1"/>
  <c r="C26" i="33"/>
  <c r="D8" i="33"/>
  <c r="J10" i="33"/>
  <c r="J23" i="33" s="1"/>
  <c r="C8" i="33"/>
  <c r="E10" i="33"/>
  <c r="C12" i="33"/>
  <c r="BJ14" i="33"/>
  <c r="D25" i="33"/>
  <c r="BR14" i="33"/>
  <c r="BR29" i="33"/>
  <c r="BF63" i="33"/>
  <c r="BJ7" i="33"/>
  <c r="O9" i="33"/>
  <c r="R65" i="33" s="1"/>
  <c r="AX14" i="33"/>
  <c r="BN14" i="33"/>
  <c r="E24" i="33"/>
  <c r="BR38" i="33"/>
  <c r="BM49" i="33"/>
  <c r="BM9" i="33"/>
  <c r="C23" i="33"/>
  <c r="F32" i="33"/>
  <c r="BR28" i="33"/>
  <c r="BE39" i="33"/>
  <c r="BJ37" i="33"/>
  <c r="BJ39" i="33" s="1"/>
  <c r="AY63" i="33"/>
  <c r="BM44" i="33"/>
  <c r="AB64" i="33"/>
  <c r="AB65" i="33" s="1"/>
  <c r="BE14" i="33"/>
  <c r="BR17" i="33"/>
  <c r="BR19" i="33" s="1"/>
  <c r="E19" i="33"/>
  <c r="E32" i="33" s="1"/>
  <c r="E38" i="33" s="1"/>
  <c r="V9" i="33"/>
  <c r="W62" i="33"/>
  <c r="W63" i="33"/>
  <c r="D23" i="33"/>
  <c r="C32" i="33"/>
  <c r="C38" i="33" s="1"/>
  <c r="C24" i="33"/>
  <c r="G18" i="33"/>
  <c r="J19" i="33"/>
  <c r="BJ23" i="33"/>
  <c r="BC8" i="33" s="1"/>
  <c r="AX39" i="33"/>
  <c r="AY64" i="33" s="1"/>
  <c r="AP44" i="33"/>
  <c r="BJ43" i="33"/>
  <c r="BJ44" i="33" s="1"/>
  <c r="BJ52" i="33"/>
  <c r="BJ54" i="33" s="1"/>
  <c r="BR59" i="33"/>
  <c r="BR58" i="33"/>
  <c r="BM59" i="33"/>
  <c r="AV63" i="33"/>
  <c r="G9" i="33" s="1"/>
  <c r="G23" i="33"/>
  <c r="AI7" i="33"/>
  <c r="AI8" i="33"/>
  <c r="G10" i="33" s="1"/>
  <c r="G8" i="33" s="1"/>
  <c r="AP9" i="33"/>
  <c r="E17" i="33"/>
  <c r="I17" i="33"/>
  <c r="AD19" i="33"/>
  <c r="BF19" i="33"/>
  <c r="BJ17" i="33"/>
  <c r="BJ19" i="33" s="1"/>
  <c r="BP19" i="33"/>
  <c r="D32" i="33"/>
  <c r="D38" i="33" s="1"/>
  <c r="D24" i="33"/>
  <c r="C25" i="33"/>
  <c r="BG24" i="33"/>
  <c r="BR22" i="33"/>
  <c r="BR24" i="33" s="1"/>
  <c r="BJ28" i="33"/>
  <c r="BJ29" i="33" s="1"/>
  <c r="AD34" i="33"/>
  <c r="BF34" i="33"/>
  <c r="BJ32" i="33"/>
  <c r="BJ34" i="33" s="1"/>
  <c r="AB63" i="33"/>
  <c r="D9" i="33" s="1"/>
  <c r="BJ38" i="33"/>
  <c r="AE64" i="33"/>
  <c r="AZ62" i="33"/>
  <c r="AF63" i="33"/>
  <c r="BT63" i="33"/>
  <c r="BJ47" i="33"/>
  <c r="BR54" i="33"/>
  <c r="BM54" i="33"/>
  <c r="BE29" i="33"/>
  <c r="AD44" i="33"/>
  <c r="AF64" i="33" s="1"/>
  <c r="AX44" i="33"/>
  <c r="AZ64" i="33" s="1"/>
  <c r="AV62" i="33"/>
  <c r="BJ22" i="33"/>
  <c r="V29" i="33"/>
  <c r="BR32" i="33"/>
  <c r="BR34" i="33" s="1"/>
  <c r="BE44" i="33"/>
  <c r="BE49" i="33"/>
  <c r="BE54" i="33"/>
  <c r="BR37" i="33"/>
  <c r="BJ57" i="33"/>
  <c r="BJ59" i="33" s="1"/>
  <c r="G32" i="33" l="1"/>
  <c r="G38" i="33" s="1"/>
  <c r="G24" i="33"/>
  <c r="J18" i="33"/>
  <c r="AF65" i="33"/>
  <c r="BJ49" i="33"/>
  <c r="BT64" i="33" s="1"/>
  <c r="BT62" i="33"/>
  <c r="G20" i="33"/>
  <c r="G12" i="33"/>
  <c r="BS62" i="33"/>
  <c r="BP62" i="33"/>
  <c r="BP64" i="33" s="1"/>
  <c r="BR39" i="33"/>
  <c r="BS64" i="33" s="1"/>
  <c r="AE65" i="33"/>
  <c r="BF62" i="33"/>
  <c r="BF64" i="33" s="1"/>
  <c r="BC7" i="33"/>
  <c r="BC9" i="33" s="1"/>
  <c r="BJ9" i="33"/>
  <c r="J8" i="33"/>
  <c r="BJ24" i="33"/>
  <c r="AI9" i="33"/>
  <c r="F10" i="33"/>
  <c r="J25" i="33"/>
  <c r="BK63" i="33"/>
  <c r="AZ65" i="33"/>
  <c r="W64" i="33"/>
  <c r="W65" i="33" s="1"/>
  <c r="BS63" i="33"/>
  <c r="BP63" i="33"/>
  <c r="AV64" i="33"/>
  <c r="AV65" i="33" s="1"/>
  <c r="F9" i="33"/>
  <c r="D20" i="33"/>
  <c r="J9" i="33"/>
  <c r="J12" i="33" s="1"/>
  <c r="D12" i="33"/>
  <c r="E9" i="33"/>
  <c r="E8" i="33" s="1"/>
  <c r="H18" i="33"/>
  <c r="E23" i="33"/>
  <c r="K17" i="33"/>
  <c r="K19" i="33"/>
  <c r="E25" i="33"/>
  <c r="BK62" i="33"/>
  <c r="F20" i="33" l="1"/>
  <c r="F12" i="33"/>
  <c r="I9" i="33"/>
  <c r="H9" i="33"/>
  <c r="G34" i="33"/>
  <c r="G40" i="33" s="1"/>
  <c r="G26" i="33"/>
  <c r="BF65" i="33"/>
  <c r="BP65" i="33"/>
  <c r="BK64" i="33"/>
  <c r="BK65" i="33" s="1"/>
  <c r="F8" i="33"/>
  <c r="I8" i="33" s="1"/>
  <c r="H10" i="33"/>
  <c r="F25" i="33"/>
  <c r="I10" i="33"/>
  <c r="F24" i="33"/>
  <c r="F23" i="33"/>
  <c r="F38" i="33"/>
  <c r="BT65" i="33"/>
  <c r="K9" i="33"/>
  <c r="E12" i="33"/>
  <c r="BS65" i="33"/>
  <c r="J32" i="33"/>
  <c r="J38" i="33" s="1"/>
  <c r="J24" i="33"/>
  <c r="H32" i="33"/>
  <c r="H38" i="33" s="1"/>
  <c r="H24" i="33"/>
  <c r="K18" i="33"/>
  <c r="J20" i="33"/>
  <c r="D26" i="33"/>
  <c r="D34" i="33"/>
  <c r="D40" i="33" s="1"/>
  <c r="E20" i="33"/>
  <c r="AQ65" i="33"/>
  <c r="AL65" i="33"/>
  <c r="AY65" i="33"/>
  <c r="E26" i="33" l="1"/>
  <c r="E34" i="33"/>
  <c r="E40" i="33" s="1"/>
  <c r="I24" i="33"/>
  <c r="I25" i="33"/>
  <c r="I38" i="33"/>
  <c r="I23" i="33"/>
  <c r="F26" i="33"/>
  <c r="F34" i="33"/>
  <c r="F40" i="33" s="1"/>
  <c r="I20" i="33"/>
  <c r="K32" i="33"/>
  <c r="K24" i="33"/>
  <c r="H20" i="33"/>
  <c r="K20" i="33" s="1"/>
  <c r="H12" i="33"/>
  <c r="J26" i="33"/>
  <c r="J34" i="33"/>
  <c r="J40" i="33" s="1"/>
  <c r="H8" i="33"/>
  <c r="K8" i="33" s="1"/>
  <c r="H23" i="33"/>
  <c r="K10" i="33"/>
  <c r="H25" i="33"/>
  <c r="I12" i="33"/>
  <c r="K34" i="33" l="1"/>
  <c r="K40" i="33" s="1"/>
  <c r="K26" i="33"/>
  <c r="K23" i="33"/>
  <c r="K25" i="33"/>
  <c r="K38" i="33"/>
  <c r="H26" i="33"/>
  <c r="H34" i="33"/>
  <c r="H40" i="33" s="1"/>
  <c r="I26" i="33"/>
  <c r="I34" i="33"/>
  <c r="I40" i="33" s="1"/>
  <c r="K12" i="33"/>
  <c r="R64" i="31" l="1"/>
  <c r="AE63" i="31"/>
  <c r="AB62" i="31"/>
  <c r="AW59" i="31"/>
  <c r="AV59" i="31"/>
  <c r="AU59" i="31"/>
  <c r="AT59" i="31"/>
  <c r="AS59" i="31"/>
  <c r="AO59" i="31"/>
  <c r="AN59" i="31"/>
  <c r="AM59" i="31"/>
  <c r="AL59" i="31"/>
  <c r="AK59" i="31"/>
  <c r="AC59" i="31"/>
  <c r="AB59" i="31"/>
  <c r="AA59" i="31"/>
  <c r="Z59" i="31"/>
  <c r="Y59" i="31"/>
  <c r="V59" i="31"/>
  <c r="U59" i="31"/>
  <c r="T59" i="31"/>
  <c r="S59" i="31"/>
  <c r="R59" i="31"/>
  <c r="Q59" i="31"/>
  <c r="BQ58" i="31"/>
  <c r="BQ59" i="31" s="1"/>
  <c r="BP58" i="31"/>
  <c r="BO58" i="31"/>
  <c r="BN58" i="31"/>
  <c r="BM58" i="31"/>
  <c r="BR58" i="31" s="1"/>
  <c r="BI58" i="31"/>
  <c r="BH58" i="31"/>
  <c r="BG58" i="31"/>
  <c r="BF58" i="31"/>
  <c r="BJ58" i="31" s="1"/>
  <c r="BE58" i="31"/>
  <c r="AX58" i="31"/>
  <c r="AP58" i="31"/>
  <c r="AD58" i="31"/>
  <c r="V58" i="31"/>
  <c r="BQ57" i="31"/>
  <c r="BP57" i="31"/>
  <c r="BP59" i="31" s="1"/>
  <c r="BO57" i="31"/>
  <c r="BO59" i="31" s="1"/>
  <c r="BN57" i="31"/>
  <c r="BN59" i="31" s="1"/>
  <c r="BM57" i="31"/>
  <c r="BR57" i="31" s="1"/>
  <c r="BI57" i="31"/>
  <c r="BI59" i="31" s="1"/>
  <c r="BH57" i="31"/>
  <c r="BH59" i="31" s="1"/>
  <c r="BG57" i="31"/>
  <c r="BG59" i="31" s="1"/>
  <c r="BF57" i="31"/>
  <c r="BF59" i="31" s="1"/>
  <c r="BE57" i="31"/>
  <c r="BE59" i="31" s="1"/>
  <c r="AX57" i="31"/>
  <c r="AX59" i="31" s="1"/>
  <c r="AP57" i="31"/>
  <c r="AD57" i="31"/>
  <c r="AD59" i="31" s="1"/>
  <c r="V57" i="31"/>
  <c r="AW54" i="31"/>
  <c r="AV54" i="31"/>
  <c r="AU54" i="31"/>
  <c r="AT54" i="31"/>
  <c r="AS54" i="31"/>
  <c r="AO54" i="31"/>
  <c r="AN54" i="31"/>
  <c r="AM54" i="31"/>
  <c r="AL54" i="31"/>
  <c r="AK54" i="31"/>
  <c r="AC54" i="31"/>
  <c r="AB54" i="31"/>
  <c r="AA54" i="31"/>
  <c r="Z54" i="31"/>
  <c r="Y54" i="31"/>
  <c r="V54" i="31"/>
  <c r="U54" i="31"/>
  <c r="T54" i="31"/>
  <c r="S54" i="31"/>
  <c r="R54" i="31"/>
  <c r="Q54" i="31"/>
  <c r="BQ53" i="31"/>
  <c r="BQ54" i="31" s="1"/>
  <c r="BP53" i="31"/>
  <c r="BO53" i="31"/>
  <c r="BN53" i="31"/>
  <c r="BM53" i="31"/>
  <c r="BR53" i="31" s="1"/>
  <c r="BI53" i="31"/>
  <c r="BH53" i="31"/>
  <c r="BG53" i="31"/>
  <c r="BF53" i="31"/>
  <c r="BJ53" i="31" s="1"/>
  <c r="BE53" i="31"/>
  <c r="AX53" i="31"/>
  <c r="AP53" i="31"/>
  <c r="AD53" i="31"/>
  <c r="V53" i="31"/>
  <c r="BQ52" i="31"/>
  <c r="BP52" i="31"/>
  <c r="BP54" i="31" s="1"/>
  <c r="BO52" i="31"/>
  <c r="BO54" i="31" s="1"/>
  <c r="BN52" i="31"/>
  <c r="BN54" i="31" s="1"/>
  <c r="BM52" i="31"/>
  <c r="BR52" i="31" s="1"/>
  <c r="BI52" i="31"/>
  <c r="BI54" i="31" s="1"/>
  <c r="BH52" i="31"/>
  <c r="BH54" i="31" s="1"/>
  <c r="BG52" i="31"/>
  <c r="BG54" i="31" s="1"/>
  <c r="BF52" i="31"/>
  <c r="BF54" i="31" s="1"/>
  <c r="BE52" i="31"/>
  <c r="BE54" i="31" s="1"/>
  <c r="AX52" i="31"/>
  <c r="AX54" i="31" s="1"/>
  <c r="AP52" i="31"/>
  <c r="AD52" i="31"/>
  <c r="AD54" i="31" s="1"/>
  <c r="V52" i="31"/>
  <c r="AW49" i="31"/>
  <c r="AV49" i="31"/>
  <c r="AU49" i="31"/>
  <c r="AT49" i="31"/>
  <c r="AS49" i="31"/>
  <c r="AO49" i="31"/>
  <c r="AN49" i="31"/>
  <c r="AM49" i="31"/>
  <c r="AL49" i="31"/>
  <c r="AK49" i="31"/>
  <c r="AC49" i="31"/>
  <c r="AB49" i="31"/>
  <c r="AA49" i="31"/>
  <c r="Z49" i="31"/>
  <c r="Y49" i="31"/>
  <c r="V49" i="31"/>
  <c r="U49" i="31"/>
  <c r="T49" i="31"/>
  <c r="S49" i="31"/>
  <c r="R49" i="31"/>
  <c r="Q49" i="31"/>
  <c r="BQ48" i="31"/>
  <c r="BQ49" i="31" s="1"/>
  <c r="BP48" i="31"/>
  <c r="BO48" i="31"/>
  <c r="BN48" i="31"/>
  <c r="BM48" i="31"/>
  <c r="BR48" i="31" s="1"/>
  <c r="BI48" i="31"/>
  <c r="BH48" i="31"/>
  <c r="BG48" i="31"/>
  <c r="BF48" i="31"/>
  <c r="BJ48" i="31" s="1"/>
  <c r="BE48" i="31"/>
  <c r="AX48" i="31"/>
  <c r="AP48" i="31"/>
  <c r="AD48" i="31"/>
  <c r="V48" i="31"/>
  <c r="BQ47" i="31"/>
  <c r="BP47" i="31"/>
  <c r="BP49" i="31" s="1"/>
  <c r="BO47" i="31"/>
  <c r="BO49" i="31" s="1"/>
  <c r="BN47" i="31"/>
  <c r="BN49" i="31" s="1"/>
  <c r="BM47" i="31"/>
  <c r="BR47" i="31" s="1"/>
  <c r="BI47" i="31"/>
  <c r="BI49" i="31" s="1"/>
  <c r="BH47" i="31"/>
  <c r="BH49" i="31" s="1"/>
  <c r="BG47" i="31"/>
  <c r="BG49" i="31" s="1"/>
  <c r="BF47" i="31"/>
  <c r="BF49" i="31" s="1"/>
  <c r="BE47" i="31"/>
  <c r="BE49" i="31" s="1"/>
  <c r="AX47" i="31"/>
  <c r="AX49" i="31" s="1"/>
  <c r="AP47" i="31"/>
  <c r="AD47" i="31"/>
  <c r="AD49" i="31" s="1"/>
  <c r="V47" i="31"/>
  <c r="AW44" i="31"/>
  <c r="AV44" i="31"/>
  <c r="AU44" i="31"/>
  <c r="AT44" i="31"/>
  <c r="AS44" i="31"/>
  <c r="AO44" i="31"/>
  <c r="AN44" i="31"/>
  <c r="AM44" i="31"/>
  <c r="AL44" i="31"/>
  <c r="AK44" i="31"/>
  <c r="AC44" i="31"/>
  <c r="AB44" i="31"/>
  <c r="AA44" i="31"/>
  <c r="Z44" i="31"/>
  <c r="Y44" i="31"/>
  <c r="V44" i="31"/>
  <c r="U44" i="31"/>
  <c r="T44" i="31"/>
  <c r="S44" i="31"/>
  <c r="R44" i="31"/>
  <c r="Q44" i="31"/>
  <c r="BQ43" i="31"/>
  <c r="BQ44" i="31" s="1"/>
  <c r="BP43" i="31"/>
  <c r="BO43" i="31"/>
  <c r="BN43" i="31"/>
  <c r="BM43" i="31"/>
  <c r="BR43" i="31" s="1"/>
  <c r="BT63" i="31" s="1"/>
  <c r="BI43" i="31"/>
  <c r="BH43" i="31"/>
  <c r="BG43" i="31"/>
  <c r="BF43" i="31"/>
  <c r="BJ43" i="31" s="1"/>
  <c r="BE43" i="31"/>
  <c r="AX43" i="31"/>
  <c r="AZ63" i="31" s="1"/>
  <c r="AP43" i="31"/>
  <c r="AD43" i="31"/>
  <c r="AF63" i="31" s="1"/>
  <c r="V43" i="31"/>
  <c r="BQ42" i="31"/>
  <c r="BP42" i="31"/>
  <c r="BP44" i="31" s="1"/>
  <c r="BO42" i="31"/>
  <c r="BO44" i="31" s="1"/>
  <c r="BN42" i="31"/>
  <c r="BN44" i="31" s="1"/>
  <c r="BM42" i="31"/>
  <c r="BR42" i="31" s="1"/>
  <c r="BI42" i="31"/>
  <c r="BI44" i="31" s="1"/>
  <c r="BH42" i="31"/>
  <c r="BH44" i="31" s="1"/>
  <c r="BG42" i="31"/>
  <c r="BG44" i="31" s="1"/>
  <c r="BF42" i="31"/>
  <c r="BF44" i="31" s="1"/>
  <c r="BE42" i="31"/>
  <c r="BE44" i="31" s="1"/>
  <c r="AX42" i="31"/>
  <c r="AX44" i="31" s="1"/>
  <c r="AP42" i="31"/>
  <c r="AD42" i="31"/>
  <c r="AF62" i="31" s="1"/>
  <c r="V42" i="31"/>
  <c r="BH39" i="31"/>
  <c r="AW39" i="31"/>
  <c r="AV39" i="31"/>
  <c r="AU39" i="31"/>
  <c r="AT39" i="31"/>
  <c r="AS39" i="31"/>
  <c r="AO39" i="31"/>
  <c r="AN39" i="31"/>
  <c r="AM39" i="31"/>
  <c r="AL39" i="31"/>
  <c r="AK39" i="31"/>
  <c r="AD39" i="31"/>
  <c r="AE64" i="31" s="1"/>
  <c r="AC39" i="31"/>
  <c r="AB39" i="31"/>
  <c r="AA39" i="31"/>
  <c r="Z39" i="31"/>
  <c r="Y39" i="31"/>
  <c r="U39" i="31"/>
  <c r="T39" i="31"/>
  <c r="S39" i="31"/>
  <c r="R39" i="31"/>
  <c r="Q39" i="31"/>
  <c r="BQ38" i="31"/>
  <c r="BQ39" i="31" s="1"/>
  <c r="BP38" i="31"/>
  <c r="BP39" i="31" s="1"/>
  <c r="BO38" i="31"/>
  <c r="BN38" i="31"/>
  <c r="BM38" i="31"/>
  <c r="BM39" i="31" s="1"/>
  <c r="BI38" i="31"/>
  <c r="BH38" i="31"/>
  <c r="BG38" i="31"/>
  <c r="BG39" i="31" s="1"/>
  <c r="BF38" i="31"/>
  <c r="BF39" i="31" s="1"/>
  <c r="BE38" i="31"/>
  <c r="AX38" i="31"/>
  <c r="AY63" i="31" s="1"/>
  <c r="AP38" i="31"/>
  <c r="AD38" i="31"/>
  <c r="AB63" i="31" s="1"/>
  <c r="D9" i="31" s="1"/>
  <c r="V38" i="31"/>
  <c r="BQ37" i="31"/>
  <c r="BP37" i="31"/>
  <c r="BO37" i="31"/>
  <c r="BO39" i="31" s="1"/>
  <c r="BN37" i="31"/>
  <c r="BN39" i="31" s="1"/>
  <c r="BM37" i="31"/>
  <c r="BI37" i="31"/>
  <c r="BI39" i="31" s="1"/>
  <c r="BH37" i="31"/>
  <c r="BG37" i="31"/>
  <c r="BF37" i="31"/>
  <c r="BE37" i="31"/>
  <c r="AX37" i="31"/>
  <c r="AP37" i="31"/>
  <c r="AP39" i="31" s="1"/>
  <c r="AD37" i="31"/>
  <c r="AE62" i="31" s="1"/>
  <c r="V37" i="31"/>
  <c r="V39" i="31" s="1"/>
  <c r="BQ34" i="31"/>
  <c r="BO34" i="31"/>
  <c r="BM34" i="31"/>
  <c r="BG34" i="31"/>
  <c r="AW34" i="31"/>
  <c r="AV34" i="31"/>
  <c r="AU34" i="31"/>
  <c r="AT34" i="31"/>
  <c r="AS34" i="31"/>
  <c r="AO34" i="31"/>
  <c r="AN34" i="31"/>
  <c r="AM34" i="31"/>
  <c r="AL34" i="31"/>
  <c r="AK34" i="31"/>
  <c r="AC34" i="31"/>
  <c r="AB34" i="31"/>
  <c r="AA34" i="31"/>
  <c r="Z34" i="31"/>
  <c r="Y34" i="31"/>
  <c r="U34" i="31"/>
  <c r="T34" i="31"/>
  <c r="S34" i="31"/>
  <c r="R34" i="31"/>
  <c r="Q34" i="31"/>
  <c r="BQ33" i="31"/>
  <c r="BP33" i="31"/>
  <c r="BO33" i="31"/>
  <c r="BN33" i="31"/>
  <c r="BR33" i="31" s="1"/>
  <c r="BM33" i="31"/>
  <c r="BI33" i="31"/>
  <c r="BH33" i="31"/>
  <c r="BG33" i="31"/>
  <c r="BF33" i="31"/>
  <c r="BJ33" i="31" s="1"/>
  <c r="BE33" i="31"/>
  <c r="AX33" i="31"/>
  <c r="G17" i="31" s="1"/>
  <c r="G23" i="31" s="1"/>
  <c r="AP33" i="31"/>
  <c r="AD33" i="31"/>
  <c r="V33" i="31"/>
  <c r="BR32" i="31"/>
  <c r="BR34" i="31" s="1"/>
  <c r="BQ32" i="31"/>
  <c r="BP32" i="31"/>
  <c r="BP34" i="31" s="1"/>
  <c r="BO32" i="31"/>
  <c r="BN32" i="31"/>
  <c r="BN34" i="31" s="1"/>
  <c r="BM32" i="31"/>
  <c r="BI32" i="31"/>
  <c r="BI34" i="31" s="1"/>
  <c r="BH32" i="31"/>
  <c r="BH34" i="31" s="1"/>
  <c r="BG32" i="31"/>
  <c r="BF32" i="31"/>
  <c r="BF34" i="31" s="1"/>
  <c r="BE32" i="31"/>
  <c r="BE34" i="31" s="1"/>
  <c r="AX32" i="31"/>
  <c r="AX34" i="31" s="1"/>
  <c r="AP32" i="31"/>
  <c r="AP34" i="31" s="1"/>
  <c r="AD32" i="31"/>
  <c r="AD34" i="31" s="1"/>
  <c r="V32" i="31"/>
  <c r="V34" i="31" s="1"/>
  <c r="BP29" i="31"/>
  <c r="AW29" i="31"/>
  <c r="AV29" i="31"/>
  <c r="AU29" i="31"/>
  <c r="AT29" i="31"/>
  <c r="AS29" i="31"/>
  <c r="AO29" i="31"/>
  <c r="AN29" i="31"/>
  <c r="AM29" i="31"/>
  <c r="AL29" i="31"/>
  <c r="AK29" i="31"/>
  <c r="AC29" i="31"/>
  <c r="AB29" i="31"/>
  <c r="AA29" i="31"/>
  <c r="Z29" i="31"/>
  <c r="Y29" i="31"/>
  <c r="U29" i="31"/>
  <c r="T29" i="31"/>
  <c r="S29" i="31"/>
  <c r="R29" i="31"/>
  <c r="Q29" i="31"/>
  <c r="BQ28" i="31"/>
  <c r="BQ29" i="31" s="1"/>
  <c r="BP28" i="31"/>
  <c r="BO28" i="31"/>
  <c r="BN28" i="31"/>
  <c r="BM28" i="31"/>
  <c r="BI28" i="31"/>
  <c r="BI29" i="31" s="1"/>
  <c r="BH28" i="31"/>
  <c r="BG28" i="31"/>
  <c r="BF28" i="31"/>
  <c r="BE28" i="31"/>
  <c r="BJ28" i="31" s="1"/>
  <c r="AX28" i="31"/>
  <c r="AP28" i="31"/>
  <c r="AD28" i="31"/>
  <c r="V28" i="31"/>
  <c r="Z75" i="31" s="1"/>
  <c r="BQ27" i="31"/>
  <c r="BP27" i="31"/>
  <c r="BO27" i="31"/>
  <c r="BO29" i="31" s="1"/>
  <c r="BN27" i="31"/>
  <c r="BN29" i="31" s="1"/>
  <c r="BM27" i="31"/>
  <c r="BI27" i="31"/>
  <c r="BH27" i="31"/>
  <c r="BH29" i="31" s="1"/>
  <c r="BG27" i="31"/>
  <c r="BG29" i="31" s="1"/>
  <c r="BF27" i="31"/>
  <c r="BF29" i="31" s="1"/>
  <c r="BE27" i="31"/>
  <c r="BE29" i="31" s="1"/>
  <c r="AX27" i="31"/>
  <c r="AX29" i="31" s="1"/>
  <c r="AP27" i="31"/>
  <c r="AP29" i="31" s="1"/>
  <c r="AD27" i="31"/>
  <c r="AD29" i="31" s="1"/>
  <c r="V27" i="31"/>
  <c r="BN24" i="31"/>
  <c r="BG24" i="31"/>
  <c r="AW24" i="31"/>
  <c r="AV24" i="31"/>
  <c r="AU24" i="31"/>
  <c r="AT24" i="31"/>
  <c r="AS24" i="31"/>
  <c r="AO24" i="31"/>
  <c r="AN24" i="31"/>
  <c r="AM24" i="31"/>
  <c r="AL24" i="31"/>
  <c r="AK24" i="31"/>
  <c r="AC24" i="31"/>
  <c r="AB24" i="31"/>
  <c r="AA24" i="31"/>
  <c r="Z24" i="31"/>
  <c r="Y24" i="31"/>
  <c r="U24" i="31"/>
  <c r="T24" i="31"/>
  <c r="S24" i="31"/>
  <c r="R24" i="31"/>
  <c r="Q24" i="31"/>
  <c r="BQ23" i="31"/>
  <c r="BP23" i="31"/>
  <c r="BO23" i="31"/>
  <c r="BN23" i="31"/>
  <c r="BR23" i="31" s="1"/>
  <c r="BM23" i="31"/>
  <c r="BI23" i="31"/>
  <c r="BH23" i="31"/>
  <c r="BH24" i="31" s="1"/>
  <c r="BG23" i="31"/>
  <c r="BF23" i="31"/>
  <c r="BE23" i="31"/>
  <c r="BJ23" i="31" s="1"/>
  <c r="AX23" i="31"/>
  <c r="AX24" i="31" s="1"/>
  <c r="AP23" i="31"/>
  <c r="AD23" i="31"/>
  <c r="V23" i="31"/>
  <c r="BQ22" i="31"/>
  <c r="BQ24" i="31" s="1"/>
  <c r="BP22" i="31"/>
  <c r="BP24" i="31" s="1"/>
  <c r="BO22" i="31"/>
  <c r="BO24" i="31" s="1"/>
  <c r="BN22" i="31"/>
  <c r="BM22" i="31"/>
  <c r="BI22" i="31"/>
  <c r="BI24" i="31" s="1"/>
  <c r="BH22" i="31"/>
  <c r="BG22" i="31"/>
  <c r="BF22" i="31"/>
  <c r="BF24" i="31" s="1"/>
  <c r="BE22" i="31"/>
  <c r="BE24" i="31" s="1"/>
  <c r="AX22" i="31"/>
  <c r="AP22" i="31"/>
  <c r="AP24" i="31" s="1"/>
  <c r="AD22" i="31"/>
  <c r="AD24" i="31" s="1"/>
  <c r="V22" i="31"/>
  <c r="V24" i="31" s="1"/>
  <c r="BN19" i="31"/>
  <c r="BH19" i="31"/>
  <c r="AX19" i="31"/>
  <c r="AW19" i="31"/>
  <c r="AV19" i="31"/>
  <c r="AU19" i="31"/>
  <c r="AT19" i="31"/>
  <c r="AS19" i="31"/>
  <c r="AO19" i="31"/>
  <c r="AN19" i="31"/>
  <c r="AM19" i="31"/>
  <c r="AL19" i="31"/>
  <c r="AK19" i="31"/>
  <c r="AC19" i="31"/>
  <c r="AB19" i="31"/>
  <c r="AA19" i="31"/>
  <c r="Z19" i="31"/>
  <c r="Y19" i="31"/>
  <c r="U19" i="31"/>
  <c r="T19" i="31"/>
  <c r="S19" i="31"/>
  <c r="R19" i="31"/>
  <c r="Q19" i="31"/>
  <c r="G19" i="31"/>
  <c r="F19" i="31"/>
  <c r="D19" i="31"/>
  <c r="C19" i="31"/>
  <c r="I19" i="31" s="1"/>
  <c r="BQ18" i="31"/>
  <c r="BP18" i="31"/>
  <c r="BO18" i="31"/>
  <c r="BN18" i="31"/>
  <c r="BM18" i="31"/>
  <c r="BR18" i="31" s="1"/>
  <c r="BI18" i="31"/>
  <c r="BH18" i="31"/>
  <c r="BG18" i="31"/>
  <c r="BF18" i="31"/>
  <c r="BE18" i="31"/>
  <c r="BJ18" i="31" s="1"/>
  <c r="AX18" i="31"/>
  <c r="AP18" i="31"/>
  <c r="AD18" i="31"/>
  <c r="V18" i="31"/>
  <c r="O8" i="31" s="1"/>
  <c r="D10" i="31" s="1"/>
  <c r="I18" i="31"/>
  <c r="H18" i="31"/>
  <c r="G18" i="31"/>
  <c r="G32" i="31" s="1"/>
  <c r="F18" i="31"/>
  <c r="F32" i="31" s="1"/>
  <c r="D18" i="31"/>
  <c r="D32" i="31" s="1"/>
  <c r="C18" i="31"/>
  <c r="C32" i="31" s="1"/>
  <c r="BQ17" i="31"/>
  <c r="BQ19" i="31" s="1"/>
  <c r="BP17" i="31"/>
  <c r="BP19" i="31" s="1"/>
  <c r="BO17" i="31"/>
  <c r="BO19" i="31" s="1"/>
  <c r="BN17" i="31"/>
  <c r="BM17" i="31"/>
  <c r="BM19" i="31" s="1"/>
  <c r="BI17" i="31"/>
  <c r="BI19" i="31" s="1"/>
  <c r="BH17" i="31"/>
  <c r="BG17" i="31"/>
  <c r="BG19" i="31" s="1"/>
  <c r="BF17" i="31"/>
  <c r="BF19" i="31" s="1"/>
  <c r="BE17" i="31"/>
  <c r="BE19" i="31" s="1"/>
  <c r="AX17" i="31"/>
  <c r="AP17" i="31"/>
  <c r="AP19" i="31" s="1"/>
  <c r="AD17" i="31"/>
  <c r="O7" i="31" s="1"/>
  <c r="V17" i="31"/>
  <c r="V19" i="31" s="1"/>
  <c r="C17" i="31"/>
  <c r="AW14" i="31"/>
  <c r="AV14" i="31"/>
  <c r="AU14" i="31"/>
  <c r="AT14" i="31"/>
  <c r="AS14" i="31"/>
  <c r="AO14" i="31"/>
  <c r="AN14" i="31"/>
  <c r="AM14" i="31"/>
  <c r="AL14" i="31"/>
  <c r="AK14" i="31"/>
  <c r="AC14" i="31"/>
  <c r="AB14" i="31"/>
  <c r="AA14" i="31"/>
  <c r="Z14" i="31"/>
  <c r="Y14" i="31"/>
  <c r="U14" i="31"/>
  <c r="T14" i="31"/>
  <c r="S14" i="31"/>
  <c r="R14" i="31"/>
  <c r="Q14" i="31"/>
  <c r="BQ13" i="31"/>
  <c r="BP13" i="31"/>
  <c r="BO13" i="31"/>
  <c r="BN13" i="31"/>
  <c r="BM13" i="31"/>
  <c r="BR13" i="31" s="1"/>
  <c r="BI13" i="31"/>
  <c r="BH13" i="31"/>
  <c r="BG13" i="31"/>
  <c r="BF13" i="31"/>
  <c r="BE13" i="31"/>
  <c r="BJ13" i="31" s="1"/>
  <c r="AX13" i="31"/>
  <c r="AP13" i="31"/>
  <c r="AD13" i="31"/>
  <c r="V13" i="31"/>
  <c r="BQ12" i="31"/>
  <c r="BQ14" i="31" s="1"/>
  <c r="BP12" i="31"/>
  <c r="BP14" i="31" s="1"/>
  <c r="BO12" i="31"/>
  <c r="BO14" i="31" s="1"/>
  <c r="BN12" i="31"/>
  <c r="BN14" i="31" s="1"/>
  <c r="BM12" i="31"/>
  <c r="BM14" i="31" s="1"/>
  <c r="BI12" i="31"/>
  <c r="BI14" i="31" s="1"/>
  <c r="BH12" i="31"/>
  <c r="BH14" i="31" s="1"/>
  <c r="BG12" i="31"/>
  <c r="BG14" i="31" s="1"/>
  <c r="BF12" i="31"/>
  <c r="BF14" i="31" s="1"/>
  <c r="BE12" i="31"/>
  <c r="BJ12" i="31" s="1"/>
  <c r="AX12" i="31"/>
  <c r="AQ62" i="31" s="1"/>
  <c r="AP12" i="31"/>
  <c r="AP14" i="31" s="1"/>
  <c r="AD12" i="31"/>
  <c r="AD14" i="31" s="1"/>
  <c r="V12" i="31"/>
  <c r="V14" i="31" s="1"/>
  <c r="AW9" i="31"/>
  <c r="AV9" i="31"/>
  <c r="AU9" i="31"/>
  <c r="AT9" i="31"/>
  <c r="AS9" i="31"/>
  <c r="AP9" i="31"/>
  <c r="AO9" i="31"/>
  <c r="AN9" i="31"/>
  <c r="AM9" i="31"/>
  <c r="AL9" i="31"/>
  <c r="AK9" i="31"/>
  <c r="AC9" i="31"/>
  <c r="AB9" i="31"/>
  <c r="AA9" i="31"/>
  <c r="Z9" i="31"/>
  <c r="Y9" i="31"/>
  <c r="U9" i="31"/>
  <c r="T9" i="31"/>
  <c r="S9" i="31"/>
  <c r="R9" i="31"/>
  <c r="Q9" i="31"/>
  <c r="C9" i="31"/>
  <c r="BQ8" i="31"/>
  <c r="BP8" i="31"/>
  <c r="BO8" i="31"/>
  <c r="BN8" i="31"/>
  <c r="BM8" i="31"/>
  <c r="BI8" i="31"/>
  <c r="BH8" i="31"/>
  <c r="BG8" i="31"/>
  <c r="BF8" i="31"/>
  <c r="BE8" i="31"/>
  <c r="BJ8" i="31" s="1"/>
  <c r="AX8" i="31"/>
  <c r="AP8" i="31"/>
  <c r="AI8" i="31"/>
  <c r="G10" i="31" s="1"/>
  <c r="AD8" i="31"/>
  <c r="V8" i="31"/>
  <c r="R63" i="31" s="1"/>
  <c r="BQ7" i="31"/>
  <c r="BQ9" i="31" s="1"/>
  <c r="BP7" i="31"/>
  <c r="BP9" i="31" s="1"/>
  <c r="BO7" i="31"/>
  <c r="BN7" i="31"/>
  <c r="BN9" i="31" s="1"/>
  <c r="BM7" i="31"/>
  <c r="BR7" i="31" s="1"/>
  <c r="BI7" i="31"/>
  <c r="BI9" i="31" s="1"/>
  <c r="BH7" i="31"/>
  <c r="BH9" i="31" s="1"/>
  <c r="BG7" i="31"/>
  <c r="BG9" i="31" s="1"/>
  <c r="BF7" i="31"/>
  <c r="BF9" i="31" s="1"/>
  <c r="BE7" i="31"/>
  <c r="BE9" i="31" s="1"/>
  <c r="AX7" i="31"/>
  <c r="AX9" i="31" s="1"/>
  <c r="AP7" i="31"/>
  <c r="AI7" i="31"/>
  <c r="AD7" i="31"/>
  <c r="AD9" i="31" s="1"/>
  <c r="V7" i="31"/>
  <c r="R62" i="31" s="1"/>
  <c r="Z4" i="31"/>
  <c r="AT4" i="31" s="1"/>
  <c r="BN4" i="31" s="1"/>
  <c r="BF63" i="31" l="1"/>
  <c r="BJ14" i="31"/>
  <c r="D38" i="31"/>
  <c r="F10" i="31"/>
  <c r="AI9" i="31"/>
  <c r="BO9" i="31"/>
  <c r="BR8" i="31"/>
  <c r="BC8" i="31" s="1"/>
  <c r="F38" i="31"/>
  <c r="J10" i="31"/>
  <c r="D8" i="31"/>
  <c r="F25" i="31"/>
  <c r="D20" i="31"/>
  <c r="D12" i="31"/>
  <c r="BR9" i="31"/>
  <c r="C38" i="31"/>
  <c r="E9" i="31"/>
  <c r="C20" i="31"/>
  <c r="O9" i="31"/>
  <c r="C10" i="31"/>
  <c r="C23" i="31" s="1"/>
  <c r="G38" i="31"/>
  <c r="G25" i="31"/>
  <c r="AD19" i="31"/>
  <c r="AE65" i="31"/>
  <c r="R65" i="31"/>
  <c r="AL62" i="31"/>
  <c r="AL64" i="31" s="1"/>
  <c r="AL65" i="31" s="1"/>
  <c r="BJ7" i="31"/>
  <c r="AL63" i="31"/>
  <c r="BR12" i="31"/>
  <c r="AQ63" i="31"/>
  <c r="AQ64" i="31" s="1"/>
  <c r="AQ65" i="31" s="1"/>
  <c r="AX14" i="31"/>
  <c r="F17" i="31"/>
  <c r="E18" i="31"/>
  <c r="D25" i="31"/>
  <c r="H19" i="31"/>
  <c r="BJ22" i="31"/>
  <c r="BJ24" i="31" s="1"/>
  <c r="G24" i="31"/>
  <c r="Z74" i="31"/>
  <c r="BR37" i="31"/>
  <c r="BR38" i="31"/>
  <c r="AB64" i="31"/>
  <c r="AB65" i="31" s="1"/>
  <c r="BJ17" i="31"/>
  <c r="BJ19" i="31" s="1"/>
  <c r="BM9" i="31"/>
  <c r="BE14" i="31"/>
  <c r="BR17" i="31"/>
  <c r="BR19" i="31" s="1"/>
  <c r="J18" i="31"/>
  <c r="E19" i="31"/>
  <c r="BR22" i="31"/>
  <c r="BR24" i="31" s="1"/>
  <c r="C24" i="31"/>
  <c r="BJ27" i="31"/>
  <c r="BJ29" i="31" s="1"/>
  <c r="BR28" i="31"/>
  <c r="BM29" i="31"/>
  <c r="BJ32" i="31"/>
  <c r="BJ34" i="31" s="1"/>
  <c r="AY62" i="31"/>
  <c r="AV62" i="31"/>
  <c r="BR44" i="31"/>
  <c r="BR49" i="31"/>
  <c r="BR54" i="31"/>
  <c r="BR59" i="31"/>
  <c r="AV63" i="31"/>
  <c r="G9" i="31" s="1"/>
  <c r="V29" i="31"/>
  <c r="V9" i="31"/>
  <c r="W62" i="31"/>
  <c r="W63" i="31"/>
  <c r="D17" i="31"/>
  <c r="J19" i="31"/>
  <c r="D24" i="31"/>
  <c r="BM24" i="31"/>
  <c r="BR27" i="31"/>
  <c r="BR29" i="31" s="1"/>
  <c r="I32" i="31"/>
  <c r="BE39" i="31"/>
  <c r="BJ37" i="31"/>
  <c r="AX39" i="31"/>
  <c r="AY64" i="31" s="1"/>
  <c r="AY65" i="31" s="1"/>
  <c r="AP44" i="31"/>
  <c r="BM44" i="31"/>
  <c r="AZ62" i="31"/>
  <c r="AP49" i="31"/>
  <c r="AZ64" i="31" s="1"/>
  <c r="AZ65" i="31" s="1"/>
  <c r="BM49" i="31"/>
  <c r="AP54" i="31"/>
  <c r="BM54" i="31"/>
  <c r="AP59" i="31"/>
  <c r="BM59" i="31"/>
  <c r="AD44" i="31"/>
  <c r="AF64" i="31" s="1"/>
  <c r="AF65" i="31" s="1"/>
  <c r="BJ38" i="31"/>
  <c r="BK63" i="31" s="1"/>
  <c r="BJ42" i="31"/>
  <c r="BJ44" i="31" s="1"/>
  <c r="BJ47" i="31"/>
  <c r="BJ52" i="31"/>
  <c r="BJ54" i="31" s="1"/>
  <c r="BJ57" i="31"/>
  <c r="BJ59" i="31" s="1"/>
  <c r="Z4" i="30"/>
  <c r="AT4" i="30" s="1"/>
  <c r="BN4" i="30" s="1"/>
  <c r="V7" i="30"/>
  <c r="AD7" i="30"/>
  <c r="AP7" i="30"/>
  <c r="AX7" i="30"/>
  <c r="BE7" i="30"/>
  <c r="BF7" i="30"/>
  <c r="BF9" i="30" s="1"/>
  <c r="BG7" i="30"/>
  <c r="BH7" i="30"/>
  <c r="BI7" i="30"/>
  <c r="BJ7" i="30"/>
  <c r="BM7" i="30"/>
  <c r="BN7" i="30"/>
  <c r="BO7" i="30"/>
  <c r="BP7" i="30"/>
  <c r="BP9" i="30" s="1"/>
  <c r="BQ7" i="30"/>
  <c r="V8" i="30"/>
  <c r="V9" i="30" s="1"/>
  <c r="AD8" i="30"/>
  <c r="AP8" i="30"/>
  <c r="AX8" i="30"/>
  <c r="BE8" i="30"/>
  <c r="BF8" i="30"/>
  <c r="BG8" i="30"/>
  <c r="BH8" i="30"/>
  <c r="BI8" i="30"/>
  <c r="BJ8" i="30"/>
  <c r="BM8" i="30"/>
  <c r="BR8" i="30" s="1"/>
  <c r="BN8" i="30"/>
  <c r="BO8" i="30"/>
  <c r="BP8" i="30"/>
  <c r="BQ8" i="30"/>
  <c r="Q9" i="30"/>
  <c r="R9" i="30"/>
  <c r="S9" i="30"/>
  <c r="T9" i="30"/>
  <c r="U9" i="30"/>
  <c r="Y9" i="30"/>
  <c r="Z9" i="30"/>
  <c r="AA9" i="30"/>
  <c r="AB9" i="30"/>
  <c r="AC9" i="30"/>
  <c r="AD9" i="30"/>
  <c r="AK9" i="30"/>
  <c r="AL9" i="30"/>
  <c r="AM9" i="30"/>
  <c r="AN9" i="30"/>
  <c r="AO9" i="30"/>
  <c r="AS9" i="30"/>
  <c r="AT9" i="30"/>
  <c r="AU9" i="30"/>
  <c r="AV9" i="30"/>
  <c r="AW9" i="30"/>
  <c r="AX9" i="30"/>
  <c r="BE9" i="30"/>
  <c r="BG9" i="30"/>
  <c r="BH9" i="30"/>
  <c r="BI9" i="30"/>
  <c r="BM9" i="30"/>
  <c r="BN9" i="30"/>
  <c r="BO9" i="30"/>
  <c r="BQ9" i="30"/>
  <c r="V12" i="30"/>
  <c r="V14" i="30" s="1"/>
  <c r="AD12" i="30"/>
  <c r="AP12" i="30"/>
  <c r="AX12" i="30"/>
  <c r="BE12" i="30"/>
  <c r="BF12" i="30"/>
  <c r="BG12" i="30"/>
  <c r="BH12" i="30"/>
  <c r="BH14" i="30" s="1"/>
  <c r="BI12" i="30"/>
  <c r="BM12" i="30"/>
  <c r="BN12" i="30"/>
  <c r="BO12" i="30"/>
  <c r="BP12" i="30"/>
  <c r="BQ12" i="30"/>
  <c r="BR12" i="30"/>
  <c r="V13" i="30"/>
  <c r="AD13" i="30"/>
  <c r="AP13" i="30"/>
  <c r="AX13" i="30"/>
  <c r="BE13" i="30"/>
  <c r="BJ13" i="30" s="1"/>
  <c r="BF13" i="30"/>
  <c r="BG13" i="30"/>
  <c r="BH13" i="30"/>
  <c r="BI13" i="30"/>
  <c r="BM13" i="30"/>
  <c r="BN13" i="30"/>
  <c r="BO13" i="30"/>
  <c r="BP13" i="30"/>
  <c r="BQ13" i="30"/>
  <c r="BR13" i="30"/>
  <c r="Q14" i="30"/>
  <c r="R14" i="30"/>
  <c r="S14" i="30"/>
  <c r="T14" i="30"/>
  <c r="U14" i="30"/>
  <c r="Y14" i="30"/>
  <c r="Z14" i="30"/>
  <c r="AA14" i="30"/>
  <c r="AB14" i="30"/>
  <c r="AC14" i="30"/>
  <c r="AD14" i="30"/>
  <c r="AK14" i="30"/>
  <c r="AL14" i="30"/>
  <c r="AM14" i="30"/>
  <c r="AN14" i="30"/>
  <c r="AO14" i="30"/>
  <c r="AP14" i="30"/>
  <c r="AS14" i="30"/>
  <c r="AT14" i="30"/>
  <c r="AU14" i="30"/>
  <c r="AV14" i="30"/>
  <c r="AW14" i="30"/>
  <c r="BE14" i="30"/>
  <c r="BF14" i="30"/>
  <c r="BG14" i="30"/>
  <c r="BI14" i="30"/>
  <c r="BM14" i="30"/>
  <c r="BN14" i="30"/>
  <c r="BO14" i="30"/>
  <c r="BP14" i="30"/>
  <c r="BQ14" i="30"/>
  <c r="BR14" i="30"/>
  <c r="V17" i="30"/>
  <c r="AD17" i="30"/>
  <c r="AP17" i="30"/>
  <c r="AP19" i="30" s="1"/>
  <c r="AX17" i="30"/>
  <c r="BE17" i="30"/>
  <c r="BF17" i="30"/>
  <c r="BG17" i="30"/>
  <c r="BH17" i="30"/>
  <c r="BI17" i="30"/>
  <c r="BM17" i="30"/>
  <c r="BN17" i="30"/>
  <c r="BO17" i="30"/>
  <c r="BP17" i="30"/>
  <c r="BQ17" i="30"/>
  <c r="BQ19" i="30" s="1"/>
  <c r="V18" i="30"/>
  <c r="AD18" i="30"/>
  <c r="AD19" i="30" s="1"/>
  <c r="AP18" i="30"/>
  <c r="AX18" i="30"/>
  <c r="BE18" i="30"/>
  <c r="BF18" i="30"/>
  <c r="BF19" i="30" s="1"/>
  <c r="BG18" i="30"/>
  <c r="BH18" i="30"/>
  <c r="BI18" i="30"/>
  <c r="BJ18" i="30"/>
  <c r="BM18" i="30"/>
  <c r="BN18" i="30"/>
  <c r="BO18" i="30"/>
  <c r="BP18" i="30"/>
  <c r="BP19" i="30" s="1"/>
  <c r="BQ18" i="30"/>
  <c r="D19" i="30"/>
  <c r="Q19" i="30"/>
  <c r="R19" i="30"/>
  <c r="S19" i="30"/>
  <c r="T19" i="30"/>
  <c r="U19" i="30"/>
  <c r="V19" i="30"/>
  <c r="Y19" i="30"/>
  <c r="Z19" i="30"/>
  <c r="AA19" i="30"/>
  <c r="AB19" i="30"/>
  <c r="AC19" i="30"/>
  <c r="AK19" i="30"/>
  <c r="AL19" i="30"/>
  <c r="AM19" i="30"/>
  <c r="AN19" i="30"/>
  <c r="AO19" i="30"/>
  <c r="AS19" i="30"/>
  <c r="AT19" i="30"/>
  <c r="AU19" i="30"/>
  <c r="AV19" i="30"/>
  <c r="AW19" i="30"/>
  <c r="AX19" i="30"/>
  <c r="BE19" i="30"/>
  <c r="BH19" i="30"/>
  <c r="BI19" i="30"/>
  <c r="BN19" i="30"/>
  <c r="BO19" i="30"/>
  <c r="V22" i="30"/>
  <c r="AD22" i="30"/>
  <c r="AP22" i="30"/>
  <c r="AX22" i="30"/>
  <c r="AX24" i="30" s="1"/>
  <c r="BE22" i="30"/>
  <c r="BF22" i="30"/>
  <c r="BG22" i="30"/>
  <c r="BH22" i="30"/>
  <c r="BH24" i="30" s="1"/>
  <c r="BI22" i="30"/>
  <c r="BM22" i="30"/>
  <c r="BN22" i="30"/>
  <c r="BN24" i="30" s="1"/>
  <c r="BO22" i="30"/>
  <c r="BP22" i="30"/>
  <c r="BQ22" i="30"/>
  <c r="BR22" i="30"/>
  <c r="V23" i="30"/>
  <c r="AD23" i="30"/>
  <c r="AP23" i="30"/>
  <c r="AX23" i="30"/>
  <c r="BE23" i="30"/>
  <c r="BF23" i="30"/>
  <c r="BG23" i="30"/>
  <c r="BH23" i="30"/>
  <c r="BI23" i="30"/>
  <c r="BM23" i="30"/>
  <c r="BN23" i="30"/>
  <c r="BO23" i="30"/>
  <c r="BP23" i="30"/>
  <c r="BQ23" i="30"/>
  <c r="BQ24" i="30" s="1"/>
  <c r="Q24" i="30"/>
  <c r="R24" i="30"/>
  <c r="S24" i="30"/>
  <c r="T24" i="30"/>
  <c r="U24" i="30"/>
  <c r="V24" i="30"/>
  <c r="Y24" i="30"/>
  <c r="Z24" i="30"/>
  <c r="AA24" i="30"/>
  <c r="AB24" i="30"/>
  <c r="AC24" i="30"/>
  <c r="AD24" i="30"/>
  <c r="AK24" i="30"/>
  <c r="AL24" i="30"/>
  <c r="AM24" i="30"/>
  <c r="AN24" i="30"/>
  <c r="AO24" i="30"/>
  <c r="AP24" i="30"/>
  <c r="AS24" i="30"/>
  <c r="AT24" i="30"/>
  <c r="AU24" i="30"/>
  <c r="AV24" i="30"/>
  <c r="AW24" i="30"/>
  <c r="BE24" i="30"/>
  <c r="BF24" i="30"/>
  <c r="BI24" i="30"/>
  <c r="BO24" i="30"/>
  <c r="BP24" i="30"/>
  <c r="V27" i="30"/>
  <c r="C17" i="30" s="1"/>
  <c r="AD27" i="30"/>
  <c r="AP27" i="30"/>
  <c r="AX27" i="30"/>
  <c r="F17" i="30" s="1"/>
  <c r="BE27" i="30"/>
  <c r="BF27" i="30"/>
  <c r="BG27" i="30"/>
  <c r="BH27" i="30"/>
  <c r="BH29" i="30" s="1"/>
  <c r="BI27" i="30"/>
  <c r="BM27" i="30"/>
  <c r="BN27" i="30"/>
  <c r="BO27" i="30"/>
  <c r="BP27" i="30"/>
  <c r="BQ27" i="30"/>
  <c r="BR27" i="30"/>
  <c r="V28" i="30"/>
  <c r="D17" i="30" s="1"/>
  <c r="AD28" i="30"/>
  <c r="AP28" i="30"/>
  <c r="AX28" i="30"/>
  <c r="BE28" i="30"/>
  <c r="BJ28" i="30" s="1"/>
  <c r="BF28" i="30"/>
  <c r="BG28" i="30"/>
  <c r="BH28" i="30"/>
  <c r="BI28" i="30"/>
  <c r="BM28" i="30"/>
  <c r="BN28" i="30"/>
  <c r="BO28" i="30"/>
  <c r="BP28" i="30"/>
  <c r="BQ28" i="30"/>
  <c r="BR28" i="30"/>
  <c r="Q29" i="30"/>
  <c r="R29" i="30"/>
  <c r="S29" i="30"/>
  <c r="T29" i="30"/>
  <c r="U29" i="30"/>
  <c r="Y29" i="30"/>
  <c r="Z29" i="30"/>
  <c r="AA29" i="30"/>
  <c r="AB29" i="30"/>
  <c r="AC29" i="30"/>
  <c r="AD29" i="30"/>
  <c r="AK29" i="30"/>
  <c r="AL29" i="30"/>
  <c r="AM29" i="30"/>
  <c r="AN29" i="30"/>
  <c r="AO29" i="30"/>
  <c r="AP29" i="30"/>
  <c r="AS29" i="30"/>
  <c r="AT29" i="30"/>
  <c r="AU29" i="30"/>
  <c r="AV29" i="30"/>
  <c r="AW29" i="30"/>
  <c r="BE29" i="30"/>
  <c r="BF29" i="30"/>
  <c r="BG29" i="30"/>
  <c r="BI29" i="30"/>
  <c r="BM29" i="30"/>
  <c r="BN29" i="30"/>
  <c r="BO29" i="30"/>
  <c r="BP29" i="30"/>
  <c r="BQ29" i="30"/>
  <c r="BR29" i="30"/>
  <c r="V32" i="30"/>
  <c r="AD32" i="30"/>
  <c r="AP32" i="30"/>
  <c r="AP34" i="30" s="1"/>
  <c r="AX32" i="30"/>
  <c r="BE32" i="30"/>
  <c r="BF32" i="30"/>
  <c r="BG32" i="30"/>
  <c r="BH32" i="30"/>
  <c r="BI32" i="30"/>
  <c r="BM32" i="30"/>
  <c r="BN32" i="30"/>
  <c r="BO32" i="30"/>
  <c r="BP32" i="30"/>
  <c r="BQ32" i="30"/>
  <c r="BQ34" i="30" s="1"/>
  <c r="V33" i="30"/>
  <c r="AD33" i="30"/>
  <c r="AP33" i="30"/>
  <c r="AX33" i="30"/>
  <c r="BE33" i="30"/>
  <c r="BF33" i="30"/>
  <c r="BG33" i="30"/>
  <c r="BJ33" i="30" s="1"/>
  <c r="BH33" i="30"/>
  <c r="BI33" i="30"/>
  <c r="BM33" i="30"/>
  <c r="BN33" i="30"/>
  <c r="BO33" i="30"/>
  <c r="BP33" i="30"/>
  <c r="BQ33" i="30"/>
  <c r="Q34" i="30"/>
  <c r="R34" i="30"/>
  <c r="S34" i="30"/>
  <c r="T34" i="30"/>
  <c r="U34" i="30"/>
  <c r="V34" i="30"/>
  <c r="Y34" i="30"/>
  <c r="Z34" i="30"/>
  <c r="AA34" i="30"/>
  <c r="AB34" i="30"/>
  <c r="AC34" i="30"/>
  <c r="AD34" i="30"/>
  <c r="AK34" i="30"/>
  <c r="AL34" i="30"/>
  <c r="AM34" i="30"/>
  <c r="AN34" i="30"/>
  <c r="AO34" i="30"/>
  <c r="AS34" i="30"/>
  <c r="AT34" i="30"/>
  <c r="AU34" i="30"/>
  <c r="AV34" i="30"/>
  <c r="AW34" i="30"/>
  <c r="AX34" i="30"/>
  <c r="BE34" i="30"/>
  <c r="BF34" i="30"/>
  <c r="BH34" i="30"/>
  <c r="BI34" i="30"/>
  <c r="BN34" i="30"/>
  <c r="BO34" i="30"/>
  <c r="BP34" i="30"/>
  <c r="V37" i="30"/>
  <c r="AD37" i="30"/>
  <c r="AP37" i="30"/>
  <c r="AX37" i="30"/>
  <c r="F18" i="30" s="1"/>
  <c r="BE37" i="30"/>
  <c r="BF37" i="30"/>
  <c r="BF39" i="30" s="1"/>
  <c r="BG37" i="30"/>
  <c r="BH37" i="30"/>
  <c r="BI37" i="30"/>
  <c r="BJ37" i="30"/>
  <c r="BM37" i="30"/>
  <c r="BR37" i="30" s="1"/>
  <c r="BN37" i="30"/>
  <c r="BO37" i="30"/>
  <c r="BP37" i="30"/>
  <c r="BP39" i="30" s="1"/>
  <c r="BQ37" i="30"/>
  <c r="V38" i="30"/>
  <c r="V39" i="30" s="1"/>
  <c r="AD38" i="30"/>
  <c r="D18" i="30" s="1"/>
  <c r="AP38" i="30"/>
  <c r="AX38" i="30"/>
  <c r="G18" i="30" s="1"/>
  <c r="BE38" i="30"/>
  <c r="BF38" i="30"/>
  <c r="BG38" i="30"/>
  <c r="BH38" i="30"/>
  <c r="BI38" i="30"/>
  <c r="BM38" i="30"/>
  <c r="BN38" i="30"/>
  <c r="BO38" i="30"/>
  <c r="BR38" i="30" s="1"/>
  <c r="BP38" i="30"/>
  <c r="BQ38" i="30"/>
  <c r="Q39" i="30"/>
  <c r="R39" i="30"/>
  <c r="S39" i="30"/>
  <c r="T39" i="30"/>
  <c r="U39" i="30"/>
  <c r="Y39" i="30"/>
  <c r="Z39" i="30"/>
  <c r="AA39" i="30"/>
  <c r="AB39" i="30"/>
  <c r="AC39" i="30"/>
  <c r="AK39" i="30"/>
  <c r="AL39" i="30"/>
  <c r="AM39" i="30"/>
  <c r="AN39" i="30"/>
  <c r="AO39" i="30"/>
  <c r="AP39" i="30"/>
  <c r="AS39" i="30"/>
  <c r="AT39" i="30"/>
  <c r="AU39" i="30"/>
  <c r="AV39" i="30"/>
  <c r="AW39" i="30"/>
  <c r="AX39" i="30"/>
  <c r="BE39" i="30"/>
  <c r="BG39" i="30"/>
  <c r="BH39" i="30"/>
  <c r="BI39" i="30"/>
  <c r="BM39" i="30"/>
  <c r="BN39" i="30"/>
  <c r="BO39" i="30"/>
  <c r="BQ39" i="30"/>
  <c r="V42" i="30"/>
  <c r="C19" i="30" s="1"/>
  <c r="AD42" i="30"/>
  <c r="AP42" i="30"/>
  <c r="F19" i="30" s="1"/>
  <c r="AX42" i="30"/>
  <c r="BE42" i="30"/>
  <c r="BF42" i="30"/>
  <c r="BG42" i="30"/>
  <c r="BH42" i="30"/>
  <c r="BH44" i="30" s="1"/>
  <c r="BI42" i="30"/>
  <c r="BM42" i="30"/>
  <c r="BN42" i="30"/>
  <c r="BO42" i="30"/>
  <c r="BP42" i="30"/>
  <c r="BQ42" i="30"/>
  <c r="BR42" i="30"/>
  <c r="V43" i="30"/>
  <c r="V44" i="30" s="1"/>
  <c r="AD43" i="30"/>
  <c r="AP43" i="30"/>
  <c r="G19" i="30" s="1"/>
  <c r="AX43" i="30"/>
  <c r="BE43" i="30"/>
  <c r="BJ43" i="30" s="1"/>
  <c r="BF43" i="30"/>
  <c r="BG43" i="30"/>
  <c r="BH43" i="30"/>
  <c r="BI43" i="30"/>
  <c r="BM43" i="30"/>
  <c r="BN43" i="30"/>
  <c r="BO43" i="30"/>
  <c r="BP43" i="30"/>
  <c r="BQ43" i="30"/>
  <c r="BR43" i="30"/>
  <c r="Q44" i="30"/>
  <c r="R44" i="30"/>
  <c r="S44" i="30"/>
  <c r="T44" i="30"/>
  <c r="U44" i="30"/>
  <c r="Y44" i="30"/>
  <c r="Z44" i="30"/>
  <c r="AA44" i="30"/>
  <c r="AB44" i="30"/>
  <c r="AC44" i="30"/>
  <c r="AD44" i="30"/>
  <c r="AK44" i="30"/>
  <c r="AL44" i="30"/>
  <c r="AM44" i="30"/>
  <c r="AN44" i="30"/>
  <c r="AO44" i="30"/>
  <c r="AP44" i="30"/>
  <c r="AS44" i="30"/>
  <c r="AT44" i="30"/>
  <c r="AU44" i="30"/>
  <c r="AV44" i="30"/>
  <c r="AW44" i="30"/>
  <c r="BE44" i="30"/>
  <c r="BF44" i="30"/>
  <c r="BG44" i="30"/>
  <c r="BI44" i="30"/>
  <c r="BM44" i="30"/>
  <c r="BN44" i="30"/>
  <c r="BO44" i="30"/>
  <c r="BP44" i="30"/>
  <c r="BQ44" i="30"/>
  <c r="BR44" i="30"/>
  <c r="V47" i="30"/>
  <c r="V49" i="30" s="1"/>
  <c r="AD47" i="30"/>
  <c r="AP47" i="30"/>
  <c r="AX47" i="30"/>
  <c r="AX49" i="30" s="1"/>
  <c r="BE47" i="30"/>
  <c r="BF47" i="30"/>
  <c r="BG47" i="30"/>
  <c r="BH47" i="30"/>
  <c r="BH49" i="30" s="1"/>
  <c r="BI47" i="30"/>
  <c r="BM47" i="30"/>
  <c r="BN47" i="30"/>
  <c r="BO47" i="30"/>
  <c r="BP47" i="30"/>
  <c r="BQ47" i="30"/>
  <c r="BR47" i="30"/>
  <c r="V48" i="30"/>
  <c r="AD48" i="30"/>
  <c r="AP48" i="30"/>
  <c r="AX48" i="30"/>
  <c r="BE48" i="30"/>
  <c r="BJ48" i="30" s="1"/>
  <c r="BF48" i="30"/>
  <c r="BG48" i="30"/>
  <c r="BH48" i="30"/>
  <c r="BI48" i="30"/>
  <c r="BM48" i="30"/>
  <c r="BN48" i="30"/>
  <c r="BO48" i="30"/>
  <c r="BP48" i="30"/>
  <c r="BQ48" i="30"/>
  <c r="BR48" i="30"/>
  <c r="Q49" i="30"/>
  <c r="R49" i="30"/>
  <c r="S49" i="30"/>
  <c r="T49" i="30"/>
  <c r="U49" i="30"/>
  <c r="Y49" i="30"/>
  <c r="Z49" i="30"/>
  <c r="AA49" i="30"/>
  <c r="AB49" i="30"/>
  <c r="AC49" i="30"/>
  <c r="AD49" i="30"/>
  <c r="AK49" i="30"/>
  <c r="AL49" i="30"/>
  <c r="AM49" i="30"/>
  <c r="AN49" i="30"/>
  <c r="AO49" i="30"/>
  <c r="AP49" i="30"/>
  <c r="AS49" i="30"/>
  <c r="AT49" i="30"/>
  <c r="AU49" i="30"/>
  <c r="AV49" i="30"/>
  <c r="AW49" i="30"/>
  <c r="BE49" i="30"/>
  <c r="BF49" i="30"/>
  <c r="BG49" i="30"/>
  <c r="BI49" i="30"/>
  <c r="BM49" i="30"/>
  <c r="BN49" i="30"/>
  <c r="BO49" i="30"/>
  <c r="BP49" i="30"/>
  <c r="BQ49" i="30"/>
  <c r="BR49" i="30"/>
  <c r="V52" i="30"/>
  <c r="V54" i="30" s="1"/>
  <c r="AD52" i="30"/>
  <c r="AP52" i="30"/>
  <c r="AX52" i="30"/>
  <c r="BE52" i="30"/>
  <c r="BJ52" i="30" s="1"/>
  <c r="BJ54" i="30" s="1"/>
  <c r="BF52" i="30"/>
  <c r="BG52" i="30"/>
  <c r="BH52" i="30"/>
  <c r="BI52" i="30"/>
  <c r="BM52" i="30"/>
  <c r="BN52" i="30"/>
  <c r="BO52" i="30"/>
  <c r="BP52" i="30"/>
  <c r="BQ52" i="30"/>
  <c r="BR52" i="30"/>
  <c r="V53" i="30"/>
  <c r="AD53" i="30"/>
  <c r="AP53" i="30"/>
  <c r="AX53" i="30"/>
  <c r="BE53" i="30"/>
  <c r="BJ53" i="30" s="1"/>
  <c r="BF53" i="30"/>
  <c r="BG53" i="30"/>
  <c r="BH53" i="30"/>
  <c r="BI53" i="30"/>
  <c r="BM53" i="30"/>
  <c r="BN53" i="30"/>
  <c r="BO53" i="30"/>
  <c r="BP53" i="30"/>
  <c r="BQ53" i="30"/>
  <c r="BR53" i="30"/>
  <c r="Q54" i="30"/>
  <c r="R54" i="30"/>
  <c r="S54" i="30"/>
  <c r="T54" i="30"/>
  <c r="U54" i="30"/>
  <c r="Y54" i="30"/>
  <c r="Z54" i="30"/>
  <c r="AA54" i="30"/>
  <c r="AB54" i="30"/>
  <c r="AC54" i="30"/>
  <c r="AD54" i="30"/>
  <c r="AK54" i="30"/>
  <c r="AL54" i="30"/>
  <c r="AM54" i="30"/>
  <c r="AN54" i="30"/>
  <c r="AO54" i="30"/>
  <c r="AP54" i="30"/>
  <c r="AS54" i="30"/>
  <c r="AT54" i="30"/>
  <c r="AU54" i="30"/>
  <c r="AV54" i="30"/>
  <c r="AW54" i="30"/>
  <c r="AX54" i="30"/>
  <c r="BE54" i="30"/>
  <c r="BF54" i="30"/>
  <c r="BG54" i="30"/>
  <c r="BH54" i="30"/>
  <c r="BI54" i="30"/>
  <c r="BM54" i="30"/>
  <c r="BN54" i="30"/>
  <c r="BO54" i="30"/>
  <c r="BP54" i="30"/>
  <c r="BQ54" i="30"/>
  <c r="BR54" i="30"/>
  <c r="V57" i="30"/>
  <c r="V59" i="30" s="1"/>
  <c r="AD57" i="30"/>
  <c r="AP57" i="30"/>
  <c r="AX57" i="30"/>
  <c r="BE57" i="30"/>
  <c r="BJ57" i="30" s="1"/>
  <c r="BF57" i="30"/>
  <c r="BG57" i="30"/>
  <c r="BH57" i="30"/>
  <c r="BI57" i="30"/>
  <c r="BM57" i="30"/>
  <c r="BN57" i="30"/>
  <c r="BO57" i="30"/>
  <c r="BP57" i="30"/>
  <c r="BQ57" i="30"/>
  <c r="BR57" i="30"/>
  <c r="V58" i="30"/>
  <c r="AB63" i="30" s="1"/>
  <c r="D9" i="30" s="1"/>
  <c r="AD58" i="30"/>
  <c r="AP58" i="30"/>
  <c r="AX58" i="30"/>
  <c r="BE58" i="30"/>
  <c r="BF58" i="30"/>
  <c r="BG58" i="30"/>
  <c r="BH58" i="30"/>
  <c r="BI58" i="30"/>
  <c r="BI59" i="30" s="1"/>
  <c r="BM58" i="30"/>
  <c r="BN58" i="30"/>
  <c r="BO58" i="30"/>
  <c r="BR58" i="30" s="1"/>
  <c r="BR59" i="30" s="1"/>
  <c r="BP58" i="30"/>
  <c r="BQ58" i="30"/>
  <c r="Q59" i="30"/>
  <c r="R59" i="30"/>
  <c r="S59" i="30"/>
  <c r="T59" i="30"/>
  <c r="U59" i="30"/>
  <c r="Y59" i="30"/>
  <c r="Z59" i="30"/>
  <c r="AA59" i="30"/>
  <c r="AB59" i="30"/>
  <c r="AC59" i="30"/>
  <c r="AD59" i="30"/>
  <c r="AK59" i="30"/>
  <c r="AL59" i="30"/>
  <c r="AM59" i="30"/>
  <c r="AN59" i="30"/>
  <c r="AO59" i="30"/>
  <c r="AP59" i="30"/>
  <c r="AS59" i="30"/>
  <c r="AT59" i="30"/>
  <c r="AU59" i="30"/>
  <c r="AV59" i="30"/>
  <c r="AW59" i="30"/>
  <c r="AX59" i="30"/>
  <c r="BE59" i="30"/>
  <c r="BF59" i="30"/>
  <c r="BG59" i="30"/>
  <c r="BH59" i="30"/>
  <c r="BM59" i="30"/>
  <c r="BN59" i="30"/>
  <c r="BO59" i="30"/>
  <c r="BP59" i="30"/>
  <c r="BQ59" i="30"/>
  <c r="R62" i="30"/>
  <c r="W62" i="30"/>
  <c r="AE62" i="30"/>
  <c r="AF62" i="30"/>
  <c r="AV62" i="30"/>
  <c r="F9" i="30" s="1"/>
  <c r="AY62" i="30"/>
  <c r="R63" i="30"/>
  <c r="AE63" i="30"/>
  <c r="AF63" i="30"/>
  <c r="AL63" i="30"/>
  <c r="AY63" i="30"/>
  <c r="AZ63" i="30"/>
  <c r="BS63" i="30"/>
  <c r="AY64" i="30"/>
  <c r="Z74" i="30"/>
  <c r="Z75" i="30"/>
  <c r="C26" i="31" l="1"/>
  <c r="E20" i="31"/>
  <c r="C34" i="31"/>
  <c r="C40" i="31" s="1"/>
  <c r="G20" i="31"/>
  <c r="G12" i="31"/>
  <c r="G8" i="31"/>
  <c r="J8" i="31" s="1"/>
  <c r="C25" i="31"/>
  <c r="W64" i="31"/>
  <c r="W65" i="31" s="1"/>
  <c r="AV64" i="31"/>
  <c r="AV65" i="31" s="1"/>
  <c r="F9" i="31"/>
  <c r="BS63" i="31"/>
  <c r="BP63" i="31"/>
  <c r="E24" i="31"/>
  <c r="K18" i="31"/>
  <c r="E32" i="31"/>
  <c r="BK62" i="31"/>
  <c r="BK64" i="31" s="1"/>
  <c r="BR14" i="31"/>
  <c r="D23" i="31"/>
  <c r="J17" i="31"/>
  <c r="J23" i="31" s="1"/>
  <c r="E17" i="31"/>
  <c r="J32" i="31"/>
  <c r="J38" i="31" s="1"/>
  <c r="J24" i="31"/>
  <c r="BF62" i="31"/>
  <c r="BF64" i="31" s="1"/>
  <c r="BC7" i="31"/>
  <c r="BC9" i="31" s="1"/>
  <c r="BJ9" i="31"/>
  <c r="D26" i="31"/>
  <c r="J20" i="31"/>
  <c r="D34" i="31"/>
  <c r="D40" i="31" s="1"/>
  <c r="BJ39" i="31"/>
  <c r="I10" i="31"/>
  <c r="E10" i="31"/>
  <c r="C8" i="31"/>
  <c r="I8" i="31" s="1"/>
  <c r="J9" i="31"/>
  <c r="J12" i="31" s="1"/>
  <c r="BJ49" i="31"/>
  <c r="BT64" i="31" s="1"/>
  <c r="BT65" i="31" s="1"/>
  <c r="BT62" i="31"/>
  <c r="I38" i="31"/>
  <c r="J25" i="31"/>
  <c r="K19" i="31"/>
  <c r="E25" i="31"/>
  <c r="BS62" i="31"/>
  <c r="BP62" i="31"/>
  <c r="BR39" i="31"/>
  <c r="BS64" i="31" s="1"/>
  <c r="F23" i="31"/>
  <c r="H17" i="31"/>
  <c r="I17" i="31"/>
  <c r="I23" i="31" s="1"/>
  <c r="C12" i="31"/>
  <c r="H32" i="31"/>
  <c r="F8" i="31"/>
  <c r="F24" i="31"/>
  <c r="H10" i="31"/>
  <c r="H25" i="31" s="1"/>
  <c r="D20" i="30"/>
  <c r="J9" i="30"/>
  <c r="H17" i="30"/>
  <c r="R64" i="30"/>
  <c r="BJ58" i="30"/>
  <c r="BP63" i="30" s="1"/>
  <c r="AZ62" i="30"/>
  <c r="H18" i="30"/>
  <c r="BR32" i="30"/>
  <c r="BM34" i="30"/>
  <c r="BR23" i="30"/>
  <c r="BR24" i="30" s="1"/>
  <c r="BM24" i="30"/>
  <c r="BR17" i="30"/>
  <c r="BM19" i="30"/>
  <c r="AQ62" i="30"/>
  <c r="AQ64" i="30" s="1"/>
  <c r="O8" i="30"/>
  <c r="D10" i="30" s="1"/>
  <c r="D23" i="30" s="1"/>
  <c r="AV64" i="30"/>
  <c r="AV63" i="30"/>
  <c r="G9" i="30" s="1"/>
  <c r="J18" i="30"/>
  <c r="D32" i="30"/>
  <c r="D38" i="30" s="1"/>
  <c r="D24" i="30"/>
  <c r="BR39" i="30"/>
  <c r="H19" i="30"/>
  <c r="AQ63" i="30"/>
  <c r="AI8" i="30"/>
  <c r="G10" i="30" s="1"/>
  <c r="G8" i="30" s="1"/>
  <c r="W63" i="30"/>
  <c r="W64" i="30" s="1"/>
  <c r="BJ38" i="30"/>
  <c r="BJ39" i="30"/>
  <c r="C18" i="30"/>
  <c r="AD39" i="30"/>
  <c r="AE64" i="30" s="1"/>
  <c r="AB62" i="30"/>
  <c r="BR33" i="30"/>
  <c r="G17" i="30"/>
  <c r="BJ22" i="30"/>
  <c r="J19" i="30"/>
  <c r="J17" i="30"/>
  <c r="BJ9" i="30"/>
  <c r="BF63" i="30"/>
  <c r="O7" i="30"/>
  <c r="F20" i="30"/>
  <c r="BJ47" i="30"/>
  <c r="BJ49" i="30" s="1"/>
  <c r="AX44" i="30"/>
  <c r="AZ64" i="30" s="1"/>
  <c r="AF64" i="30"/>
  <c r="BJ42" i="30"/>
  <c r="E19" i="30"/>
  <c r="I19" i="30"/>
  <c r="G32" i="30"/>
  <c r="G38" i="30" s="1"/>
  <c r="G24" i="30"/>
  <c r="BG34" i="30"/>
  <c r="BJ32" i="30"/>
  <c r="BJ34" i="30" s="1"/>
  <c r="F32" i="30"/>
  <c r="AX29" i="30"/>
  <c r="BJ27" i="30"/>
  <c r="BJ29" i="30" s="1"/>
  <c r="E17" i="30"/>
  <c r="I17" i="30"/>
  <c r="BG24" i="30"/>
  <c r="BJ23" i="30"/>
  <c r="BR18" i="30"/>
  <c r="BK63" i="30" s="1"/>
  <c r="BG19" i="30"/>
  <c r="BJ17" i="30"/>
  <c r="AX14" i="30"/>
  <c r="BJ12" i="30"/>
  <c r="BJ14" i="30" s="1"/>
  <c r="H9" i="30"/>
  <c r="BR7" i="30"/>
  <c r="BR9" i="30" s="1"/>
  <c r="AL62" i="30"/>
  <c r="AL64" i="30" s="1"/>
  <c r="AI7" i="30"/>
  <c r="AP9" i="30"/>
  <c r="V29" i="30"/>
  <c r="AZ62" i="29"/>
  <c r="AW59" i="29"/>
  <c r="AV59" i="29"/>
  <c r="AU59" i="29"/>
  <c r="AT59" i="29"/>
  <c r="AS59" i="29"/>
  <c r="AP59" i="29"/>
  <c r="AO59" i="29"/>
  <c r="AN59" i="29"/>
  <c r="AM59" i="29"/>
  <c r="AL59" i="29"/>
  <c r="AK59" i="29"/>
  <c r="AC59" i="29"/>
  <c r="AB59" i="29"/>
  <c r="AA59" i="29"/>
  <c r="Z59" i="29"/>
  <c r="Y59" i="29"/>
  <c r="V59" i="29"/>
  <c r="U59" i="29"/>
  <c r="T59" i="29"/>
  <c r="S59" i="29"/>
  <c r="R59" i="29"/>
  <c r="Q59" i="29"/>
  <c r="BQ58" i="29"/>
  <c r="BP58" i="29"/>
  <c r="BO58" i="29"/>
  <c r="BN58" i="29"/>
  <c r="BM58" i="29"/>
  <c r="BR58" i="29" s="1"/>
  <c r="BI58" i="29"/>
  <c r="BH58" i="29"/>
  <c r="BG58" i="29"/>
  <c r="BF58" i="29"/>
  <c r="BJ58" i="29" s="1"/>
  <c r="BE58" i="29"/>
  <c r="AX58" i="29"/>
  <c r="AP58" i="29"/>
  <c r="AD58" i="29"/>
  <c r="V58" i="29"/>
  <c r="BQ57" i="29"/>
  <c r="BQ59" i="29" s="1"/>
  <c r="BP57" i="29"/>
  <c r="BP59" i="29" s="1"/>
  <c r="BO57" i="29"/>
  <c r="BO59" i="29" s="1"/>
  <c r="BN57" i="29"/>
  <c r="BN59" i="29" s="1"/>
  <c r="BM57" i="29"/>
  <c r="BI57" i="29"/>
  <c r="BI59" i="29" s="1"/>
  <c r="BH57" i="29"/>
  <c r="BH59" i="29" s="1"/>
  <c r="BG57" i="29"/>
  <c r="BG59" i="29" s="1"/>
  <c r="BF57" i="29"/>
  <c r="BJ57" i="29" s="1"/>
  <c r="BE57" i="29"/>
  <c r="BE59" i="29" s="1"/>
  <c r="AX57" i="29"/>
  <c r="AX59" i="29" s="1"/>
  <c r="AP57" i="29"/>
  <c r="AD57" i="29"/>
  <c r="AD59" i="29" s="1"/>
  <c r="V57" i="29"/>
  <c r="BP54" i="29"/>
  <c r="AW54" i="29"/>
  <c r="AV54" i="29"/>
  <c r="AU54" i="29"/>
  <c r="AT54" i="29"/>
  <c r="AS54" i="29"/>
  <c r="AP54" i="29"/>
  <c r="AO54" i="29"/>
  <c r="AN54" i="29"/>
  <c r="AM54" i="29"/>
  <c r="AL54" i="29"/>
  <c r="AK54" i="29"/>
  <c r="AC54" i="29"/>
  <c r="AB54" i="29"/>
  <c r="AA54" i="29"/>
  <c r="Z54" i="29"/>
  <c r="Y54" i="29"/>
  <c r="V54" i="29"/>
  <c r="U54" i="29"/>
  <c r="T54" i="29"/>
  <c r="S54" i="29"/>
  <c r="R54" i="29"/>
  <c r="Q54" i="29"/>
  <c r="BQ53" i="29"/>
  <c r="BP53" i="29"/>
  <c r="BO53" i="29"/>
  <c r="BN53" i="29"/>
  <c r="BM53" i="29"/>
  <c r="BI53" i="29"/>
  <c r="BH53" i="29"/>
  <c r="BG53" i="29"/>
  <c r="BF53" i="29"/>
  <c r="BJ53" i="29" s="1"/>
  <c r="BE53" i="29"/>
  <c r="AX53" i="29"/>
  <c r="AP53" i="29"/>
  <c r="AD53" i="29"/>
  <c r="V53" i="29"/>
  <c r="BQ52" i="29"/>
  <c r="BQ54" i="29" s="1"/>
  <c r="BP52" i="29"/>
  <c r="BO52" i="29"/>
  <c r="BO54" i="29" s="1"/>
  <c r="BN52" i="29"/>
  <c r="BN54" i="29" s="1"/>
  <c r="BM52" i="29"/>
  <c r="BR52" i="29" s="1"/>
  <c r="BI52" i="29"/>
  <c r="BI54" i="29" s="1"/>
  <c r="BH52" i="29"/>
  <c r="BH54" i="29" s="1"/>
  <c r="BG52" i="29"/>
  <c r="BG54" i="29" s="1"/>
  <c r="BF52" i="29"/>
  <c r="BJ52" i="29" s="1"/>
  <c r="BE52" i="29"/>
  <c r="BE54" i="29" s="1"/>
  <c r="AX52" i="29"/>
  <c r="AX54" i="29" s="1"/>
  <c r="AP52" i="29"/>
  <c r="AD52" i="29"/>
  <c r="V52" i="29"/>
  <c r="AW49" i="29"/>
  <c r="AV49" i="29"/>
  <c r="AU49" i="29"/>
  <c r="AT49" i="29"/>
  <c r="AS49" i="29"/>
  <c r="AP49" i="29"/>
  <c r="AO49" i="29"/>
  <c r="AN49" i="29"/>
  <c r="AM49" i="29"/>
  <c r="AL49" i="29"/>
  <c r="AK49" i="29"/>
  <c r="AC49" i="29"/>
  <c r="AB49" i="29"/>
  <c r="AA49" i="29"/>
  <c r="Z49" i="29"/>
  <c r="Y49" i="29"/>
  <c r="V49" i="29"/>
  <c r="U49" i="29"/>
  <c r="T49" i="29"/>
  <c r="S49" i="29"/>
  <c r="R49" i="29"/>
  <c r="Q49" i="29"/>
  <c r="BQ48" i="29"/>
  <c r="BP48" i="29"/>
  <c r="BO48" i="29"/>
  <c r="BN48" i="29"/>
  <c r="BM48" i="29"/>
  <c r="BR48" i="29" s="1"/>
  <c r="BI48" i="29"/>
  <c r="BH48" i="29"/>
  <c r="BG48" i="29"/>
  <c r="BF48" i="29"/>
  <c r="BJ48" i="29" s="1"/>
  <c r="BE48" i="29"/>
  <c r="AX48" i="29"/>
  <c r="AP48" i="29"/>
  <c r="AD48" i="29"/>
  <c r="V48" i="29"/>
  <c r="BQ47" i="29"/>
  <c r="BQ49" i="29" s="1"/>
  <c r="BP47" i="29"/>
  <c r="BP49" i="29" s="1"/>
  <c r="BO47" i="29"/>
  <c r="BO49" i="29" s="1"/>
  <c r="BN47" i="29"/>
  <c r="BN49" i="29" s="1"/>
  <c r="BM47" i="29"/>
  <c r="BI47" i="29"/>
  <c r="BI49" i="29" s="1"/>
  <c r="BH47" i="29"/>
  <c r="BH49" i="29" s="1"/>
  <c r="BG47" i="29"/>
  <c r="BG49" i="29" s="1"/>
  <c r="BF47" i="29"/>
  <c r="BF49" i="29" s="1"/>
  <c r="BE47" i="29"/>
  <c r="BE49" i="29" s="1"/>
  <c r="AX47" i="29"/>
  <c r="AX49" i="29" s="1"/>
  <c r="AP47" i="29"/>
  <c r="AD47" i="29"/>
  <c r="AD49" i="29" s="1"/>
  <c r="V47" i="29"/>
  <c r="AW44" i="29"/>
  <c r="AV44" i="29"/>
  <c r="AU44" i="29"/>
  <c r="AT44" i="29"/>
  <c r="AS44" i="29"/>
  <c r="AP44" i="29"/>
  <c r="AO44" i="29"/>
  <c r="AN44" i="29"/>
  <c r="AM44" i="29"/>
  <c r="AL44" i="29"/>
  <c r="AK44" i="29"/>
  <c r="AC44" i="29"/>
  <c r="AB44" i="29"/>
  <c r="AA44" i="29"/>
  <c r="Z44" i="29"/>
  <c r="Y44" i="29"/>
  <c r="V44" i="29"/>
  <c r="U44" i="29"/>
  <c r="T44" i="29"/>
  <c r="S44" i="29"/>
  <c r="R44" i="29"/>
  <c r="Q44" i="29"/>
  <c r="BQ43" i="29"/>
  <c r="BP43" i="29"/>
  <c r="BO43" i="29"/>
  <c r="BN43" i="29"/>
  <c r="BM43" i="29"/>
  <c r="BI43" i="29"/>
  <c r="BH43" i="29"/>
  <c r="BG43" i="29"/>
  <c r="BF43" i="29"/>
  <c r="BF44" i="29" s="1"/>
  <c r="BE43" i="29"/>
  <c r="AX43" i="29"/>
  <c r="AZ63" i="29" s="1"/>
  <c r="AP43" i="29"/>
  <c r="AD43" i="29"/>
  <c r="AF63" i="29" s="1"/>
  <c r="V43" i="29"/>
  <c r="BQ42" i="29"/>
  <c r="BQ44" i="29" s="1"/>
  <c r="BP42" i="29"/>
  <c r="BP44" i="29" s="1"/>
  <c r="BO42" i="29"/>
  <c r="BO44" i="29" s="1"/>
  <c r="BN42" i="29"/>
  <c r="BN44" i="29" s="1"/>
  <c r="BM42" i="29"/>
  <c r="BR42" i="29" s="1"/>
  <c r="BI42" i="29"/>
  <c r="BI44" i="29" s="1"/>
  <c r="BH42" i="29"/>
  <c r="BH44" i="29" s="1"/>
  <c r="BG42" i="29"/>
  <c r="BG44" i="29" s="1"/>
  <c r="BF42" i="29"/>
  <c r="BJ42" i="29" s="1"/>
  <c r="BE42" i="29"/>
  <c r="BE44" i="29" s="1"/>
  <c r="AX42" i="29"/>
  <c r="AX44" i="29" s="1"/>
  <c r="AP42" i="29"/>
  <c r="AD42" i="29"/>
  <c r="V42" i="29"/>
  <c r="BM39" i="29"/>
  <c r="AW39" i="29"/>
  <c r="AV39" i="29"/>
  <c r="AU39" i="29"/>
  <c r="AT39" i="29"/>
  <c r="AS39" i="29"/>
  <c r="AO39" i="29"/>
  <c r="AN39" i="29"/>
  <c r="AM39" i="29"/>
  <c r="AL39" i="29"/>
  <c r="AK39" i="29"/>
  <c r="AC39" i="29"/>
  <c r="AB39" i="29"/>
  <c r="AA39" i="29"/>
  <c r="Z39" i="29"/>
  <c r="Y39" i="29"/>
  <c r="U39" i="29"/>
  <c r="T39" i="29"/>
  <c r="S39" i="29"/>
  <c r="R39" i="29"/>
  <c r="Q39" i="29"/>
  <c r="BQ38" i="29"/>
  <c r="BQ39" i="29" s="1"/>
  <c r="BP38" i="29"/>
  <c r="BO38" i="29"/>
  <c r="BN38" i="29"/>
  <c r="BM38" i="29"/>
  <c r="BR38" i="29" s="1"/>
  <c r="BI38" i="29"/>
  <c r="BH38" i="29"/>
  <c r="BG38" i="29"/>
  <c r="BG39" i="29" s="1"/>
  <c r="BF38" i="29"/>
  <c r="BJ38" i="29" s="1"/>
  <c r="BE38" i="29"/>
  <c r="AX38" i="29"/>
  <c r="AY63" i="29" s="1"/>
  <c r="AP38" i="29"/>
  <c r="AD38" i="29"/>
  <c r="AE63" i="29" s="1"/>
  <c r="V38" i="29"/>
  <c r="BQ37" i="29"/>
  <c r="BP37" i="29"/>
  <c r="BP39" i="29" s="1"/>
  <c r="BO37" i="29"/>
  <c r="BO39" i="29" s="1"/>
  <c r="BN37" i="29"/>
  <c r="BN39" i="29" s="1"/>
  <c r="BM37" i="29"/>
  <c r="BI37" i="29"/>
  <c r="BI39" i="29" s="1"/>
  <c r="BH37" i="29"/>
  <c r="BH39" i="29" s="1"/>
  <c r="BG37" i="29"/>
  <c r="BF37" i="29"/>
  <c r="BF39" i="29" s="1"/>
  <c r="BE37" i="29"/>
  <c r="BE39" i="29" s="1"/>
  <c r="AX37" i="29"/>
  <c r="AP37" i="29"/>
  <c r="AP39" i="29" s="1"/>
  <c r="AD37" i="29"/>
  <c r="AE62" i="29" s="1"/>
  <c r="V37" i="29"/>
  <c r="V39" i="29" s="1"/>
  <c r="BN34" i="29"/>
  <c r="BH34" i="29"/>
  <c r="AX34" i="29"/>
  <c r="AW34" i="29"/>
  <c r="AV34" i="29"/>
  <c r="AU34" i="29"/>
  <c r="AT34" i="29"/>
  <c r="AS34" i="29"/>
  <c r="AO34" i="29"/>
  <c r="AN34" i="29"/>
  <c r="AM34" i="29"/>
  <c r="AL34" i="29"/>
  <c r="AK34" i="29"/>
  <c r="AD34" i="29"/>
  <c r="AC34" i="29"/>
  <c r="AB34" i="29"/>
  <c r="AA34" i="29"/>
  <c r="Z34" i="29"/>
  <c r="Y34" i="29"/>
  <c r="U34" i="29"/>
  <c r="T34" i="29"/>
  <c r="S34" i="29"/>
  <c r="R34" i="29"/>
  <c r="Q34" i="29"/>
  <c r="BQ33" i="29"/>
  <c r="BP33" i="29"/>
  <c r="BO33" i="29"/>
  <c r="BN33" i="29"/>
  <c r="BR33" i="29" s="1"/>
  <c r="BM33" i="29"/>
  <c r="BI33" i="29"/>
  <c r="BH33" i="29"/>
  <c r="BG33" i="29"/>
  <c r="BF33" i="29"/>
  <c r="BE33" i="29"/>
  <c r="BJ33" i="29" s="1"/>
  <c r="AX33" i="29"/>
  <c r="AP33" i="29"/>
  <c r="AD33" i="29"/>
  <c r="V33" i="29"/>
  <c r="BQ32" i="29"/>
  <c r="BQ34" i="29" s="1"/>
  <c r="BP32" i="29"/>
  <c r="BP34" i="29" s="1"/>
  <c r="BO32" i="29"/>
  <c r="BO34" i="29" s="1"/>
  <c r="BN32" i="29"/>
  <c r="BR32" i="29" s="1"/>
  <c r="BR34" i="29" s="1"/>
  <c r="BM32" i="29"/>
  <c r="BM34" i="29" s="1"/>
  <c r="BI32" i="29"/>
  <c r="BI34" i="29" s="1"/>
  <c r="BH32" i="29"/>
  <c r="BG32" i="29"/>
  <c r="BG34" i="29" s="1"/>
  <c r="BF32" i="29"/>
  <c r="BF34" i="29" s="1"/>
  <c r="BE32" i="29"/>
  <c r="AX32" i="29"/>
  <c r="AP32" i="29"/>
  <c r="AP34" i="29" s="1"/>
  <c r="AD32" i="29"/>
  <c r="V32" i="29"/>
  <c r="V34" i="29" s="1"/>
  <c r="AW29" i="29"/>
  <c r="AV29" i="29"/>
  <c r="AU29" i="29"/>
  <c r="AT29" i="29"/>
  <c r="AS29" i="29"/>
  <c r="AP29" i="29"/>
  <c r="AO29" i="29"/>
  <c r="AN29" i="29"/>
  <c r="AM29" i="29"/>
  <c r="AL29" i="29"/>
  <c r="AK29" i="29"/>
  <c r="AC29" i="29"/>
  <c r="AB29" i="29"/>
  <c r="AA29" i="29"/>
  <c r="Z29" i="29"/>
  <c r="Y29" i="29"/>
  <c r="V29" i="29"/>
  <c r="U29" i="29"/>
  <c r="T29" i="29"/>
  <c r="S29" i="29"/>
  <c r="R29" i="29"/>
  <c r="Q29" i="29"/>
  <c r="BQ28" i="29"/>
  <c r="BP28" i="29"/>
  <c r="BO28" i="29"/>
  <c r="BN28" i="29"/>
  <c r="BM28" i="29"/>
  <c r="BR28" i="29" s="1"/>
  <c r="BI28" i="29"/>
  <c r="BH28" i="29"/>
  <c r="BG28" i="29"/>
  <c r="BF28" i="29"/>
  <c r="BJ28" i="29" s="1"/>
  <c r="BE28" i="29"/>
  <c r="AX28" i="29"/>
  <c r="AP28" i="29"/>
  <c r="AD28" i="29"/>
  <c r="Z75" i="29" s="1"/>
  <c r="V28" i="29"/>
  <c r="BQ27" i="29"/>
  <c r="BQ29" i="29" s="1"/>
  <c r="BP27" i="29"/>
  <c r="BP29" i="29" s="1"/>
  <c r="BO27" i="29"/>
  <c r="BO29" i="29" s="1"/>
  <c r="BN27" i="29"/>
  <c r="BN29" i="29" s="1"/>
  <c r="BM27" i="29"/>
  <c r="BI27" i="29"/>
  <c r="BI29" i="29" s="1"/>
  <c r="BH27" i="29"/>
  <c r="BH29" i="29" s="1"/>
  <c r="BG27" i="29"/>
  <c r="BG29" i="29" s="1"/>
  <c r="BF27" i="29"/>
  <c r="BF29" i="29" s="1"/>
  <c r="BE27" i="29"/>
  <c r="BE29" i="29" s="1"/>
  <c r="AX27" i="29"/>
  <c r="AX29" i="29" s="1"/>
  <c r="AP27" i="29"/>
  <c r="AD27" i="29"/>
  <c r="AD29" i="29" s="1"/>
  <c r="V27" i="29"/>
  <c r="BN24" i="29"/>
  <c r="BH24" i="29"/>
  <c r="AX24" i="29"/>
  <c r="AW24" i="29"/>
  <c r="AV24" i="29"/>
  <c r="AU24" i="29"/>
  <c r="AT24" i="29"/>
  <c r="AS24" i="29"/>
  <c r="AO24" i="29"/>
  <c r="AN24" i="29"/>
  <c r="AM24" i="29"/>
  <c r="AL24" i="29"/>
  <c r="AK24" i="29"/>
  <c r="AD24" i="29"/>
  <c r="AC24" i="29"/>
  <c r="AB24" i="29"/>
  <c r="AA24" i="29"/>
  <c r="Z24" i="29"/>
  <c r="Y24" i="29"/>
  <c r="U24" i="29"/>
  <c r="T24" i="29"/>
  <c r="S24" i="29"/>
  <c r="R24" i="29"/>
  <c r="Q24" i="29"/>
  <c r="BQ23" i="29"/>
  <c r="BP23" i="29"/>
  <c r="BO23" i="29"/>
  <c r="BN23" i="29"/>
  <c r="BM23" i="29"/>
  <c r="BI23" i="29"/>
  <c r="BH23" i="29"/>
  <c r="BG23" i="29"/>
  <c r="BF23" i="29"/>
  <c r="BE23" i="29"/>
  <c r="BJ23" i="29" s="1"/>
  <c r="AX23" i="29"/>
  <c r="AP23" i="29"/>
  <c r="AD23" i="29"/>
  <c r="V23" i="29"/>
  <c r="BQ22" i="29"/>
  <c r="BQ24" i="29" s="1"/>
  <c r="BP22" i="29"/>
  <c r="BP24" i="29" s="1"/>
  <c r="BO22" i="29"/>
  <c r="BO24" i="29" s="1"/>
  <c r="BN22" i="29"/>
  <c r="BM22" i="29"/>
  <c r="BM24" i="29" s="1"/>
  <c r="BI22" i="29"/>
  <c r="BI24" i="29" s="1"/>
  <c r="BH22" i="29"/>
  <c r="BG22" i="29"/>
  <c r="BG24" i="29" s="1"/>
  <c r="BF22" i="29"/>
  <c r="BF24" i="29" s="1"/>
  <c r="BE22" i="29"/>
  <c r="BE24" i="29" s="1"/>
  <c r="AX22" i="29"/>
  <c r="AP22" i="29"/>
  <c r="AP24" i="29" s="1"/>
  <c r="AD22" i="29"/>
  <c r="V22" i="29"/>
  <c r="V24" i="29" s="1"/>
  <c r="BN19" i="29"/>
  <c r="BH19" i="29"/>
  <c r="AX19" i="29"/>
  <c r="AW19" i="29"/>
  <c r="AV19" i="29"/>
  <c r="AU19" i="29"/>
  <c r="AT19" i="29"/>
  <c r="AS19" i="29"/>
  <c r="AO19" i="29"/>
  <c r="AN19" i="29"/>
  <c r="AM19" i="29"/>
  <c r="AL19" i="29"/>
  <c r="AK19" i="29"/>
  <c r="AC19" i="29"/>
  <c r="AB19" i="29"/>
  <c r="AA19" i="29"/>
  <c r="Z19" i="29"/>
  <c r="Y19" i="29"/>
  <c r="U19" i="29"/>
  <c r="T19" i="29"/>
  <c r="S19" i="29"/>
  <c r="R19" i="29"/>
  <c r="Q19" i="29"/>
  <c r="G19" i="29"/>
  <c r="F19" i="29"/>
  <c r="D19" i="29"/>
  <c r="C19" i="29"/>
  <c r="BQ18" i="29"/>
  <c r="BP18" i="29"/>
  <c r="BO18" i="29"/>
  <c r="BN18" i="29"/>
  <c r="BM18" i="29"/>
  <c r="BR18" i="29" s="1"/>
  <c r="BI18" i="29"/>
  <c r="BH18" i="29"/>
  <c r="BG18" i="29"/>
  <c r="BF18" i="29"/>
  <c r="BE18" i="29"/>
  <c r="BJ18" i="29" s="1"/>
  <c r="AX18" i="29"/>
  <c r="AP18" i="29"/>
  <c r="AD18" i="29"/>
  <c r="V18" i="29"/>
  <c r="H18" i="29"/>
  <c r="G18" i="29"/>
  <c r="F18" i="29"/>
  <c r="D18" i="29"/>
  <c r="C18" i="29"/>
  <c r="I18" i="29" s="1"/>
  <c r="BQ17" i="29"/>
  <c r="BQ19" i="29" s="1"/>
  <c r="BP17" i="29"/>
  <c r="BP19" i="29" s="1"/>
  <c r="BO17" i="29"/>
  <c r="BO19" i="29" s="1"/>
  <c r="BN17" i="29"/>
  <c r="BR17" i="29" s="1"/>
  <c r="BR19" i="29" s="1"/>
  <c r="BM17" i="29"/>
  <c r="BM19" i="29" s="1"/>
  <c r="BI17" i="29"/>
  <c r="BI19" i="29" s="1"/>
  <c r="BH17" i="29"/>
  <c r="BG17" i="29"/>
  <c r="BG19" i="29" s="1"/>
  <c r="BF17" i="29"/>
  <c r="BJ17" i="29" s="1"/>
  <c r="BJ19" i="29" s="1"/>
  <c r="BE17" i="29"/>
  <c r="BE19" i="29" s="1"/>
  <c r="AX17" i="29"/>
  <c r="AP17" i="29"/>
  <c r="AP19" i="29" s="1"/>
  <c r="AD17" i="29"/>
  <c r="AD19" i="29" s="1"/>
  <c r="V17" i="29"/>
  <c r="V19" i="29" s="1"/>
  <c r="G17" i="29"/>
  <c r="F17" i="29"/>
  <c r="D17" i="29"/>
  <c r="AW14" i="29"/>
  <c r="AV14" i="29"/>
  <c r="AU14" i="29"/>
  <c r="AT14" i="29"/>
  <c r="AS14" i="29"/>
  <c r="AO14" i="29"/>
  <c r="AN14" i="29"/>
  <c r="AM14" i="29"/>
  <c r="AL14" i="29"/>
  <c r="AK14" i="29"/>
  <c r="AC14" i="29"/>
  <c r="AB14" i="29"/>
  <c r="AA14" i="29"/>
  <c r="Z14" i="29"/>
  <c r="Y14" i="29"/>
  <c r="U14" i="29"/>
  <c r="T14" i="29"/>
  <c r="S14" i="29"/>
  <c r="R14" i="29"/>
  <c r="Q14" i="29"/>
  <c r="BQ13" i="29"/>
  <c r="BP13" i="29"/>
  <c r="BO13" i="29"/>
  <c r="BN13" i="29"/>
  <c r="BM13" i="29"/>
  <c r="BR13" i="29" s="1"/>
  <c r="BI13" i="29"/>
  <c r="BH13" i="29"/>
  <c r="BG13" i="29"/>
  <c r="BF13" i="29"/>
  <c r="BE13" i="29"/>
  <c r="BJ13" i="29" s="1"/>
  <c r="AX13" i="29"/>
  <c r="AQ63" i="29" s="1"/>
  <c r="AP13" i="29"/>
  <c r="AD13" i="29"/>
  <c r="V13" i="29"/>
  <c r="BQ12" i="29"/>
  <c r="BQ14" i="29" s="1"/>
  <c r="BP12" i="29"/>
  <c r="BP14" i="29" s="1"/>
  <c r="BO12" i="29"/>
  <c r="BO14" i="29" s="1"/>
  <c r="BN12" i="29"/>
  <c r="BN14" i="29" s="1"/>
  <c r="BM12" i="29"/>
  <c r="BR12" i="29" s="1"/>
  <c r="BI12" i="29"/>
  <c r="BI14" i="29" s="1"/>
  <c r="BH12" i="29"/>
  <c r="BH14" i="29" s="1"/>
  <c r="BG12" i="29"/>
  <c r="BG14" i="29" s="1"/>
  <c r="BF12" i="29"/>
  <c r="BF14" i="29" s="1"/>
  <c r="BE12" i="29"/>
  <c r="BJ12" i="29" s="1"/>
  <c r="BJ14" i="29" s="1"/>
  <c r="AX12" i="29"/>
  <c r="AQ62" i="29" s="1"/>
  <c r="AP12" i="29"/>
  <c r="AP14" i="29" s="1"/>
  <c r="AD12" i="29"/>
  <c r="AD14" i="29" s="1"/>
  <c r="V12" i="29"/>
  <c r="V14" i="29" s="1"/>
  <c r="AW9" i="29"/>
  <c r="AV9" i="29"/>
  <c r="AU9" i="29"/>
  <c r="AT9" i="29"/>
  <c r="AS9" i="29"/>
  <c r="AP9" i="29"/>
  <c r="AO9" i="29"/>
  <c r="AN9" i="29"/>
  <c r="AM9" i="29"/>
  <c r="AL9" i="29"/>
  <c r="AK9" i="29"/>
  <c r="AC9" i="29"/>
  <c r="AB9" i="29"/>
  <c r="AA9" i="29"/>
  <c r="Z9" i="29"/>
  <c r="Y9" i="29"/>
  <c r="U9" i="29"/>
  <c r="T9" i="29"/>
  <c r="S9" i="29"/>
  <c r="R9" i="29"/>
  <c r="Q9" i="29"/>
  <c r="BQ8" i="29"/>
  <c r="BP8" i="29"/>
  <c r="BO8" i="29"/>
  <c r="BN8" i="29"/>
  <c r="BM8" i="29"/>
  <c r="BR8" i="29" s="1"/>
  <c r="BI8" i="29"/>
  <c r="BH8" i="29"/>
  <c r="BG8" i="29"/>
  <c r="BF8" i="29"/>
  <c r="BE8" i="29"/>
  <c r="BJ8" i="29" s="1"/>
  <c r="AX8" i="29"/>
  <c r="AP8" i="29"/>
  <c r="AI8" i="29"/>
  <c r="G10" i="29" s="1"/>
  <c r="AD8" i="29"/>
  <c r="V8" i="29"/>
  <c r="R63" i="29" s="1"/>
  <c r="BQ7" i="29"/>
  <c r="BQ9" i="29" s="1"/>
  <c r="BP7" i="29"/>
  <c r="BP9" i="29" s="1"/>
  <c r="BO7" i="29"/>
  <c r="BO9" i="29" s="1"/>
  <c r="BN7" i="29"/>
  <c r="BN9" i="29" s="1"/>
  <c r="BM7" i="29"/>
  <c r="BR7" i="29" s="1"/>
  <c r="BR9" i="29" s="1"/>
  <c r="BI7" i="29"/>
  <c r="BI9" i="29" s="1"/>
  <c r="BH7" i="29"/>
  <c r="BH9" i="29" s="1"/>
  <c r="BG7" i="29"/>
  <c r="BG9" i="29" s="1"/>
  <c r="BF7" i="29"/>
  <c r="BF9" i="29" s="1"/>
  <c r="BE7" i="29"/>
  <c r="BE9" i="29" s="1"/>
  <c r="AX7" i="29"/>
  <c r="AX9" i="29" s="1"/>
  <c r="AP7" i="29"/>
  <c r="AL62" i="29" s="1"/>
  <c r="AI7" i="29"/>
  <c r="F10" i="29" s="1"/>
  <c r="AD7" i="29"/>
  <c r="AD9" i="29" s="1"/>
  <c r="V7" i="29"/>
  <c r="R62" i="29" s="1"/>
  <c r="R64" i="29" s="1"/>
  <c r="Z4" i="29"/>
  <c r="AT4" i="29" s="1"/>
  <c r="BN4" i="29" s="1"/>
  <c r="H38" i="31" l="1"/>
  <c r="K17" i="31"/>
  <c r="E23" i="31"/>
  <c r="BS65" i="31"/>
  <c r="I24" i="31"/>
  <c r="I25" i="31"/>
  <c r="J34" i="31"/>
  <c r="J40" i="31" s="1"/>
  <c r="J26" i="31"/>
  <c r="BF65" i="31"/>
  <c r="E38" i="31"/>
  <c r="E34" i="31"/>
  <c r="E40" i="31" s="1"/>
  <c r="E26" i="31"/>
  <c r="H24" i="31"/>
  <c r="E8" i="31"/>
  <c r="K10" i="31"/>
  <c r="K25" i="31" s="1"/>
  <c r="BK65" i="31"/>
  <c r="H23" i="31"/>
  <c r="BP64" i="31"/>
  <c r="BP65" i="31" s="1"/>
  <c r="K32" i="31"/>
  <c r="K38" i="31" s="1"/>
  <c r="F20" i="31"/>
  <c r="H9" i="31"/>
  <c r="H8" i="31" s="1"/>
  <c r="F12" i="31"/>
  <c r="I9" i="31"/>
  <c r="I12" i="31" s="1"/>
  <c r="E12" i="31"/>
  <c r="G26" i="31"/>
  <c r="G34" i="31"/>
  <c r="G40" i="31" s="1"/>
  <c r="AQ65" i="30"/>
  <c r="BR34" i="30"/>
  <c r="AI9" i="30"/>
  <c r="AY65" i="30" s="1"/>
  <c r="F10" i="30"/>
  <c r="K17" i="30"/>
  <c r="F38" i="30"/>
  <c r="BJ44" i="30"/>
  <c r="BP62" i="30"/>
  <c r="BP64" i="30" s="1"/>
  <c r="F34" i="30"/>
  <c r="F40" i="30" s="1"/>
  <c r="F26" i="30"/>
  <c r="BC8" i="30"/>
  <c r="C9" i="30"/>
  <c r="AB64" i="30"/>
  <c r="BS62" i="30"/>
  <c r="BF62" i="30"/>
  <c r="BF64" i="30" s="1"/>
  <c r="H32" i="30"/>
  <c r="BJ59" i="30"/>
  <c r="BT64" i="30" s="1"/>
  <c r="BT65" i="30" s="1"/>
  <c r="J12" i="30"/>
  <c r="H20" i="30"/>
  <c r="J24" i="30"/>
  <c r="J32" i="30"/>
  <c r="J38" i="30" s="1"/>
  <c r="AL65" i="30"/>
  <c r="BJ24" i="30"/>
  <c r="G25" i="30"/>
  <c r="BT62" i="30"/>
  <c r="BC7" i="30"/>
  <c r="BC9" i="30" s="1"/>
  <c r="BR19" i="30"/>
  <c r="D26" i="30"/>
  <c r="J20" i="30"/>
  <c r="D34" i="30"/>
  <c r="D40" i="30" s="1"/>
  <c r="K19" i="30"/>
  <c r="BS64" i="30"/>
  <c r="AV65" i="30"/>
  <c r="BJ19" i="30"/>
  <c r="BK62" i="30"/>
  <c r="BK64" i="30" s="1"/>
  <c r="BK65" i="30" s="1"/>
  <c r="AZ65" i="30"/>
  <c r="C10" i="30"/>
  <c r="O9" i="30"/>
  <c r="AE65" i="30" s="1"/>
  <c r="G23" i="30"/>
  <c r="C32" i="30"/>
  <c r="C24" i="30"/>
  <c r="E18" i="30"/>
  <c r="I18" i="30"/>
  <c r="BT63" i="30"/>
  <c r="G12" i="30"/>
  <c r="G20" i="30"/>
  <c r="J10" i="30"/>
  <c r="J23" i="30" s="1"/>
  <c r="D8" i="30"/>
  <c r="J8" i="30" s="1"/>
  <c r="D25" i="30"/>
  <c r="D12" i="30"/>
  <c r="BF63" i="29"/>
  <c r="BR14" i="29"/>
  <c r="AL64" i="29"/>
  <c r="AL65" i="29" s="1"/>
  <c r="G24" i="29"/>
  <c r="F25" i="29"/>
  <c r="BJ59" i="29"/>
  <c r="H10" i="29"/>
  <c r="BK63" i="29"/>
  <c r="BJ54" i="29"/>
  <c r="BM14" i="29"/>
  <c r="BE34" i="29"/>
  <c r="BJ32" i="29"/>
  <c r="BJ34" i="29" s="1"/>
  <c r="BJ43" i="29"/>
  <c r="BJ44" i="29" s="1"/>
  <c r="BJ47" i="29"/>
  <c r="BJ49" i="29" s="1"/>
  <c r="W62" i="29"/>
  <c r="W64" i="29" s="1"/>
  <c r="AB63" i="29"/>
  <c r="D9" i="29" s="1"/>
  <c r="O7" i="29"/>
  <c r="BJ7" i="29"/>
  <c r="O8" i="29"/>
  <c r="D10" i="29" s="1"/>
  <c r="AL63" i="29"/>
  <c r="AQ64" i="29"/>
  <c r="AX14" i="29"/>
  <c r="F23" i="29"/>
  <c r="J17" i="29"/>
  <c r="E18" i="29"/>
  <c r="D25" i="29"/>
  <c r="H19" i="29"/>
  <c r="H25" i="29" s="1"/>
  <c r="BJ22" i="29"/>
  <c r="BJ24" i="29" s="1"/>
  <c r="BR27" i="29"/>
  <c r="BR29" i="29" s="1"/>
  <c r="AF62" i="29"/>
  <c r="AD44" i="29"/>
  <c r="AF64" i="29" s="1"/>
  <c r="BR43" i="29"/>
  <c r="BR47" i="29"/>
  <c r="BR49" i="29" s="1"/>
  <c r="BF59" i="29"/>
  <c r="D24" i="29"/>
  <c r="AI9" i="29"/>
  <c r="BM9" i="29"/>
  <c r="BE14" i="29"/>
  <c r="C17" i="29"/>
  <c r="G23" i="29"/>
  <c r="F24" i="29"/>
  <c r="F32" i="29"/>
  <c r="F38" i="29" s="1"/>
  <c r="J18" i="29"/>
  <c r="E19" i="29"/>
  <c r="I19" i="29"/>
  <c r="I32" i="29" s="1"/>
  <c r="BF19" i="29"/>
  <c r="BR23" i="29"/>
  <c r="BC8" i="29" s="1"/>
  <c r="D32" i="29"/>
  <c r="D38" i="29" s="1"/>
  <c r="BR37" i="29"/>
  <c r="BS63" i="29"/>
  <c r="BR44" i="29"/>
  <c r="BF54" i="29"/>
  <c r="G25" i="29"/>
  <c r="BJ27" i="29"/>
  <c r="BJ29" i="29" s="1"/>
  <c r="V9" i="29"/>
  <c r="W63" i="29"/>
  <c r="H17" i="29"/>
  <c r="H23" i="29" s="1"/>
  <c r="C32" i="29"/>
  <c r="G32" i="29"/>
  <c r="G38" i="29" s="1"/>
  <c r="J19" i="29"/>
  <c r="Z74" i="29"/>
  <c r="H32" i="29"/>
  <c r="H38" i="29" s="1"/>
  <c r="AY62" i="29"/>
  <c r="AV62" i="29"/>
  <c r="AX39" i="29"/>
  <c r="AY64" i="29" s="1"/>
  <c r="AY65" i="29" s="1"/>
  <c r="AZ64" i="29"/>
  <c r="AZ65" i="29" s="1"/>
  <c r="AD54" i="29"/>
  <c r="BR53" i="29"/>
  <c r="BR54" i="29" s="1"/>
  <c r="BR57" i="29"/>
  <c r="BR59" i="29" s="1"/>
  <c r="BM29" i="29"/>
  <c r="AD39" i="29"/>
  <c r="AE64" i="29" s="1"/>
  <c r="BM44" i="29"/>
  <c r="BM49" i="29"/>
  <c r="BM54" i="29"/>
  <c r="BM59" i="29"/>
  <c r="AB62" i="29"/>
  <c r="AV63" i="29"/>
  <c r="G9" i="29" s="1"/>
  <c r="BR22" i="29"/>
  <c r="BR24" i="29" s="1"/>
  <c r="BJ37" i="29"/>
  <c r="BJ39" i="29" s="1"/>
  <c r="AE63" i="28"/>
  <c r="AB62" i="28"/>
  <c r="BQ59" i="28"/>
  <c r="AW59" i="28"/>
  <c r="AV59" i="28"/>
  <c r="AU59" i="28"/>
  <c r="AT59" i="28"/>
  <c r="AS59" i="28"/>
  <c r="AO59" i="28"/>
  <c r="AN59" i="28"/>
  <c r="AM59" i="28"/>
  <c r="AL59" i="28"/>
  <c r="AK59" i="28"/>
  <c r="AC59" i="28"/>
  <c r="AB59" i="28"/>
  <c r="AA59" i="28"/>
  <c r="Z59" i="28"/>
  <c r="Y59" i="28"/>
  <c r="U59" i="28"/>
  <c r="T59" i="28"/>
  <c r="S59" i="28"/>
  <c r="R59" i="28"/>
  <c r="Q59" i="28"/>
  <c r="BQ58" i="28"/>
  <c r="BP58" i="28"/>
  <c r="BO58" i="28"/>
  <c r="BN58" i="28"/>
  <c r="BM58" i="28"/>
  <c r="BR58" i="28" s="1"/>
  <c r="BI58" i="28"/>
  <c r="BH58" i="28"/>
  <c r="BG58" i="28"/>
  <c r="BF58" i="28"/>
  <c r="BE58" i="28"/>
  <c r="BJ58" i="28" s="1"/>
  <c r="AX58" i="28"/>
  <c r="AP58" i="28"/>
  <c r="AD58" i="28"/>
  <c r="V58" i="28"/>
  <c r="BQ57" i="28"/>
  <c r="BP57" i="28"/>
  <c r="BP59" i="28" s="1"/>
  <c r="BO57" i="28"/>
  <c r="BO59" i="28" s="1"/>
  <c r="BN57" i="28"/>
  <c r="BN59" i="28" s="1"/>
  <c r="BM57" i="28"/>
  <c r="BR57" i="28" s="1"/>
  <c r="BI57" i="28"/>
  <c r="BI59" i="28" s="1"/>
  <c r="BH57" i="28"/>
  <c r="BH59" i="28" s="1"/>
  <c r="BG57" i="28"/>
  <c r="BG59" i="28" s="1"/>
  <c r="BF57" i="28"/>
  <c r="BF59" i="28" s="1"/>
  <c r="BE57" i="28"/>
  <c r="AX57" i="28"/>
  <c r="AX59" i="28" s="1"/>
  <c r="AP57" i="28"/>
  <c r="AP59" i="28" s="1"/>
  <c r="AD57" i="28"/>
  <c r="AD59" i="28" s="1"/>
  <c r="V57" i="28"/>
  <c r="V59" i="28" s="1"/>
  <c r="AW54" i="28"/>
  <c r="AV54" i="28"/>
  <c r="AU54" i="28"/>
  <c r="AT54" i="28"/>
  <c r="AS54" i="28"/>
  <c r="AO54" i="28"/>
  <c r="AN54" i="28"/>
  <c r="AM54" i="28"/>
  <c r="AL54" i="28"/>
  <c r="AK54" i="28"/>
  <c r="AC54" i="28"/>
  <c r="AB54" i="28"/>
  <c r="AA54" i="28"/>
  <c r="Z54" i="28"/>
  <c r="Y54" i="28"/>
  <c r="U54" i="28"/>
  <c r="T54" i="28"/>
  <c r="S54" i="28"/>
  <c r="R54" i="28"/>
  <c r="Q54" i="28"/>
  <c r="BQ53" i="28"/>
  <c r="BP53" i="28"/>
  <c r="BO53" i="28"/>
  <c r="BN53" i="28"/>
  <c r="BM53" i="28"/>
  <c r="BR53" i="28" s="1"/>
  <c r="BI53" i="28"/>
  <c r="BH53" i="28"/>
  <c r="BG53" i="28"/>
  <c r="BF53" i="28"/>
  <c r="BE53" i="28"/>
  <c r="BJ53" i="28" s="1"/>
  <c r="AX53" i="28"/>
  <c r="AP53" i="28"/>
  <c r="AD53" i="28"/>
  <c r="V53" i="28"/>
  <c r="BQ52" i="28"/>
  <c r="BQ54" i="28" s="1"/>
  <c r="BP52" i="28"/>
  <c r="BP54" i="28" s="1"/>
  <c r="BO52" i="28"/>
  <c r="BO54" i="28" s="1"/>
  <c r="BN52" i="28"/>
  <c r="BN54" i="28" s="1"/>
  <c r="BM52" i="28"/>
  <c r="BR52" i="28" s="1"/>
  <c r="BR54" i="28" s="1"/>
  <c r="BI52" i="28"/>
  <c r="BI54" i="28" s="1"/>
  <c r="BH52" i="28"/>
  <c r="BH54" i="28" s="1"/>
  <c r="BG52" i="28"/>
  <c r="BG54" i="28" s="1"/>
  <c r="BF52" i="28"/>
  <c r="BF54" i="28" s="1"/>
  <c r="BE52" i="28"/>
  <c r="AX52" i="28"/>
  <c r="AX54" i="28" s="1"/>
  <c r="AP52" i="28"/>
  <c r="AP54" i="28" s="1"/>
  <c r="AD52" i="28"/>
  <c r="AD54" i="28" s="1"/>
  <c r="V52" i="28"/>
  <c r="V54" i="28" s="1"/>
  <c r="AW49" i="28"/>
  <c r="AV49" i="28"/>
  <c r="AU49" i="28"/>
  <c r="AT49" i="28"/>
  <c r="AS49" i="28"/>
  <c r="AO49" i="28"/>
  <c r="AN49" i="28"/>
  <c r="AM49" i="28"/>
  <c r="AL49" i="28"/>
  <c r="AK49" i="28"/>
  <c r="AC49" i="28"/>
  <c r="AB49" i="28"/>
  <c r="AA49" i="28"/>
  <c r="Z49" i="28"/>
  <c r="Y49" i="28"/>
  <c r="U49" i="28"/>
  <c r="T49" i="28"/>
  <c r="S49" i="28"/>
  <c r="R49" i="28"/>
  <c r="Q49" i="28"/>
  <c r="BQ48" i="28"/>
  <c r="BP48" i="28"/>
  <c r="BO48" i="28"/>
  <c r="BN48" i="28"/>
  <c r="BM48" i="28"/>
  <c r="BR48" i="28" s="1"/>
  <c r="BI48" i="28"/>
  <c r="BH48" i="28"/>
  <c r="BG48" i="28"/>
  <c r="BG49" i="28" s="1"/>
  <c r="BF48" i="28"/>
  <c r="BE48" i="28"/>
  <c r="AX48" i="28"/>
  <c r="AP48" i="28"/>
  <c r="AD48" i="28"/>
  <c r="V48" i="28"/>
  <c r="BQ47" i="28"/>
  <c r="BQ49" i="28" s="1"/>
  <c r="BP47" i="28"/>
  <c r="BP49" i="28" s="1"/>
  <c r="BO47" i="28"/>
  <c r="BO49" i="28" s="1"/>
  <c r="BN47" i="28"/>
  <c r="BN49" i="28" s="1"/>
  <c r="BM47" i="28"/>
  <c r="BR47" i="28" s="1"/>
  <c r="BR49" i="28" s="1"/>
  <c r="BI47" i="28"/>
  <c r="BI49" i="28" s="1"/>
  <c r="BH47" i="28"/>
  <c r="BH49" i="28" s="1"/>
  <c r="BG47" i="28"/>
  <c r="BF47" i="28"/>
  <c r="BF49" i="28" s="1"/>
  <c r="BE47" i="28"/>
  <c r="BJ47" i="28" s="1"/>
  <c r="AX47" i="28"/>
  <c r="AX49" i="28" s="1"/>
  <c r="AP47" i="28"/>
  <c r="AD47" i="28"/>
  <c r="AD49" i="28" s="1"/>
  <c r="V47" i="28"/>
  <c r="V49" i="28" s="1"/>
  <c r="AW44" i="28"/>
  <c r="AV44" i="28"/>
  <c r="AU44" i="28"/>
  <c r="AT44" i="28"/>
  <c r="AS44" i="28"/>
  <c r="AO44" i="28"/>
  <c r="AN44" i="28"/>
  <c r="AM44" i="28"/>
  <c r="AL44" i="28"/>
  <c r="AK44" i="28"/>
  <c r="AC44" i="28"/>
  <c r="AB44" i="28"/>
  <c r="AA44" i="28"/>
  <c r="Z44" i="28"/>
  <c r="Y44" i="28"/>
  <c r="U44" i="28"/>
  <c r="T44" i="28"/>
  <c r="S44" i="28"/>
  <c r="R44" i="28"/>
  <c r="Q44" i="28"/>
  <c r="BQ43" i="28"/>
  <c r="BP43" i="28"/>
  <c r="BO43" i="28"/>
  <c r="BN43" i="28"/>
  <c r="BM43" i="28"/>
  <c r="BR43" i="28" s="1"/>
  <c r="BI43" i="28"/>
  <c r="BH43" i="28"/>
  <c r="BG43" i="28"/>
  <c r="BF43" i="28"/>
  <c r="BE43" i="28"/>
  <c r="AX43" i="28"/>
  <c r="AP43" i="28"/>
  <c r="AD43" i="28"/>
  <c r="AF63" i="28" s="1"/>
  <c r="V43" i="28"/>
  <c r="BQ42" i="28"/>
  <c r="BQ44" i="28" s="1"/>
  <c r="BP42" i="28"/>
  <c r="BP44" i="28" s="1"/>
  <c r="BO42" i="28"/>
  <c r="BO44" i="28" s="1"/>
  <c r="BN42" i="28"/>
  <c r="BN44" i="28" s="1"/>
  <c r="BM42" i="28"/>
  <c r="BR42" i="28" s="1"/>
  <c r="BI42" i="28"/>
  <c r="BI44" i="28" s="1"/>
  <c r="BH42" i="28"/>
  <c r="BH44" i="28" s="1"/>
  <c r="BG42" i="28"/>
  <c r="BG44" i="28" s="1"/>
  <c r="BF42" i="28"/>
  <c r="BF44" i="28" s="1"/>
  <c r="BE42" i="28"/>
  <c r="BJ42" i="28" s="1"/>
  <c r="AX42" i="28"/>
  <c r="AZ62" i="28" s="1"/>
  <c r="AP42" i="28"/>
  <c r="AD42" i="28"/>
  <c r="AF62" i="28" s="1"/>
  <c r="V42" i="28"/>
  <c r="V44" i="28" s="1"/>
  <c r="BH39" i="28"/>
  <c r="AW39" i="28"/>
  <c r="AV39" i="28"/>
  <c r="AU39" i="28"/>
  <c r="AT39" i="28"/>
  <c r="AS39" i="28"/>
  <c r="AO39" i="28"/>
  <c r="AN39" i="28"/>
  <c r="AM39" i="28"/>
  <c r="AL39" i="28"/>
  <c r="AK39" i="28"/>
  <c r="AD39" i="28"/>
  <c r="AE64" i="28" s="1"/>
  <c r="AC39" i="28"/>
  <c r="AB39" i="28"/>
  <c r="AA39" i="28"/>
  <c r="Z39" i="28"/>
  <c r="Y39" i="28"/>
  <c r="U39" i="28"/>
  <c r="T39" i="28"/>
  <c r="S39" i="28"/>
  <c r="R39" i="28"/>
  <c r="Q39" i="28"/>
  <c r="BQ38" i="28"/>
  <c r="BP38" i="28"/>
  <c r="BO38" i="28"/>
  <c r="BN38" i="28"/>
  <c r="BN39" i="28" s="1"/>
  <c r="BM38" i="28"/>
  <c r="BI38" i="28"/>
  <c r="BH38" i="28"/>
  <c r="BG38" i="28"/>
  <c r="BF38" i="28"/>
  <c r="BE38" i="28"/>
  <c r="AX38" i="28"/>
  <c r="AY63" i="28" s="1"/>
  <c r="AP38" i="28"/>
  <c r="AD38" i="28"/>
  <c r="AB63" i="28" s="1"/>
  <c r="D9" i="28" s="1"/>
  <c r="V38" i="28"/>
  <c r="BQ37" i="28"/>
  <c r="BQ39" i="28" s="1"/>
  <c r="BP37" i="28"/>
  <c r="BP39" i="28" s="1"/>
  <c r="BO37" i="28"/>
  <c r="BO39" i="28" s="1"/>
  <c r="BN37" i="28"/>
  <c r="BM37" i="28"/>
  <c r="BM39" i="28" s="1"/>
  <c r="BI37" i="28"/>
  <c r="BI39" i="28" s="1"/>
  <c r="BH37" i="28"/>
  <c r="BG37" i="28"/>
  <c r="BG39" i="28" s="1"/>
  <c r="BF37" i="28"/>
  <c r="BF39" i="28" s="1"/>
  <c r="BE37" i="28"/>
  <c r="AX37" i="28"/>
  <c r="AY62" i="28" s="1"/>
  <c r="AP37" i="28"/>
  <c r="AP39" i="28" s="1"/>
  <c r="AD37" i="28"/>
  <c r="AE62" i="28" s="1"/>
  <c r="V37" i="28"/>
  <c r="V39" i="28" s="1"/>
  <c r="BO34" i="28"/>
  <c r="BI34" i="28"/>
  <c r="BE34" i="28"/>
  <c r="AW34" i="28"/>
  <c r="AV34" i="28"/>
  <c r="AU34" i="28"/>
  <c r="AT34" i="28"/>
  <c r="AS34" i="28"/>
  <c r="AO34" i="28"/>
  <c r="AN34" i="28"/>
  <c r="AM34" i="28"/>
  <c r="AL34" i="28"/>
  <c r="AK34" i="28"/>
  <c r="AC34" i="28"/>
  <c r="AB34" i="28"/>
  <c r="AA34" i="28"/>
  <c r="Z34" i="28"/>
  <c r="Y34" i="28"/>
  <c r="U34" i="28"/>
  <c r="T34" i="28"/>
  <c r="S34" i="28"/>
  <c r="R34" i="28"/>
  <c r="Q34" i="28"/>
  <c r="BQ33" i="28"/>
  <c r="BP33" i="28"/>
  <c r="BO33" i="28"/>
  <c r="BN33" i="28"/>
  <c r="BM33" i="28"/>
  <c r="BR33" i="28" s="1"/>
  <c r="BI33" i="28"/>
  <c r="BH33" i="28"/>
  <c r="BG33" i="28"/>
  <c r="BF33" i="28"/>
  <c r="BJ33" i="28" s="1"/>
  <c r="BE33" i="28"/>
  <c r="AX33" i="28"/>
  <c r="AP33" i="28"/>
  <c r="AD33" i="28"/>
  <c r="V33" i="28"/>
  <c r="BQ32" i="28"/>
  <c r="BQ34" i="28" s="1"/>
  <c r="BP32" i="28"/>
  <c r="BP34" i="28" s="1"/>
  <c r="BO32" i="28"/>
  <c r="BN32" i="28"/>
  <c r="BN34" i="28" s="1"/>
  <c r="BM32" i="28"/>
  <c r="BM34" i="28" s="1"/>
  <c r="BI32" i="28"/>
  <c r="BH32" i="28"/>
  <c r="BH34" i="28" s="1"/>
  <c r="BG32" i="28"/>
  <c r="BG34" i="28" s="1"/>
  <c r="BF32" i="28"/>
  <c r="BF34" i="28" s="1"/>
  <c r="BE32" i="28"/>
  <c r="AX32" i="28"/>
  <c r="AX34" i="28" s="1"/>
  <c r="AP32" i="28"/>
  <c r="AP34" i="28" s="1"/>
  <c r="AD32" i="28"/>
  <c r="AD34" i="28" s="1"/>
  <c r="V32" i="28"/>
  <c r="V34" i="28" s="1"/>
  <c r="BQ29" i="28"/>
  <c r="AW29" i="28"/>
  <c r="AV29" i="28"/>
  <c r="AU29" i="28"/>
  <c r="AT29" i="28"/>
  <c r="AS29" i="28"/>
  <c r="AO29" i="28"/>
  <c r="AN29" i="28"/>
  <c r="AM29" i="28"/>
  <c r="AL29" i="28"/>
  <c r="AK29" i="28"/>
  <c r="AC29" i="28"/>
  <c r="AB29" i="28"/>
  <c r="AA29" i="28"/>
  <c r="Z29" i="28"/>
  <c r="Y29" i="28"/>
  <c r="U29" i="28"/>
  <c r="T29" i="28"/>
  <c r="S29" i="28"/>
  <c r="R29" i="28"/>
  <c r="Q29" i="28"/>
  <c r="BQ28" i="28"/>
  <c r="BP28" i="28"/>
  <c r="BO28" i="28"/>
  <c r="BN28" i="28"/>
  <c r="BM28" i="28"/>
  <c r="BR28" i="28" s="1"/>
  <c r="BI28" i="28"/>
  <c r="BH28" i="28"/>
  <c r="BG28" i="28"/>
  <c r="BF28" i="28"/>
  <c r="BE28" i="28"/>
  <c r="BJ28" i="28" s="1"/>
  <c r="AX28" i="28"/>
  <c r="AP28" i="28"/>
  <c r="AD28" i="28"/>
  <c r="V28" i="28"/>
  <c r="Z75" i="28" s="1"/>
  <c r="BQ27" i="28"/>
  <c r="BP27" i="28"/>
  <c r="BP29" i="28" s="1"/>
  <c r="BO27" i="28"/>
  <c r="BO29" i="28" s="1"/>
  <c r="BN27" i="28"/>
  <c r="BN29" i="28" s="1"/>
  <c r="BM27" i="28"/>
  <c r="BR27" i="28" s="1"/>
  <c r="BI27" i="28"/>
  <c r="BI29" i="28" s="1"/>
  <c r="BH27" i="28"/>
  <c r="BH29" i="28" s="1"/>
  <c r="BG27" i="28"/>
  <c r="BG29" i="28" s="1"/>
  <c r="BF27" i="28"/>
  <c r="BF29" i="28" s="1"/>
  <c r="BE27" i="28"/>
  <c r="AX27" i="28"/>
  <c r="AX29" i="28" s="1"/>
  <c r="AP27" i="28"/>
  <c r="AP29" i="28" s="1"/>
  <c r="AD27" i="28"/>
  <c r="AD29" i="28" s="1"/>
  <c r="V27" i="28"/>
  <c r="V29" i="28" s="1"/>
  <c r="BO24" i="28"/>
  <c r="BI24" i="28"/>
  <c r="BE24" i="28"/>
  <c r="AW24" i="28"/>
  <c r="AV24" i="28"/>
  <c r="AU24" i="28"/>
  <c r="AT24" i="28"/>
  <c r="AS24" i="28"/>
  <c r="AO24" i="28"/>
  <c r="AN24" i="28"/>
  <c r="AM24" i="28"/>
  <c r="AL24" i="28"/>
  <c r="AK24" i="28"/>
  <c r="AC24" i="28"/>
  <c r="AB24" i="28"/>
  <c r="AA24" i="28"/>
  <c r="Z24" i="28"/>
  <c r="Y24" i="28"/>
  <c r="U24" i="28"/>
  <c r="T24" i="28"/>
  <c r="S24" i="28"/>
  <c r="R24" i="28"/>
  <c r="Q24" i="28"/>
  <c r="BQ23" i="28"/>
  <c r="BP23" i="28"/>
  <c r="BO23" i="28"/>
  <c r="BN23" i="28"/>
  <c r="BM23" i="28"/>
  <c r="BI23" i="28"/>
  <c r="BH23" i="28"/>
  <c r="BG23" i="28"/>
  <c r="BF23" i="28"/>
  <c r="BJ23" i="28" s="1"/>
  <c r="BE23" i="28"/>
  <c r="AX23" i="28"/>
  <c r="AP23" i="28"/>
  <c r="AD23" i="28"/>
  <c r="V23" i="28"/>
  <c r="BQ22" i="28"/>
  <c r="BQ24" i="28" s="1"/>
  <c r="BP22" i="28"/>
  <c r="BO22" i="28"/>
  <c r="BN22" i="28"/>
  <c r="BN24" i="28" s="1"/>
  <c r="BM22" i="28"/>
  <c r="BI22" i="28"/>
  <c r="BH22" i="28"/>
  <c r="BH24" i="28" s="1"/>
  <c r="BG22" i="28"/>
  <c r="BG24" i="28" s="1"/>
  <c r="BF22" i="28"/>
  <c r="BF24" i="28" s="1"/>
  <c r="BE22" i="28"/>
  <c r="AX22" i="28"/>
  <c r="AX24" i="28" s="1"/>
  <c r="AP22" i="28"/>
  <c r="AP24" i="28" s="1"/>
  <c r="AD22" i="28"/>
  <c r="AD24" i="28" s="1"/>
  <c r="V22" i="28"/>
  <c r="V24" i="28" s="1"/>
  <c r="BN19" i="28"/>
  <c r="BH19" i="28"/>
  <c r="AX19" i="28"/>
  <c r="AW19" i="28"/>
  <c r="AV19" i="28"/>
  <c r="AU19" i="28"/>
  <c r="AT19" i="28"/>
  <c r="AS19" i="28"/>
  <c r="AO19" i="28"/>
  <c r="AN19" i="28"/>
  <c r="AM19" i="28"/>
  <c r="AL19" i="28"/>
  <c r="AK19" i="28"/>
  <c r="AC19" i="28"/>
  <c r="AB19" i="28"/>
  <c r="AA19" i="28"/>
  <c r="Z19" i="28"/>
  <c r="Y19" i="28"/>
  <c r="U19" i="28"/>
  <c r="T19" i="28"/>
  <c r="S19" i="28"/>
  <c r="R19" i="28"/>
  <c r="Q19" i="28"/>
  <c r="G19" i="28"/>
  <c r="G25" i="28" s="1"/>
  <c r="F19" i="28"/>
  <c r="H19" i="28" s="1"/>
  <c r="D19" i="28"/>
  <c r="C19" i="28"/>
  <c r="I19" i="28" s="1"/>
  <c r="BQ18" i="28"/>
  <c r="BP18" i="28"/>
  <c r="BO18" i="28"/>
  <c r="BN18" i="28"/>
  <c r="BM18" i="28"/>
  <c r="BR18" i="28" s="1"/>
  <c r="BI18" i="28"/>
  <c r="BH18" i="28"/>
  <c r="BG18" i="28"/>
  <c r="BF18" i="28"/>
  <c r="BE18" i="28"/>
  <c r="BJ18" i="28" s="1"/>
  <c r="AX18" i="28"/>
  <c r="AP18" i="28"/>
  <c r="AP19" i="28" s="1"/>
  <c r="AD18" i="28"/>
  <c r="V18" i="28"/>
  <c r="V19" i="28" s="1"/>
  <c r="H18" i="28"/>
  <c r="G18" i="28"/>
  <c r="F18" i="28"/>
  <c r="D18" i="28"/>
  <c r="D32" i="28" s="1"/>
  <c r="C18" i="28"/>
  <c r="I18" i="28" s="1"/>
  <c r="BQ17" i="28"/>
  <c r="BQ19" i="28" s="1"/>
  <c r="BP17" i="28"/>
  <c r="BP19" i="28" s="1"/>
  <c r="BO17" i="28"/>
  <c r="BO19" i="28" s="1"/>
  <c r="BN17" i="28"/>
  <c r="BR17" i="28" s="1"/>
  <c r="BM17" i="28"/>
  <c r="BM19" i="28" s="1"/>
  <c r="BI17" i="28"/>
  <c r="BI19" i="28" s="1"/>
  <c r="BH17" i="28"/>
  <c r="BG17" i="28"/>
  <c r="BG19" i="28" s="1"/>
  <c r="BF17" i="28"/>
  <c r="BF19" i="28" s="1"/>
  <c r="BE17" i="28"/>
  <c r="BE19" i="28" s="1"/>
  <c r="AX17" i="28"/>
  <c r="AP17" i="28"/>
  <c r="AD17" i="28"/>
  <c r="AD19" i="28" s="1"/>
  <c r="V17" i="28"/>
  <c r="G17" i="28"/>
  <c r="D17" i="28"/>
  <c r="J17" i="28" s="1"/>
  <c r="AW14" i="28"/>
  <c r="AV14" i="28"/>
  <c r="AU14" i="28"/>
  <c r="AT14" i="28"/>
  <c r="AS14" i="28"/>
  <c r="AO14" i="28"/>
  <c r="AN14" i="28"/>
  <c r="AM14" i="28"/>
  <c r="AL14" i="28"/>
  <c r="AK14" i="28"/>
  <c r="AC14" i="28"/>
  <c r="AB14" i="28"/>
  <c r="AA14" i="28"/>
  <c r="Z14" i="28"/>
  <c r="Y14" i="28"/>
  <c r="U14" i="28"/>
  <c r="T14" i="28"/>
  <c r="S14" i="28"/>
  <c r="R14" i="28"/>
  <c r="Q14" i="28"/>
  <c r="BQ13" i="28"/>
  <c r="BP13" i="28"/>
  <c r="BO13" i="28"/>
  <c r="BN13" i="28"/>
  <c r="BM13" i="28"/>
  <c r="BR13" i="28" s="1"/>
  <c r="BI13" i="28"/>
  <c r="BH13" i="28"/>
  <c r="BG13" i="28"/>
  <c r="BF13" i="28"/>
  <c r="BE13" i="28"/>
  <c r="BJ13" i="28" s="1"/>
  <c r="AX13" i="28"/>
  <c r="AP13" i="28"/>
  <c r="AD13" i="28"/>
  <c r="V13" i="28"/>
  <c r="BQ12" i="28"/>
  <c r="BQ14" i="28" s="1"/>
  <c r="BP12" i="28"/>
  <c r="BP14" i="28" s="1"/>
  <c r="BO12" i="28"/>
  <c r="BO14" i="28" s="1"/>
  <c r="BN12" i="28"/>
  <c r="BN14" i="28" s="1"/>
  <c r="BM12" i="28"/>
  <c r="BR12" i="28" s="1"/>
  <c r="BI12" i="28"/>
  <c r="BI14" i="28" s="1"/>
  <c r="BH12" i="28"/>
  <c r="BH14" i="28" s="1"/>
  <c r="BG12" i="28"/>
  <c r="BG14" i="28" s="1"/>
  <c r="BF12" i="28"/>
  <c r="BF14" i="28" s="1"/>
  <c r="BE12" i="28"/>
  <c r="BJ12" i="28" s="1"/>
  <c r="AX12" i="28"/>
  <c r="AQ62" i="28" s="1"/>
  <c r="AP12" i="28"/>
  <c r="AP14" i="28" s="1"/>
  <c r="AD12" i="28"/>
  <c r="AD14" i="28" s="1"/>
  <c r="V12" i="28"/>
  <c r="V14" i="28" s="1"/>
  <c r="AW9" i="28"/>
  <c r="AV9" i="28"/>
  <c r="AU9" i="28"/>
  <c r="AT9" i="28"/>
  <c r="AS9" i="28"/>
  <c r="AP9" i="28"/>
  <c r="AO9" i="28"/>
  <c r="AN9" i="28"/>
  <c r="AM9" i="28"/>
  <c r="AL9" i="28"/>
  <c r="AK9" i="28"/>
  <c r="AC9" i="28"/>
  <c r="AB9" i="28"/>
  <c r="AA9" i="28"/>
  <c r="Z9" i="28"/>
  <c r="Y9" i="28"/>
  <c r="U9" i="28"/>
  <c r="T9" i="28"/>
  <c r="S9" i="28"/>
  <c r="R9" i="28"/>
  <c r="Q9" i="28"/>
  <c r="C9" i="28"/>
  <c r="E9" i="28" s="1"/>
  <c r="BQ8" i="28"/>
  <c r="BP8" i="28"/>
  <c r="BO8" i="28"/>
  <c r="BN8" i="28"/>
  <c r="BM8" i="28"/>
  <c r="BR8" i="28" s="1"/>
  <c r="BI8" i="28"/>
  <c r="BH8" i="28"/>
  <c r="BG8" i="28"/>
  <c r="BF8" i="28"/>
  <c r="BE8" i="28"/>
  <c r="BJ8" i="28" s="1"/>
  <c r="AX8" i="28"/>
  <c r="AP8" i="28"/>
  <c r="AI8" i="28"/>
  <c r="G10" i="28" s="1"/>
  <c r="AD8" i="28"/>
  <c r="V8" i="28"/>
  <c r="R63" i="28" s="1"/>
  <c r="BQ7" i="28"/>
  <c r="BQ9" i="28" s="1"/>
  <c r="BP7" i="28"/>
  <c r="BP9" i="28" s="1"/>
  <c r="BO7" i="28"/>
  <c r="BO9" i="28" s="1"/>
  <c r="BN7" i="28"/>
  <c r="BN9" i="28" s="1"/>
  <c r="BM7" i="28"/>
  <c r="BR7" i="28" s="1"/>
  <c r="BR9" i="28" s="1"/>
  <c r="BI7" i="28"/>
  <c r="BI9" i="28" s="1"/>
  <c r="BH7" i="28"/>
  <c r="BH9" i="28" s="1"/>
  <c r="BG7" i="28"/>
  <c r="BG9" i="28" s="1"/>
  <c r="BF7" i="28"/>
  <c r="BF9" i="28" s="1"/>
  <c r="BE7" i="28"/>
  <c r="BE9" i="28" s="1"/>
  <c r="AX7" i="28"/>
  <c r="AX9" i="28" s="1"/>
  <c r="AP7" i="28"/>
  <c r="AI7" i="28"/>
  <c r="F10" i="28" s="1"/>
  <c r="AD7" i="28"/>
  <c r="AD9" i="28" s="1"/>
  <c r="V7" i="28"/>
  <c r="R62" i="28" s="1"/>
  <c r="R64" i="28" s="1"/>
  <c r="Z4" i="28"/>
  <c r="AT4" i="28" s="1"/>
  <c r="BN4" i="28" s="1"/>
  <c r="F34" i="31" l="1"/>
  <c r="F40" i="31" s="1"/>
  <c r="F26" i="31"/>
  <c r="I20" i="31"/>
  <c r="K24" i="31"/>
  <c r="K23" i="31"/>
  <c r="H12" i="31"/>
  <c r="H20" i="31"/>
  <c r="K9" i="31"/>
  <c r="K12" i="31" s="1"/>
  <c r="K8" i="31"/>
  <c r="K18" i="30"/>
  <c r="E32" i="30"/>
  <c r="J34" i="30"/>
  <c r="J40" i="30" s="1"/>
  <c r="J26" i="30"/>
  <c r="E10" i="30"/>
  <c r="I10" i="30"/>
  <c r="C8" i="30"/>
  <c r="I8" i="30" s="1"/>
  <c r="C25" i="30"/>
  <c r="C23" i="30"/>
  <c r="AF65" i="30"/>
  <c r="BF65" i="30"/>
  <c r="J25" i="30"/>
  <c r="BP65" i="30"/>
  <c r="E9" i="30"/>
  <c r="I9" i="30"/>
  <c r="C12" i="30"/>
  <c r="C20" i="30"/>
  <c r="C38" i="30"/>
  <c r="R65" i="30"/>
  <c r="W65" i="30"/>
  <c r="F8" i="30"/>
  <c r="H10" i="30"/>
  <c r="F23" i="30"/>
  <c r="F24" i="30"/>
  <c r="F12" i="30"/>
  <c r="F25" i="30"/>
  <c r="G34" i="30"/>
  <c r="G40" i="30" s="1"/>
  <c r="G26" i="30"/>
  <c r="I32" i="30"/>
  <c r="I38" i="30" s="1"/>
  <c r="BS65" i="30"/>
  <c r="H34" i="30"/>
  <c r="H40" i="30" s="1"/>
  <c r="AB65" i="30"/>
  <c r="BP62" i="29"/>
  <c r="BR39" i="29"/>
  <c r="BS64" i="29" s="1"/>
  <c r="BS65" i="29" s="1"/>
  <c r="BS62" i="29"/>
  <c r="BF62" i="29"/>
  <c r="BF64" i="29" s="1"/>
  <c r="BC7" i="29"/>
  <c r="BC9" i="29" s="1"/>
  <c r="BJ9" i="29"/>
  <c r="BK62" i="29"/>
  <c r="BK64" i="29" s="1"/>
  <c r="BK65" i="29" s="1"/>
  <c r="F9" i="29"/>
  <c r="AV64" i="29"/>
  <c r="AV65" i="29" s="1"/>
  <c r="BT64" i="29"/>
  <c r="BT65" i="29" s="1"/>
  <c r="K19" i="29"/>
  <c r="E32" i="29"/>
  <c r="K18" i="29"/>
  <c r="AQ65" i="29"/>
  <c r="C10" i="29"/>
  <c r="O9" i="29"/>
  <c r="R65" i="29" s="1"/>
  <c r="G20" i="29"/>
  <c r="G12" i="29"/>
  <c r="C38" i="29"/>
  <c r="BT62" i="29"/>
  <c r="AB64" i="29"/>
  <c r="AB65" i="29" s="1"/>
  <c r="C9" i="29"/>
  <c r="AE65" i="29"/>
  <c r="H24" i="29"/>
  <c r="BP63" i="29"/>
  <c r="J32" i="29"/>
  <c r="C23" i="29"/>
  <c r="I17" i="29"/>
  <c r="E17" i="29"/>
  <c r="BT63" i="29"/>
  <c r="J9" i="29"/>
  <c r="D12" i="29"/>
  <c r="D20" i="29"/>
  <c r="G8" i="29"/>
  <c r="AF65" i="29"/>
  <c r="J10" i="29"/>
  <c r="J25" i="29" s="1"/>
  <c r="D8" i="29"/>
  <c r="W65" i="29"/>
  <c r="D23" i="29"/>
  <c r="BF63" i="28"/>
  <c r="BJ14" i="28"/>
  <c r="BR19" i="28"/>
  <c r="I32" i="28"/>
  <c r="H24" i="28"/>
  <c r="D20" i="28"/>
  <c r="H10" i="28"/>
  <c r="BR14" i="28"/>
  <c r="H25" i="28"/>
  <c r="BM14" i="28"/>
  <c r="BJ17" i="28"/>
  <c r="BJ19" i="28" s="1"/>
  <c r="BM54" i="28"/>
  <c r="O7" i="28"/>
  <c r="AL62" i="28"/>
  <c r="AL64" i="28" s="1"/>
  <c r="BJ7" i="28"/>
  <c r="O8" i="28"/>
  <c r="D10" i="28" s="1"/>
  <c r="D12" i="28" s="1"/>
  <c r="AL63" i="28"/>
  <c r="AQ63" i="28"/>
  <c r="AQ64" i="28" s="1"/>
  <c r="AQ65" i="28" s="1"/>
  <c r="AX14" i="28"/>
  <c r="F17" i="28"/>
  <c r="E18" i="28"/>
  <c r="D25" i="28"/>
  <c r="C20" i="28"/>
  <c r="BJ22" i="28"/>
  <c r="BJ24" i="28" s="1"/>
  <c r="BP24" i="28"/>
  <c r="BR38" i="28"/>
  <c r="BM49" i="28"/>
  <c r="AB64" i="28"/>
  <c r="H32" i="28"/>
  <c r="H38" i="28" s="1"/>
  <c r="BJ32" i="28"/>
  <c r="BJ34" i="28" s="1"/>
  <c r="BM9" i="28"/>
  <c r="BE14" i="28"/>
  <c r="C17" i="28"/>
  <c r="G23" i="28"/>
  <c r="F24" i="28"/>
  <c r="F32" i="28"/>
  <c r="F38" i="28" s="1"/>
  <c r="J18" i="28"/>
  <c r="E19" i="28"/>
  <c r="BM24" i="28"/>
  <c r="BR22" i="28"/>
  <c r="BJ27" i="28"/>
  <c r="BJ29" i="28" s="1"/>
  <c r="BE39" i="28"/>
  <c r="BJ37" i="28"/>
  <c r="BR44" i="28"/>
  <c r="AZ63" i="28"/>
  <c r="BM44" i="28"/>
  <c r="AP49" i="28"/>
  <c r="BJ48" i="28"/>
  <c r="BJ49" i="28" s="1"/>
  <c r="BJ57" i="28"/>
  <c r="BJ59" i="28" s="1"/>
  <c r="AV63" i="28"/>
  <c r="G9" i="28" s="1"/>
  <c r="D38" i="28"/>
  <c r="D24" i="28"/>
  <c r="AI9" i="28"/>
  <c r="V9" i="28"/>
  <c r="W62" i="28"/>
  <c r="W64" i="28" s="1"/>
  <c r="W63" i="28"/>
  <c r="D23" i="28"/>
  <c r="C32" i="28"/>
  <c r="G24" i="28"/>
  <c r="G32" i="28"/>
  <c r="G38" i="28" s="1"/>
  <c r="F25" i="28"/>
  <c r="J19" i="28"/>
  <c r="BR23" i="28"/>
  <c r="BK63" i="28" s="1"/>
  <c r="BR29" i="28"/>
  <c r="BM29" i="28"/>
  <c r="BJ38" i="28"/>
  <c r="AX39" i="28"/>
  <c r="AY64" i="28" s="1"/>
  <c r="AY65" i="28" s="1"/>
  <c r="AP44" i="28"/>
  <c r="BJ43" i="28"/>
  <c r="BJ44" i="28" s="1"/>
  <c r="BJ52" i="28"/>
  <c r="BJ54" i="28" s="1"/>
  <c r="BR59" i="28"/>
  <c r="BM59" i="28"/>
  <c r="AD44" i="28"/>
  <c r="AF64" i="28" s="1"/>
  <c r="AX44" i="28"/>
  <c r="AZ64" i="28" s="1"/>
  <c r="AZ65" i="28" s="1"/>
  <c r="AV62" i="28"/>
  <c r="BE29" i="28"/>
  <c r="BR32" i="28"/>
  <c r="BR34" i="28" s="1"/>
  <c r="BE44" i="28"/>
  <c r="BE49" i="28"/>
  <c r="BE54" i="28"/>
  <c r="BE59" i="28"/>
  <c r="Z74" i="28"/>
  <c r="BR37" i="28"/>
  <c r="AW59" i="27"/>
  <c r="AV59" i="27"/>
  <c r="AU59" i="27"/>
  <c r="AT59" i="27"/>
  <c r="AS59" i="27"/>
  <c r="AO59" i="27"/>
  <c r="AN59" i="27"/>
  <c r="AM59" i="27"/>
  <c r="AL59" i="27"/>
  <c r="AK59" i="27"/>
  <c r="AC59" i="27"/>
  <c r="AB59" i="27"/>
  <c r="AA59" i="27"/>
  <c r="Z59" i="27"/>
  <c r="Y59" i="27"/>
  <c r="U59" i="27"/>
  <c r="T59" i="27"/>
  <c r="S59" i="27"/>
  <c r="R59" i="27"/>
  <c r="Q59" i="27"/>
  <c r="BQ58" i="27"/>
  <c r="BP58" i="27"/>
  <c r="BO58" i="27"/>
  <c r="BN58" i="27"/>
  <c r="BM58" i="27"/>
  <c r="BI58" i="27"/>
  <c r="BH58" i="27"/>
  <c r="BG58" i="27"/>
  <c r="BF58" i="27"/>
  <c r="BE58" i="27"/>
  <c r="AX58" i="27"/>
  <c r="AP58" i="27"/>
  <c r="AD58" i="27"/>
  <c r="V58" i="27"/>
  <c r="BQ57" i="27"/>
  <c r="BQ59" i="27" s="1"/>
  <c r="BP57" i="27"/>
  <c r="BP59" i="27" s="1"/>
  <c r="BO57" i="27"/>
  <c r="BN57" i="27"/>
  <c r="BN59" i="27" s="1"/>
  <c r="BM57" i="27"/>
  <c r="BR57" i="27" s="1"/>
  <c r="BI57" i="27"/>
  <c r="BI59" i="27" s="1"/>
  <c r="BH57" i="27"/>
  <c r="BG57" i="27"/>
  <c r="BG59" i="27" s="1"/>
  <c r="BF57" i="27"/>
  <c r="BF59" i="27" s="1"/>
  <c r="BE57" i="27"/>
  <c r="AX57" i="27"/>
  <c r="AP57" i="27"/>
  <c r="AP59" i="27" s="1"/>
  <c r="AD57" i="27"/>
  <c r="AD59" i="27" s="1"/>
  <c r="V57" i="27"/>
  <c r="V59" i="27" s="1"/>
  <c r="AW54" i="27"/>
  <c r="AV54" i="27"/>
  <c r="AU54" i="27"/>
  <c r="AT54" i="27"/>
  <c r="AS54" i="27"/>
  <c r="AO54" i="27"/>
  <c r="AN54" i="27"/>
  <c r="AM54" i="27"/>
  <c r="AL54" i="27"/>
  <c r="AK54" i="27"/>
  <c r="AC54" i="27"/>
  <c r="AB54" i="27"/>
  <c r="AA54" i="27"/>
  <c r="Z54" i="27"/>
  <c r="Y54" i="27"/>
  <c r="U54" i="27"/>
  <c r="T54" i="27"/>
  <c r="S54" i="27"/>
  <c r="R54" i="27"/>
  <c r="Q54" i="27"/>
  <c r="BQ53" i="27"/>
  <c r="BP53" i="27"/>
  <c r="BO53" i="27"/>
  <c r="BN53" i="27"/>
  <c r="BM53" i="27"/>
  <c r="BI53" i="27"/>
  <c r="BH53" i="27"/>
  <c r="BG53" i="27"/>
  <c r="BF53" i="27"/>
  <c r="BE53" i="27"/>
  <c r="AX53" i="27"/>
  <c r="AP53" i="27"/>
  <c r="AD53" i="27"/>
  <c r="V53" i="27"/>
  <c r="BQ52" i="27"/>
  <c r="BQ54" i="27" s="1"/>
  <c r="BP52" i="27"/>
  <c r="BP54" i="27" s="1"/>
  <c r="BO52" i="27"/>
  <c r="BN52" i="27"/>
  <c r="BN54" i="27" s="1"/>
  <c r="BM52" i="27"/>
  <c r="BR52" i="27" s="1"/>
  <c r="BI52" i="27"/>
  <c r="BI54" i="27" s="1"/>
  <c r="BH52" i="27"/>
  <c r="BG52" i="27"/>
  <c r="BG54" i="27" s="1"/>
  <c r="BF52" i="27"/>
  <c r="BF54" i="27" s="1"/>
  <c r="BE52" i="27"/>
  <c r="AX52" i="27"/>
  <c r="AP52" i="27"/>
  <c r="AP54" i="27" s="1"/>
  <c r="AD52" i="27"/>
  <c r="AD54" i="27" s="1"/>
  <c r="V52" i="27"/>
  <c r="V54" i="27" s="1"/>
  <c r="AW49" i="27"/>
  <c r="AV49" i="27"/>
  <c r="AU49" i="27"/>
  <c r="AT49" i="27"/>
  <c r="AS49" i="27"/>
  <c r="AO49" i="27"/>
  <c r="AN49" i="27"/>
  <c r="AM49" i="27"/>
  <c r="AL49" i="27"/>
  <c r="AK49" i="27"/>
  <c r="AC49" i="27"/>
  <c r="AB49" i="27"/>
  <c r="AA49" i="27"/>
  <c r="Z49" i="27"/>
  <c r="Y49" i="27"/>
  <c r="U49" i="27"/>
  <c r="T49" i="27"/>
  <c r="S49" i="27"/>
  <c r="R49" i="27"/>
  <c r="Q49" i="27"/>
  <c r="BQ48" i="27"/>
  <c r="BP48" i="27"/>
  <c r="BO48" i="27"/>
  <c r="BN48" i="27"/>
  <c r="BM48" i="27"/>
  <c r="BI48" i="27"/>
  <c r="BH48" i="27"/>
  <c r="BG48" i="27"/>
  <c r="BF48" i="27"/>
  <c r="BE48" i="27"/>
  <c r="AX48" i="27"/>
  <c r="AP48" i="27"/>
  <c r="AD48" i="27"/>
  <c r="V48" i="27"/>
  <c r="BQ47" i="27"/>
  <c r="BQ49" i="27" s="1"/>
  <c r="BP47" i="27"/>
  <c r="BP49" i="27" s="1"/>
  <c r="BO47" i="27"/>
  <c r="BN47" i="27"/>
  <c r="BN49" i="27" s="1"/>
  <c r="BM47" i="27"/>
  <c r="BR47" i="27" s="1"/>
  <c r="BI47" i="27"/>
  <c r="BI49" i="27" s="1"/>
  <c r="BH47" i="27"/>
  <c r="BG47" i="27"/>
  <c r="BG49" i="27" s="1"/>
  <c r="BF47" i="27"/>
  <c r="BF49" i="27" s="1"/>
  <c r="BE47" i="27"/>
  <c r="AX47" i="27"/>
  <c r="AP47" i="27"/>
  <c r="AP49" i="27" s="1"/>
  <c r="AD47" i="27"/>
  <c r="AD49" i="27" s="1"/>
  <c r="V47" i="27"/>
  <c r="V49" i="27" s="1"/>
  <c r="AW44" i="27"/>
  <c r="AV44" i="27"/>
  <c r="AU44" i="27"/>
  <c r="AT44" i="27"/>
  <c r="AS44" i="27"/>
  <c r="AO44" i="27"/>
  <c r="AN44" i="27"/>
  <c r="AM44" i="27"/>
  <c r="AL44" i="27"/>
  <c r="AK44" i="27"/>
  <c r="AC44" i="27"/>
  <c r="AB44" i="27"/>
  <c r="AA44" i="27"/>
  <c r="Z44" i="27"/>
  <c r="Y44" i="27"/>
  <c r="U44" i="27"/>
  <c r="T44" i="27"/>
  <c r="S44" i="27"/>
  <c r="R44" i="27"/>
  <c r="Q44" i="27"/>
  <c r="BQ43" i="27"/>
  <c r="BP43" i="27"/>
  <c r="BO43" i="27"/>
  <c r="BN43" i="27"/>
  <c r="BM43" i="27"/>
  <c r="BI43" i="27"/>
  <c r="BH43" i="27"/>
  <c r="BG43" i="27"/>
  <c r="BF43" i="27"/>
  <c r="BE43" i="27"/>
  <c r="AX43" i="27"/>
  <c r="AZ63" i="27" s="1"/>
  <c r="AP43" i="27"/>
  <c r="AD43" i="27"/>
  <c r="AF63" i="27" s="1"/>
  <c r="V43" i="27"/>
  <c r="BQ42" i="27"/>
  <c r="BQ44" i="27" s="1"/>
  <c r="BP42" i="27"/>
  <c r="BP44" i="27" s="1"/>
  <c r="BO42" i="27"/>
  <c r="BN42" i="27"/>
  <c r="BN44" i="27" s="1"/>
  <c r="BM42" i="27"/>
  <c r="BM44" i="27" s="1"/>
  <c r="BI42" i="27"/>
  <c r="BI44" i="27" s="1"/>
  <c r="BH42" i="27"/>
  <c r="BG42" i="27"/>
  <c r="BG44" i="27" s="1"/>
  <c r="BF42" i="27"/>
  <c r="BF44" i="27" s="1"/>
  <c r="BE42" i="27"/>
  <c r="BE44" i="27" s="1"/>
  <c r="AX42" i="27"/>
  <c r="AP42" i="27"/>
  <c r="AP44" i="27" s="1"/>
  <c r="AD42" i="27"/>
  <c r="V42" i="27"/>
  <c r="V44" i="27" s="1"/>
  <c r="AW39" i="27"/>
  <c r="AV39" i="27"/>
  <c r="AU39" i="27"/>
  <c r="AT39" i="27"/>
  <c r="AS39" i="27"/>
  <c r="AO39" i="27"/>
  <c r="AN39" i="27"/>
  <c r="AM39" i="27"/>
  <c r="AL39" i="27"/>
  <c r="AK39" i="27"/>
  <c r="AC39" i="27"/>
  <c r="AB39" i="27"/>
  <c r="AA39" i="27"/>
  <c r="Z39" i="27"/>
  <c r="Y39" i="27"/>
  <c r="U39" i="27"/>
  <c r="T39" i="27"/>
  <c r="S39" i="27"/>
  <c r="R39" i="27"/>
  <c r="Q39" i="27"/>
  <c r="BQ38" i="27"/>
  <c r="BP38" i="27"/>
  <c r="BO38" i="27"/>
  <c r="BN38" i="27"/>
  <c r="BM38" i="27"/>
  <c r="BI38" i="27"/>
  <c r="BH38" i="27"/>
  <c r="BG38" i="27"/>
  <c r="BF38" i="27"/>
  <c r="BE38" i="27"/>
  <c r="AX38" i="27"/>
  <c r="AP38" i="27"/>
  <c r="AD38" i="27"/>
  <c r="V38" i="27"/>
  <c r="BQ37" i="27"/>
  <c r="BQ39" i="27" s="1"/>
  <c r="BP37" i="27"/>
  <c r="BP39" i="27" s="1"/>
  <c r="BO37" i="27"/>
  <c r="BN37" i="27"/>
  <c r="BN39" i="27" s="1"/>
  <c r="BM37" i="27"/>
  <c r="BM39" i="27" s="1"/>
  <c r="BI37" i="27"/>
  <c r="BI39" i="27" s="1"/>
  <c r="BH37" i="27"/>
  <c r="BG37" i="27"/>
  <c r="BG39" i="27" s="1"/>
  <c r="BF37" i="27"/>
  <c r="BF39" i="27" s="1"/>
  <c r="BE37" i="27"/>
  <c r="BE39" i="27" s="1"/>
  <c r="AX37" i="27"/>
  <c r="AP37" i="27"/>
  <c r="AP39" i="27" s="1"/>
  <c r="AD37" i="27"/>
  <c r="AD39" i="27" s="1"/>
  <c r="AE64" i="27" s="1"/>
  <c r="V37" i="27"/>
  <c r="V39" i="27" s="1"/>
  <c r="AW34" i="27"/>
  <c r="AV34" i="27"/>
  <c r="AU34" i="27"/>
  <c r="AT34" i="27"/>
  <c r="AS34" i="27"/>
  <c r="AO34" i="27"/>
  <c r="AN34" i="27"/>
  <c r="AM34" i="27"/>
  <c r="AL34" i="27"/>
  <c r="AK34" i="27"/>
  <c r="AC34" i="27"/>
  <c r="AB34" i="27"/>
  <c r="AA34" i="27"/>
  <c r="Z34" i="27"/>
  <c r="Y34" i="27"/>
  <c r="U34" i="27"/>
  <c r="T34" i="27"/>
  <c r="S34" i="27"/>
  <c r="R34" i="27"/>
  <c r="Q34" i="27"/>
  <c r="BQ33" i="27"/>
  <c r="BP33" i="27"/>
  <c r="BO33" i="27"/>
  <c r="BN33" i="27"/>
  <c r="BM33" i="27"/>
  <c r="BI33" i="27"/>
  <c r="BH33" i="27"/>
  <c r="BG33" i="27"/>
  <c r="BF33" i="27"/>
  <c r="BE33" i="27"/>
  <c r="AX33" i="27"/>
  <c r="AP33" i="27"/>
  <c r="AD33" i="27"/>
  <c r="V33" i="27"/>
  <c r="BQ32" i="27"/>
  <c r="BQ34" i="27" s="1"/>
  <c r="BP32" i="27"/>
  <c r="BP34" i="27" s="1"/>
  <c r="BO32" i="27"/>
  <c r="BN32" i="27"/>
  <c r="BN34" i="27" s="1"/>
  <c r="BM32" i="27"/>
  <c r="BM34" i="27" s="1"/>
  <c r="BI32" i="27"/>
  <c r="BI34" i="27" s="1"/>
  <c r="BH32" i="27"/>
  <c r="BG32" i="27"/>
  <c r="BG34" i="27" s="1"/>
  <c r="BF32" i="27"/>
  <c r="BF34" i="27" s="1"/>
  <c r="BE32" i="27"/>
  <c r="BE34" i="27" s="1"/>
  <c r="AX32" i="27"/>
  <c r="AP32" i="27"/>
  <c r="AP34" i="27" s="1"/>
  <c r="AD32" i="27"/>
  <c r="AD34" i="27" s="1"/>
  <c r="V32" i="27"/>
  <c r="V34" i="27" s="1"/>
  <c r="AW29" i="27"/>
  <c r="AV29" i="27"/>
  <c r="AU29" i="27"/>
  <c r="AT29" i="27"/>
  <c r="AS29" i="27"/>
  <c r="AO29" i="27"/>
  <c r="AN29" i="27"/>
  <c r="AM29" i="27"/>
  <c r="AL29" i="27"/>
  <c r="AK29" i="27"/>
  <c r="AC29" i="27"/>
  <c r="AB29" i="27"/>
  <c r="AA29" i="27"/>
  <c r="Z29" i="27"/>
  <c r="Y29" i="27"/>
  <c r="U29" i="27"/>
  <c r="T29" i="27"/>
  <c r="S29" i="27"/>
  <c r="R29" i="27"/>
  <c r="Q29" i="27"/>
  <c r="BQ28" i="27"/>
  <c r="BP28" i="27"/>
  <c r="BO28" i="27"/>
  <c r="BN28" i="27"/>
  <c r="BM28" i="27"/>
  <c r="BI28" i="27"/>
  <c r="BH28" i="27"/>
  <c r="BG28" i="27"/>
  <c r="BF28" i="27"/>
  <c r="BE28" i="27"/>
  <c r="AX28" i="27"/>
  <c r="G17" i="27" s="1"/>
  <c r="AP28" i="27"/>
  <c r="AD28" i="27"/>
  <c r="V28" i="27"/>
  <c r="BQ27" i="27"/>
  <c r="BQ29" i="27" s="1"/>
  <c r="BP27" i="27"/>
  <c r="BP29" i="27" s="1"/>
  <c r="BO27" i="27"/>
  <c r="BN27" i="27"/>
  <c r="BN29" i="27" s="1"/>
  <c r="BM27" i="27"/>
  <c r="BR27" i="27" s="1"/>
  <c r="BI27" i="27"/>
  <c r="BI29" i="27" s="1"/>
  <c r="BH27" i="27"/>
  <c r="BG27" i="27"/>
  <c r="BG29" i="27" s="1"/>
  <c r="BF27" i="27"/>
  <c r="BF29" i="27" s="1"/>
  <c r="BE27" i="27"/>
  <c r="AX27" i="27"/>
  <c r="AP27" i="27"/>
  <c r="AP29" i="27" s="1"/>
  <c r="AD27" i="27"/>
  <c r="AD29" i="27" s="1"/>
  <c r="V27" i="27"/>
  <c r="AW24" i="27"/>
  <c r="AV24" i="27"/>
  <c r="AU24" i="27"/>
  <c r="AT24" i="27"/>
  <c r="AS24" i="27"/>
  <c r="AO24" i="27"/>
  <c r="AN24" i="27"/>
  <c r="AM24" i="27"/>
  <c r="AL24" i="27"/>
  <c r="AK24" i="27"/>
  <c r="AC24" i="27"/>
  <c r="AB24" i="27"/>
  <c r="AA24" i="27"/>
  <c r="Z24" i="27"/>
  <c r="Y24" i="27"/>
  <c r="U24" i="27"/>
  <c r="T24" i="27"/>
  <c r="S24" i="27"/>
  <c r="R24" i="27"/>
  <c r="Q24" i="27"/>
  <c r="BQ23" i="27"/>
  <c r="BP23" i="27"/>
  <c r="BO23" i="27"/>
  <c r="BN23" i="27"/>
  <c r="BM23" i="27"/>
  <c r="BI23" i="27"/>
  <c r="BH23" i="27"/>
  <c r="BG23" i="27"/>
  <c r="BF23" i="27"/>
  <c r="BE23" i="27"/>
  <c r="AX23" i="27"/>
  <c r="AP23" i="27"/>
  <c r="AD23" i="27"/>
  <c r="V23" i="27"/>
  <c r="BQ22" i="27"/>
  <c r="BQ24" i="27" s="1"/>
  <c r="BP22" i="27"/>
  <c r="BP24" i="27" s="1"/>
  <c r="BO22" i="27"/>
  <c r="BN22" i="27"/>
  <c r="BN24" i="27" s="1"/>
  <c r="BM22" i="27"/>
  <c r="BR22" i="27" s="1"/>
  <c r="BI22" i="27"/>
  <c r="BI24" i="27" s="1"/>
  <c r="BH22" i="27"/>
  <c r="BG22" i="27"/>
  <c r="BG24" i="27" s="1"/>
  <c r="BF22" i="27"/>
  <c r="BF24" i="27" s="1"/>
  <c r="BE22" i="27"/>
  <c r="AX22" i="27"/>
  <c r="AP22" i="27"/>
  <c r="AP24" i="27" s="1"/>
  <c r="AD22" i="27"/>
  <c r="AD24" i="27" s="1"/>
  <c r="V22" i="27"/>
  <c r="V24" i="27" s="1"/>
  <c r="AW19" i="27"/>
  <c r="AV19" i="27"/>
  <c r="AU19" i="27"/>
  <c r="AT19" i="27"/>
  <c r="AS19" i="27"/>
  <c r="AO19" i="27"/>
  <c r="AN19" i="27"/>
  <c r="AM19" i="27"/>
  <c r="AL19" i="27"/>
  <c r="AK19" i="27"/>
  <c r="AC19" i="27"/>
  <c r="AB19" i="27"/>
  <c r="AA19" i="27"/>
  <c r="Z19" i="27"/>
  <c r="Y19" i="27"/>
  <c r="U19" i="27"/>
  <c r="T19" i="27"/>
  <c r="S19" i="27"/>
  <c r="R19" i="27"/>
  <c r="Q19" i="27"/>
  <c r="G19" i="27"/>
  <c r="F19" i="27"/>
  <c r="D19" i="27"/>
  <c r="C19" i="27"/>
  <c r="BQ18" i="27"/>
  <c r="BP18" i="27"/>
  <c r="BO18" i="27"/>
  <c r="BN18" i="27"/>
  <c r="BM18" i="27"/>
  <c r="BI18" i="27"/>
  <c r="BH18" i="27"/>
  <c r="BG18" i="27"/>
  <c r="BF18" i="27"/>
  <c r="BE18" i="27"/>
  <c r="AX18" i="27"/>
  <c r="AP18" i="27"/>
  <c r="AD18" i="27"/>
  <c r="V18" i="27"/>
  <c r="G18" i="27"/>
  <c r="F18" i="27"/>
  <c r="D18" i="27"/>
  <c r="BQ17" i="27"/>
  <c r="BQ19" i="27" s="1"/>
  <c r="BP17" i="27"/>
  <c r="BP19" i="27" s="1"/>
  <c r="BO17" i="27"/>
  <c r="BN17" i="27"/>
  <c r="BN19" i="27" s="1"/>
  <c r="BM17" i="27"/>
  <c r="BM19" i="27" s="1"/>
  <c r="BI17" i="27"/>
  <c r="BI19" i="27" s="1"/>
  <c r="BH17" i="27"/>
  <c r="BG17" i="27"/>
  <c r="BG19" i="27" s="1"/>
  <c r="BF17" i="27"/>
  <c r="BF19" i="27" s="1"/>
  <c r="BE17" i="27"/>
  <c r="BE19" i="27" s="1"/>
  <c r="AX17" i="27"/>
  <c r="AP17" i="27"/>
  <c r="AP19" i="27" s="1"/>
  <c r="AD17" i="27"/>
  <c r="AD19" i="27" s="1"/>
  <c r="V17" i="27"/>
  <c r="V19" i="27" s="1"/>
  <c r="F17" i="27"/>
  <c r="D17" i="27"/>
  <c r="AW14" i="27"/>
  <c r="AV14" i="27"/>
  <c r="AU14" i="27"/>
  <c r="AT14" i="27"/>
  <c r="AS14" i="27"/>
  <c r="AO14" i="27"/>
  <c r="AN14" i="27"/>
  <c r="AM14" i="27"/>
  <c r="AL14" i="27"/>
  <c r="AK14" i="27"/>
  <c r="AC14" i="27"/>
  <c r="AB14" i="27"/>
  <c r="AA14" i="27"/>
  <c r="Z14" i="27"/>
  <c r="Y14" i="27"/>
  <c r="U14" i="27"/>
  <c r="T14" i="27"/>
  <c r="S14" i="27"/>
  <c r="R14" i="27"/>
  <c r="Q14" i="27"/>
  <c r="BQ13" i="27"/>
  <c r="BP13" i="27"/>
  <c r="BO13" i="27"/>
  <c r="BN13" i="27"/>
  <c r="BM13" i="27"/>
  <c r="BI13" i="27"/>
  <c r="BH13" i="27"/>
  <c r="BG13" i="27"/>
  <c r="BF13" i="27"/>
  <c r="BE13" i="27"/>
  <c r="AX13" i="27"/>
  <c r="AQ63" i="27" s="1"/>
  <c r="AP13" i="27"/>
  <c r="AD13" i="27"/>
  <c r="W63" i="27" s="1"/>
  <c r="V13" i="27"/>
  <c r="BQ12" i="27"/>
  <c r="BQ14" i="27" s="1"/>
  <c r="BP12" i="27"/>
  <c r="BP14" i="27" s="1"/>
  <c r="BO12" i="27"/>
  <c r="BN12" i="27"/>
  <c r="BN14" i="27" s="1"/>
  <c r="BM12" i="27"/>
  <c r="BM14" i="27" s="1"/>
  <c r="BI12" i="27"/>
  <c r="BI14" i="27" s="1"/>
  <c r="BH12" i="27"/>
  <c r="BG12" i="27"/>
  <c r="BG14" i="27" s="1"/>
  <c r="BF12" i="27"/>
  <c r="BF14" i="27" s="1"/>
  <c r="BE12" i="27"/>
  <c r="BE14" i="27" s="1"/>
  <c r="AX12" i="27"/>
  <c r="AQ62" i="27" s="1"/>
  <c r="AP12" i="27"/>
  <c r="AP14" i="27" s="1"/>
  <c r="AD12" i="27"/>
  <c r="W62" i="27" s="1"/>
  <c r="W64" i="27" s="1"/>
  <c r="V12" i="27"/>
  <c r="V14" i="27" s="1"/>
  <c r="AW9" i="27"/>
  <c r="AV9" i="27"/>
  <c r="AU9" i="27"/>
  <c r="AT9" i="27"/>
  <c r="AS9" i="27"/>
  <c r="AO9" i="27"/>
  <c r="AN9" i="27"/>
  <c r="AM9" i="27"/>
  <c r="AL9" i="27"/>
  <c r="AK9" i="27"/>
  <c r="AC9" i="27"/>
  <c r="AB9" i="27"/>
  <c r="AA9" i="27"/>
  <c r="Z9" i="27"/>
  <c r="Y9" i="27"/>
  <c r="U9" i="27"/>
  <c r="T9" i="27"/>
  <c r="S9" i="27"/>
  <c r="R9" i="27"/>
  <c r="Q9" i="27"/>
  <c r="BQ8" i="27"/>
  <c r="BP8" i="27"/>
  <c r="BO8" i="27"/>
  <c r="BN8" i="27"/>
  <c r="BM8" i="27"/>
  <c r="BI8" i="27"/>
  <c r="BH8" i="27"/>
  <c r="BG8" i="27"/>
  <c r="BF8" i="27"/>
  <c r="BE8" i="27"/>
  <c r="AX8" i="27"/>
  <c r="AP8" i="27"/>
  <c r="AD8" i="27"/>
  <c r="V8" i="27"/>
  <c r="O8" i="27"/>
  <c r="D10" i="27" s="1"/>
  <c r="BQ7" i="27"/>
  <c r="BP7" i="27"/>
  <c r="BP9" i="27" s="1"/>
  <c r="BO7" i="27"/>
  <c r="BN7" i="27"/>
  <c r="BN9" i="27" s="1"/>
  <c r="BM7" i="27"/>
  <c r="BI7" i="27"/>
  <c r="BI9" i="27" s="1"/>
  <c r="BH7" i="27"/>
  <c r="BG7" i="27"/>
  <c r="BG9" i="27" s="1"/>
  <c r="BF7" i="27"/>
  <c r="BE7" i="27"/>
  <c r="BE9" i="27" s="1"/>
  <c r="AX7" i="27"/>
  <c r="AP7" i="27"/>
  <c r="AL62" i="27" s="1"/>
  <c r="AD7" i="27"/>
  <c r="V7" i="27"/>
  <c r="O7" i="27" s="1"/>
  <c r="O9" i="27" s="1"/>
  <c r="Z4" i="27"/>
  <c r="AT4" i="27" s="1"/>
  <c r="BN4" i="27" s="1"/>
  <c r="H26" i="31" l="1"/>
  <c r="H34" i="31"/>
  <c r="H40" i="31" s="1"/>
  <c r="K20" i="31"/>
  <c r="I34" i="31"/>
  <c r="I40" i="31" s="1"/>
  <c r="I26" i="31"/>
  <c r="H8" i="30"/>
  <c r="H24" i="30"/>
  <c r="H23" i="30"/>
  <c r="H12" i="30"/>
  <c r="H25" i="30"/>
  <c r="E12" i="30"/>
  <c r="K9" i="30"/>
  <c r="H26" i="30"/>
  <c r="E20" i="30"/>
  <c r="I20" i="30"/>
  <c r="C34" i="30"/>
  <c r="C40" i="30" s="1"/>
  <c r="C26" i="30"/>
  <c r="I25" i="30"/>
  <c r="I23" i="30"/>
  <c r="E8" i="30"/>
  <c r="K8" i="30" s="1"/>
  <c r="K10" i="30"/>
  <c r="E23" i="30"/>
  <c r="E25" i="30"/>
  <c r="E24" i="30"/>
  <c r="I24" i="30"/>
  <c r="H38" i="30"/>
  <c r="I12" i="30"/>
  <c r="E38" i="30"/>
  <c r="K32" i="30"/>
  <c r="K38" i="30" s="1"/>
  <c r="K17" i="29"/>
  <c r="J24" i="29"/>
  <c r="K32" i="29"/>
  <c r="J12" i="29"/>
  <c r="I9" i="29"/>
  <c r="I12" i="29" s="1"/>
  <c r="E9" i="29"/>
  <c r="C12" i="29"/>
  <c r="C20" i="29"/>
  <c r="E38" i="29"/>
  <c r="J23" i="29"/>
  <c r="I10" i="29"/>
  <c r="I23" i="29" s="1"/>
  <c r="E10" i="29"/>
  <c r="C8" i="29"/>
  <c r="I8" i="29" s="1"/>
  <c r="C24" i="29"/>
  <c r="C25" i="29"/>
  <c r="BP64" i="29"/>
  <c r="BP65" i="29" s="1"/>
  <c r="J8" i="29"/>
  <c r="D26" i="29"/>
  <c r="D34" i="29"/>
  <c r="D40" i="29" s="1"/>
  <c r="J20" i="29"/>
  <c r="J38" i="29"/>
  <c r="G26" i="29"/>
  <c r="G34" i="29"/>
  <c r="G40" i="29" s="1"/>
  <c r="F20" i="29"/>
  <c r="F12" i="29"/>
  <c r="H9" i="29"/>
  <c r="F8" i="29"/>
  <c r="BF65" i="29"/>
  <c r="K19" i="28"/>
  <c r="J32" i="28"/>
  <c r="J38" i="28" s="1"/>
  <c r="I17" i="28"/>
  <c r="E17" i="28"/>
  <c r="BT63" i="28"/>
  <c r="K18" i="28"/>
  <c r="E32" i="28"/>
  <c r="AL65" i="28"/>
  <c r="G20" i="28"/>
  <c r="G12" i="28"/>
  <c r="BF62" i="28"/>
  <c r="BF64" i="28" s="1"/>
  <c r="BC7" i="28"/>
  <c r="BJ9" i="28"/>
  <c r="G8" i="28"/>
  <c r="BS62" i="28"/>
  <c r="BP62" i="28"/>
  <c r="BP64" i="28" s="1"/>
  <c r="BR39" i="28"/>
  <c r="BS64" i="28" s="1"/>
  <c r="AV64" i="28"/>
  <c r="AV65" i="28" s="1"/>
  <c r="F9" i="28"/>
  <c r="BT64" i="28"/>
  <c r="BR24" i="28"/>
  <c r="F23" i="28"/>
  <c r="H17" i="28"/>
  <c r="H23" i="28" s="1"/>
  <c r="O9" i="28"/>
  <c r="C10" i="28"/>
  <c r="D26" i="28"/>
  <c r="J20" i="28"/>
  <c r="D34" i="28"/>
  <c r="D40" i="28" s="1"/>
  <c r="BC8" i="28"/>
  <c r="W65" i="28"/>
  <c r="BJ39" i="28"/>
  <c r="BS63" i="28"/>
  <c r="BP63" i="28"/>
  <c r="C34" i="28"/>
  <c r="E20" i="28"/>
  <c r="J10" i="28"/>
  <c r="J23" i="28" s="1"/>
  <c r="D8" i="28"/>
  <c r="J8" i="28" s="1"/>
  <c r="BT62" i="28"/>
  <c r="BK62" i="28"/>
  <c r="BK64" i="28" s="1"/>
  <c r="J9" i="28"/>
  <c r="J12" i="28" s="1"/>
  <c r="BJ8" i="27"/>
  <c r="AD9" i="27"/>
  <c r="BF9" i="27"/>
  <c r="BM9" i="27"/>
  <c r="BQ9" i="27"/>
  <c r="AL63" i="27"/>
  <c r="BR8" i="27"/>
  <c r="BF63" i="27" s="1"/>
  <c r="C17" i="27"/>
  <c r="BJ22" i="27"/>
  <c r="BR23" i="27"/>
  <c r="Z74" i="27"/>
  <c r="BJ27" i="27"/>
  <c r="BJ47" i="27"/>
  <c r="BJ52" i="27"/>
  <c r="BJ57" i="27"/>
  <c r="BJ59" i="27" s="1"/>
  <c r="AL64" i="27"/>
  <c r="AX9" i="27"/>
  <c r="BH9" i="27"/>
  <c r="BO9" i="27"/>
  <c r="BJ13" i="27"/>
  <c r="C18" i="27"/>
  <c r="Z75" i="27"/>
  <c r="BJ28" i="27"/>
  <c r="BJ33" i="27"/>
  <c r="BJ38" i="27"/>
  <c r="BJ48" i="27"/>
  <c r="BJ53" i="27"/>
  <c r="BJ58" i="27"/>
  <c r="BR24" i="27"/>
  <c r="BR29" i="27"/>
  <c r="BR49" i="27"/>
  <c r="AQ64" i="27"/>
  <c r="BH14" i="27"/>
  <c r="BO14" i="27"/>
  <c r="BR13" i="27"/>
  <c r="AX19" i="27"/>
  <c r="BH19" i="27"/>
  <c r="BO19" i="27"/>
  <c r="BJ18" i="27"/>
  <c r="BR18" i="27"/>
  <c r="AX24" i="27"/>
  <c r="BH24" i="27"/>
  <c r="BO24" i="27"/>
  <c r="BJ23" i="27"/>
  <c r="AX29" i="27"/>
  <c r="BH29" i="27"/>
  <c r="BO29" i="27"/>
  <c r="BR28" i="27"/>
  <c r="AX34" i="27"/>
  <c r="BH34" i="27"/>
  <c r="BO34" i="27"/>
  <c r="BR33" i="27"/>
  <c r="AX39" i="27"/>
  <c r="AY64" i="27" s="1"/>
  <c r="BH39" i="27"/>
  <c r="BO39" i="27"/>
  <c r="BR38" i="27"/>
  <c r="BH44" i="27"/>
  <c r="BO44" i="27"/>
  <c r="BR43" i="27"/>
  <c r="AX49" i="27"/>
  <c r="BH49" i="27"/>
  <c r="BO49" i="27"/>
  <c r="BR48" i="27"/>
  <c r="AX54" i="27"/>
  <c r="BH54" i="27"/>
  <c r="BO54" i="27"/>
  <c r="BR53" i="27"/>
  <c r="BR54" i="27" s="1"/>
  <c r="AX59" i="27"/>
  <c r="BH59" i="27"/>
  <c r="BO59" i="27"/>
  <c r="BR58" i="27"/>
  <c r="BR59" i="27" s="1"/>
  <c r="R62" i="27"/>
  <c r="AI7" i="27"/>
  <c r="R63" i="27"/>
  <c r="AI8" i="27"/>
  <c r="G10" i="27" s="1"/>
  <c r="AP9" i="27"/>
  <c r="C10" i="27"/>
  <c r="C25" i="27" s="1"/>
  <c r="E17" i="27"/>
  <c r="I17" i="27"/>
  <c r="BJ17" i="27"/>
  <c r="BJ19" i="27" s="1"/>
  <c r="BR17" i="27"/>
  <c r="BR19" i="27" s="1"/>
  <c r="D32" i="27"/>
  <c r="D38" i="27" s="1"/>
  <c r="D24" i="27"/>
  <c r="F32" i="27"/>
  <c r="H18" i="27"/>
  <c r="J18" i="27"/>
  <c r="E19" i="27"/>
  <c r="G25" i="27"/>
  <c r="I19" i="27"/>
  <c r="BJ24" i="27"/>
  <c r="BJ7" i="27"/>
  <c r="BR7" i="27"/>
  <c r="BR9" i="27" s="1"/>
  <c r="V9" i="27"/>
  <c r="W65" i="27"/>
  <c r="BJ12" i="27"/>
  <c r="BJ14" i="27" s="1"/>
  <c r="BR12" i="27"/>
  <c r="AD14" i="27"/>
  <c r="AX14" i="27"/>
  <c r="D23" i="27"/>
  <c r="H17" i="27"/>
  <c r="J17" i="27"/>
  <c r="C32" i="27"/>
  <c r="E18" i="27"/>
  <c r="G24" i="27"/>
  <c r="G32" i="27"/>
  <c r="G38" i="27" s="1"/>
  <c r="I18" i="27"/>
  <c r="D25" i="27"/>
  <c r="H19" i="27"/>
  <c r="J19" i="27"/>
  <c r="AE65" i="27"/>
  <c r="BE24" i="27"/>
  <c r="BM24" i="27"/>
  <c r="BE29" i="27"/>
  <c r="BM29" i="27"/>
  <c r="BJ32" i="27"/>
  <c r="BJ34" i="27" s="1"/>
  <c r="BR32" i="27"/>
  <c r="BR34" i="27" s="1"/>
  <c r="AB63" i="27"/>
  <c r="D9" i="27" s="1"/>
  <c r="AE63" i="27"/>
  <c r="AY63" i="27"/>
  <c r="AV63" i="27"/>
  <c r="G9" i="27" s="1"/>
  <c r="BJ43" i="27"/>
  <c r="BS63" i="27" s="1"/>
  <c r="V29" i="27"/>
  <c r="AE62" i="27"/>
  <c r="AB62" i="27"/>
  <c r="AV62" i="27"/>
  <c r="AY62" i="27"/>
  <c r="BJ37" i="27"/>
  <c r="BJ39" i="27" s="1"/>
  <c r="BR37" i="27"/>
  <c r="AD44" i="27"/>
  <c r="AF64" i="27" s="1"/>
  <c r="AF65" i="27" s="1"/>
  <c r="AF62" i="27"/>
  <c r="AZ62" i="27"/>
  <c r="AX44" i="27"/>
  <c r="AZ64" i="27" s="1"/>
  <c r="BJ42" i="27"/>
  <c r="BJ44" i="27" s="1"/>
  <c r="BR42" i="27"/>
  <c r="BE49" i="27"/>
  <c r="BM49" i="27"/>
  <c r="BE54" i="27"/>
  <c r="BM54" i="27"/>
  <c r="BE59" i="27"/>
  <c r="BM59" i="27"/>
  <c r="AW59" i="26"/>
  <c r="AV59" i="26"/>
  <c r="AU59" i="26"/>
  <c r="AT59" i="26"/>
  <c r="AS59" i="26"/>
  <c r="AO59" i="26"/>
  <c r="AN59" i="26"/>
  <c r="AM59" i="26"/>
  <c r="AL59" i="26"/>
  <c r="AK59" i="26"/>
  <c r="AC59" i="26"/>
  <c r="AB59" i="26"/>
  <c r="AA59" i="26"/>
  <c r="Z59" i="26"/>
  <c r="Y59" i="26"/>
  <c r="U59" i="26"/>
  <c r="T59" i="26"/>
  <c r="S59" i="26"/>
  <c r="R59" i="26"/>
  <c r="Q59" i="26"/>
  <c r="BQ58" i="26"/>
  <c r="BP58" i="26"/>
  <c r="BO58" i="26"/>
  <c r="BN58" i="26"/>
  <c r="BM58" i="26"/>
  <c r="BI58" i="26"/>
  <c r="BH58" i="26"/>
  <c r="BG58" i="26"/>
  <c r="BF58" i="26"/>
  <c r="BE58" i="26"/>
  <c r="AX58" i="26"/>
  <c r="AP58" i="26"/>
  <c r="AD58" i="26"/>
  <c r="V58" i="26"/>
  <c r="BQ57" i="26"/>
  <c r="BQ59" i="26" s="1"/>
  <c r="BP57" i="26"/>
  <c r="BP59" i="26" s="1"/>
  <c r="BO57" i="26"/>
  <c r="BN57" i="26"/>
  <c r="BM57" i="26"/>
  <c r="BR57" i="26" s="1"/>
  <c r="BI57" i="26"/>
  <c r="BI59" i="26" s="1"/>
  <c r="BH57" i="26"/>
  <c r="BG57" i="26"/>
  <c r="BF57" i="26"/>
  <c r="BF59" i="26" s="1"/>
  <c r="BE57" i="26"/>
  <c r="AX57" i="26"/>
  <c r="AP57" i="26"/>
  <c r="AD57" i="26"/>
  <c r="AD59" i="26" s="1"/>
  <c r="V57" i="26"/>
  <c r="V59" i="26" s="1"/>
  <c r="AW54" i="26"/>
  <c r="AV54" i="26"/>
  <c r="AU54" i="26"/>
  <c r="AT54" i="26"/>
  <c r="AS54" i="26"/>
  <c r="AO54" i="26"/>
  <c r="AN54" i="26"/>
  <c r="AM54" i="26"/>
  <c r="AL54" i="26"/>
  <c r="AK54" i="26"/>
  <c r="AC54" i="26"/>
  <c r="AB54" i="26"/>
  <c r="AA54" i="26"/>
  <c r="Z54" i="26"/>
  <c r="Y54" i="26"/>
  <c r="U54" i="26"/>
  <c r="T54" i="26"/>
  <c r="S54" i="26"/>
  <c r="R54" i="26"/>
  <c r="Q54" i="26"/>
  <c r="BQ53" i="26"/>
  <c r="BP53" i="26"/>
  <c r="BO53" i="26"/>
  <c r="BN53" i="26"/>
  <c r="BM53" i="26"/>
  <c r="BI53" i="26"/>
  <c r="BH53" i="26"/>
  <c r="BG53" i="26"/>
  <c r="BF53" i="26"/>
  <c r="BE53" i="26"/>
  <c r="AX53" i="26"/>
  <c r="AP53" i="26"/>
  <c r="AD53" i="26"/>
  <c r="V53" i="26"/>
  <c r="BQ52" i="26"/>
  <c r="BQ54" i="26" s="1"/>
  <c r="BP52" i="26"/>
  <c r="BP54" i="26" s="1"/>
  <c r="BO52" i="26"/>
  <c r="BN52" i="26"/>
  <c r="BM52" i="26"/>
  <c r="BR52" i="26" s="1"/>
  <c r="BI52" i="26"/>
  <c r="BI54" i="26" s="1"/>
  <c r="BH52" i="26"/>
  <c r="BG52" i="26"/>
  <c r="BF52" i="26"/>
  <c r="BF54" i="26" s="1"/>
  <c r="BE52" i="26"/>
  <c r="AX52" i="26"/>
  <c r="AP52" i="26"/>
  <c r="AD52" i="26"/>
  <c r="AD54" i="26" s="1"/>
  <c r="V52" i="26"/>
  <c r="V54" i="26" s="1"/>
  <c r="AW49" i="26"/>
  <c r="AV49" i="26"/>
  <c r="AU49" i="26"/>
  <c r="AT49" i="26"/>
  <c r="AS49" i="26"/>
  <c r="AO49" i="26"/>
  <c r="AN49" i="26"/>
  <c r="AM49" i="26"/>
  <c r="AL49" i="26"/>
  <c r="AK49" i="26"/>
  <c r="AC49" i="26"/>
  <c r="AB49" i="26"/>
  <c r="AA49" i="26"/>
  <c r="Z49" i="26"/>
  <c r="Y49" i="26"/>
  <c r="U49" i="26"/>
  <c r="T49" i="26"/>
  <c r="S49" i="26"/>
  <c r="R49" i="26"/>
  <c r="Q49" i="26"/>
  <c r="BQ48" i="26"/>
  <c r="BP48" i="26"/>
  <c r="BO48" i="26"/>
  <c r="BN48" i="26"/>
  <c r="BM48" i="26"/>
  <c r="BI48" i="26"/>
  <c r="BH48" i="26"/>
  <c r="BG48" i="26"/>
  <c r="BF48" i="26"/>
  <c r="BE48" i="26"/>
  <c r="AX48" i="26"/>
  <c r="AP48" i="26"/>
  <c r="AD48" i="26"/>
  <c r="V48" i="26"/>
  <c r="BQ47" i="26"/>
  <c r="BQ49" i="26" s="1"/>
  <c r="BP47" i="26"/>
  <c r="BP49" i="26" s="1"/>
  <c r="BO47" i="26"/>
  <c r="BN47" i="26"/>
  <c r="BM47" i="26"/>
  <c r="BR47" i="26" s="1"/>
  <c r="BI47" i="26"/>
  <c r="BI49" i="26" s="1"/>
  <c r="BH47" i="26"/>
  <c r="BG47" i="26"/>
  <c r="BF47" i="26"/>
  <c r="BF49" i="26" s="1"/>
  <c r="BE47" i="26"/>
  <c r="AX47" i="26"/>
  <c r="AP47" i="26"/>
  <c r="AP49" i="26" s="1"/>
  <c r="AD47" i="26"/>
  <c r="AD49" i="26" s="1"/>
  <c r="V47" i="26"/>
  <c r="V49" i="26" s="1"/>
  <c r="AW44" i="26"/>
  <c r="AV44" i="26"/>
  <c r="AU44" i="26"/>
  <c r="AT44" i="26"/>
  <c r="AS44" i="26"/>
  <c r="AO44" i="26"/>
  <c r="AN44" i="26"/>
  <c r="AM44" i="26"/>
  <c r="AL44" i="26"/>
  <c r="AK44" i="26"/>
  <c r="AC44" i="26"/>
  <c r="AB44" i="26"/>
  <c r="AA44" i="26"/>
  <c r="Z44" i="26"/>
  <c r="Y44" i="26"/>
  <c r="U44" i="26"/>
  <c r="T44" i="26"/>
  <c r="S44" i="26"/>
  <c r="R44" i="26"/>
  <c r="Q44" i="26"/>
  <c r="BQ43" i="26"/>
  <c r="BP43" i="26"/>
  <c r="BO43" i="26"/>
  <c r="BN43" i="26"/>
  <c r="BM43" i="26"/>
  <c r="BI43" i="26"/>
  <c r="BH43" i="26"/>
  <c r="BG43" i="26"/>
  <c r="BF43" i="26"/>
  <c r="BE43" i="26"/>
  <c r="AX43" i="26"/>
  <c r="AZ63" i="26" s="1"/>
  <c r="AP43" i="26"/>
  <c r="AD43" i="26"/>
  <c r="AF63" i="26" s="1"/>
  <c r="V43" i="26"/>
  <c r="BQ42" i="26"/>
  <c r="BQ44" i="26" s="1"/>
  <c r="BP42" i="26"/>
  <c r="BP44" i="26" s="1"/>
  <c r="BO42" i="26"/>
  <c r="BN42" i="26"/>
  <c r="BN44" i="26" s="1"/>
  <c r="BM42" i="26"/>
  <c r="BM44" i="26" s="1"/>
  <c r="BI42" i="26"/>
  <c r="BI44" i="26" s="1"/>
  <c r="BH42" i="26"/>
  <c r="BG42" i="26"/>
  <c r="BG44" i="26" s="1"/>
  <c r="BF42" i="26"/>
  <c r="BF44" i="26" s="1"/>
  <c r="BE42" i="26"/>
  <c r="BE44" i="26" s="1"/>
  <c r="AX42" i="26"/>
  <c r="AP42" i="26"/>
  <c r="AP44" i="26" s="1"/>
  <c r="AD42" i="26"/>
  <c r="V42" i="26"/>
  <c r="V44" i="26" s="1"/>
  <c r="AW39" i="26"/>
  <c r="AV39" i="26"/>
  <c r="AU39" i="26"/>
  <c r="AT39" i="26"/>
  <c r="AS39" i="26"/>
  <c r="AO39" i="26"/>
  <c r="AN39" i="26"/>
  <c r="AM39" i="26"/>
  <c r="AL39" i="26"/>
  <c r="AK39" i="26"/>
  <c r="AC39" i="26"/>
  <c r="AB39" i="26"/>
  <c r="AA39" i="26"/>
  <c r="Z39" i="26"/>
  <c r="Y39" i="26"/>
  <c r="U39" i="26"/>
  <c r="T39" i="26"/>
  <c r="S39" i="26"/>
  <c r="R39" i="26"/>
  <c r="Q39" i="26"/>
  <c r="BQ38" i="26"/>
  <c r="BP38" i="26"/>
  <c r="BO38" i="26"/>
  <c r="BO39" i="26" s="1"/>
  <c r="BN38" i="26"/>
  <c r="BM38" i="26"/>
  <c r="BI38" i="26"/>
  <c r="BH38" i="26"/>
  <c r="BG38" i="26"/>
  <c r="BF38" i="26"/>
  <c r="BE38" i="26"/>
  <c r="AX38" i="26"/>
  <c r="AP38" i="26"/>
  <c r="AD38" i="26"/>
  <c r="V38" i="26"/>
  <c r="BQ37" i="26"/>
  <c r="BP37" i="26"/>
  <c r="BP39" i="26" s="1"/>
  <c r="BO37" i="26"/>
  <c r="BN37" i="26"/>
  <c r="BM37" i="26"/>
  <c r="BI37" i="26"/>
  <c r="BH37" i="26"/>
  <c r="BG37" i="26"/>
  <c r="BF37" i="26"/>
  <c r="BJ37" i="26" s="1"/>
  <c r="BE37" i="26"/>
  <c r="AX37" i="26"/>
  <c r="AP37" i="26"/>
  <c r="AP39" i="26" s="1"/>
  <c r="AD37" i="26"/>
  <c r="AD39" i="26" s="1"/>
  <c r="AE64" i="26" s="1"/>
  <c r="V37" i="26"/>
  <c r="V39" i="26" s="1"/>
  <c r="AW34" i="26"/>
  <c r="AV34" i="26"/>
  <c r="AU34" i="26"/>
  <c r="AT34" i="26"/>
  <c r="AS34" i="26"/>
  <c r="AO34" i="26"/>
  <c r="AN34" i="26"/>
  <c r="AM34" i="26"/>
  <c r="AL34" i="26"/>
  <c r="AK34" i="26"/>
  <c r="AC34" i="26"/>
  <c r="AB34" i="26"/>
  <c r="AA34" i="26"/>
  <c r="Z34" i="26"/>
  <c r="Y34" i="26"/>
  <c r="U34" i="26"/>
  <c r="T34" i="26"/>
  <c r="S34" i="26"/>
  <c r="R34" i="26"/>
  <c r="Q34" i="26"/>
  <c r="BQ33" i="26"/>
  <c r="BP33" i="26"/>
  <c r="BO33" i="26"/>
  <c r="BN33" i="26"/>
  <c r="BM33" i="26"/>
  <c r="BR33" i="26" s="1"/>
  <c r="BI33" i="26"/>
  <c r="BH33" i="26"/>
  <c r="BG33" i="26"/>
  <c r="BF33" i="26"/>
  <c r="BE33" i="26"/>
  <c r="AX33" i="26"/>
  <c r="AP33" i="26"/>
  <c r="AD33" i="26"/>
  <c r="V33" i="26"/>
  <c r="BQ32" i="26"/>
  <c r="BP32" i="26"/>
  <c r="BP34" i="26" s="1"/>
  <c r="BO32" i="26"/>
  <c r="BO34" i="26" s="1"/>
  <c r="BN32" i="26"/>
  <c r="BN34" i="26" s="1"/>
  <c r="BM32" i="26"/>
  <c r="BI32" i="26"/>
  <c r="BH32" i="26"/>
  <c r="BH34" i="26" s="1"/>
  <c r="BG32" i="26"/>
  <c r="BG34" i="26" s="1"/>
  <c r="BF32" i="26"/>
  <c r="BF34" i="26" s="1"/>
  <c r="BE32" i="26"/>
  <c r="AX32" i="26"/>
  <c r="AX34" i="26" s="1"/>
  <c r="AP32" i="26"/>
  <c r="AP34" i="26" s="1"/>
  <c r="AD32" i="26"/>
  <c r="AD34" i="26" s="1"/>
  <c r="V32" i="26"/>
  <c r="AW29" i="26"/>
  <c r="AV29" i="26"/>
  <c r="AU29" i="26"/>
  <c r="AT29" i="26"/>
  <c r="AS29" i="26"/>
  <c r="AO29" i="26"/>
  <c r="AN29" i="26"/>
  <c r="AM29" i="26"/>
  <c r="AL29" i="26"/>
  <c r="AK29" i="26"/>
  <c r="AC29" i="26"/>
  <c r="AB29" i="26"/>
  <c r="AA29" i="26"/>
  <c r="Z29" i="26"/>
  <c r="Y29" i="26"/>
  <c r="V29" i="26"/>
  <c r="U29" i="26"/>
  <c r="T29" i="26"/>
  <c r="S29" i="26"/>
  <c r="R29" i="26"/>
  <c r="Q29" i="26"/>
  <c r="BQ28" i="26"/>
  <c r="BP28" i="26"/>
  <c r="BO28" i="26"/>
  <c r="BN28" i="26"/>
  <c r="BM28" i="26"/>
  <c r="BI28" i="26"/>
  <c r="BH28" i="26"/>
  <c r="BG28" i="26"/>
  <c r="BF28" i="26"/>
  <c r="BE28" i="26"/>
  <c r="AX28" i="26"/>
  <c r="AP28" i="26"/>
  <c r="AP29" i="26" s="1"/>
  <c r="AD28" i="26"/>
  <c r="V28" i="26"/>
  <c r="BQ27" i="26"/>
  <c r="BQ29" i="26" s="1"/>
  <c r="BP27" i="26"/>
  <c r="BP29" i="26" s="1"/>
  <c r="BO27" i="26"/>
  <c r="BN27" i="26"/>
  <c r="BM27" i="26"/>
  <c r="BM29" i="26" s="1"/>
  <c r="BI27" i="26"/>
  <c r="BI29" i="26" s="1"/>
  <c r="BH27" i="26"/>
  <c r="BG27" i="26"/>
  <c r="BF27" i="26"/>
  <c r="BF29" i="26" s="1"/>
  <c r="BE27" i="26"/>
  <c r="BE29" i="26" s="1"/>
  <c r="AX27" i="26"/>
  <c r="AP27" i="26"/>
  <c r="AD27" i="26"/>
  <c r="AD29" i="26" s="1"/>
  <c r="V27" i="26"/>
  <c r="AW24" i="26"/>
  <c r="AV24" i="26"/>
  <c r="AU24" i="26"/>
  <c r="AT24" i="26"/>
  <c r="AS24" i="26"/>
  <c r="AO24" i="26"/>
  <c r="AN24" i="26"/>
  <c r="AM24" i="26"/>
  <c r="AL24" i="26"/>
  <c r="AK24" i="26"/>
  <c r="AC24" i="26"/>
  <c r="AB24" i="26"/>
  <c r="AA24" i="26"/>
  <c r="Z24" i="26"/>
  <c r="Y24" i="26"/>
  <c r="U24" i="26"/>
  <c r="T24" i="26"/>
  <c r="S24" i="26"/>
  <c r="R24" i="26"/>
  <c r="Q24" i="26"/>
  <c r="BQ23" i="26"/>
  <c r="BP23" i="26"/>
  <c r="BO23" i="26"/>
  <c r="BN23" i="26"/>
  <c r="BM23" i="26"/>
  <c r="BI23" i="26"/>
  <c r="BH23" i="26"/>
  <c r="BG23" i="26"/>
  <c r="BF23" i="26"/>
  <c r="BE23" i="26"/>
  <c r="AX23" i="26"/>
  <c r="AP23" i="26"/>
  <c r="AD23" i="26"/>
  <c r="V23" i="26"/>
  <c r="BQ22" i="26"/>
  <c r="BQ24" i="26" s="1"/>
  <c r="BP22" i="26"/>
  <c r="BP24" i="26" s="1"/>
  <c r="BO22" i="26"/>
  <c r="BN22" i="26"/>
  <c r="BM22" i="26"/>
  <c r="BM24" i="26" s="1"/>
  <c r="BI22" i="26"/>
  <c r="BI24" i="26" s="1"/>
  <c r="BH22" i="26"/>
  <c r="BG22" i="26"/>
  <c r="BF22" i="26"/>
  <c r="BF24" i="26" s="1"/>
  <c r="BE22" i="26"/>
  <c r="BE24" i="26" s="1"/>
  <c r="AX22" i="26"/>
  <c r="AP22" i="26"/>
  <c r="AD22" i="26"/>
  <c r="AD24" i="26" s="1"/>
  <c r="V22" i="26"/>
  <c r="V24" i="26" s="1"/>
  <c r="AW19" i="26"/>
  <c r="AV19" i="26"/>
  <c r="AU19" i="26"/>
  <c r="AT19" i="26"/>
  <c r="AS19" i="26"/>
  <c r="AO19" i="26"/>
  <c r="AN19" i="26"/>
  <c r="AM19" i="26"/>
  <c r="AL19" i="26"/>
  <c r="AK19" i="26"/>
  <c r="AC19" i="26"/>
  <c r="AB19" i="26"/>
  <c r="AA19" i="26"/>
  <c r="Z19" i="26"/>
  <c r="Y19" i="26"/>
  <c r="U19" i="26"/>
  <c r="T19" i="26"/>
  <c r="S19" i="26"/>
  <c r="R19" i="26"/>
  <c r="Q19" i="26"/>
  <c r="G19" i="26"/>
  <c r="F19" i="26"/>
  <c r="D19" i="26"/>
  <c r="C19" i="26"/>
  <c r="BQ18" i="26"/>
  <c r="BP18" i="26"/>
  <c r="BO18" i="26"/>
  <c r="BN18" i="26"/>
  <c r="BM18" i="26"/>
  <c r="BI18" i="26"/>
  <c r="BH18" i="26"/>
  <c r="BG18" i="26"/>
  <c r="BF18" i="26"/>
  <c r="BE18" i="26"/>
  <c r="AX18" i="26"/>
  <c r="AP18" i="26"/>
  <c r="AD18" i="26"/>
  <c r="V18" i="26"/>
  <c r="G18" i="26"/>
  <c r="F18" i="26"/>
  <c r="D18" i="26"/>
  <c r="BQ17" i="26"/>
  <c r="BQ19" i="26" s="1"/>
  <c r="BP17" i="26"/>
  <c r="BP19" i="26" s="1"/>
  <c r="BO17" i="26"/>
  <c r="BN17" i="26"/>
  <c r="BM17" i="26"/>
  <c r="BM19" i="26" s="1"/>
  <c r="BI17" i="26"/>
  <c r="BI19" i="26" s="1"/>
  <c r="BH17" i="26"/>
  <c r="BG17" i="26"/>
  <c r="BF17" i="26"/>
  <c r="BF19" i="26" s="1"/>
  <c r="BE17" i="26"/>
  <c r="BE19" i="26" s="1"/>
  <c r="AX17" i="26"/>
  <c r="AP17" i="26"/>
  <c r="AD17" i="26"/>
  <c r="AD19" i="26" s="1"/>
  <c r="V17" i="26"/>
  <c r="V19" i="26" s="1"/>
  <c r="D17" i="26"/>
  <c r="AW14" i="26"/>
  <c r="AV14" i="26"/>
  <c r="AU14" i="26"/>
  <c r="AT14" i="26"/>
  <c r="AS14" i="26"/>
  <c r="AO14" i="26"/>
  <c r="AN14" i="26"/>
  <c r="AM14" i="26"/>
  <c r="AL14" i="26"/>
  <c r="AK14" i="26"/>
  <c r="AC14" i="26"/>
  <c r="AB14" i="26"/>
  <c r="AA14" i="26"/>
  <c r="Z14" i="26"/>
  <c r="Y14" i="26"/>
  <c r="U14" i="26"/>
  <c r="T14" i="26"/>
  <c r="S14" i="26"/>
  <c r="R14" i="26"/>
  <c r="Q14" i="26"/>
  <c r="BQ13" i="26"/>
  <c r="BP13" i="26"/>
  <c r="BO13" i="26"/>
  <c r="BN13" i="26"/>
  <c r="BM13" i="26"/>
  <c r="BI13" i="26"/>
  <c r="BH13" i="26"/>
  <c r="BG13" i="26"/>
  <c r="BF13" i="26"/>
  <c r="BE13" i="26"/>
  <c r="AX13" i="26"/>
  <c r="AQ63" i="26" s="1"/>
  <c r="AP13" i="26"/>
  <c r="AD13" i="26"/>
  <c r="V13" i="26"/>
  <c r="BQ12" i="26"/>
  <c r="BQ14" i="26" s="1"/>
  <c r="BP12" i="26"/>
  <c r="BP14" i="26" s="1"/>
  <c r="BO12" i="26"/>
  <c r="BN12" i="26"/>
  <c r="BM12" i="26"/>
  <c r="BM14" i="26" s="1"/>
  <c r="BI12" i="26"/>
  <c r="BI14" i="26" s="1"/>
  <c r="BH12" i="26"/>
  <c r="BG12" i="26"/>
  <c r="BF12" i="26"/>
  <c r="BF14" i="26" s="1"/>
  <c r="BE12" i="26"/>
  <c r="BE14" i="26" s="1"/>
  <c r="AX12" i="26"/>
  <c r="AP12" i="26"/>
  <c r="AD12" i="26"/>
  <c r="W62" i="26" s="1"/>
  <c r="V12" i="26"/>
  <c r="V14" i="26" s="1"/>
  <c r="AW9" i="26"/>
  <c r="AV9" i="26"/>
  <c r="AU9" i="26"/>
  <c r="AT9" i="26"/>
  <c r="AS9" i="26"/>
  <c r="AO9" i="26"/>
  <c r="AN9" i="26"/>
  <c r="AM9" i="26"/>
  <c r="AL9" i="26"/>
  <c r="AK9" i="26"/>
  <c r="AC9" i="26"/>
  <c r="AB9" i="26"/>
  <c r="AA9" i="26"/>
  <c r="Z9" i="26"/>
  <c r="Y9" i="26"/>
  <c r="U9" i="26"/>
  <c r="T9" i="26"/>
  <c r="S9" i="26"/>
  <c r="R9" i="26"/>
  <c r="Q9" i="26"/>
  <c r="BQ8" i="26"/>
  <c r="BP8" i="26"/>
  <c r="BO8" i="26"/>
  <c r="BN8" i="26"/>
  <c r="BM8" i="26"/>
  <c r="BI8" i="26"/>
  <c r="BH8" i="26"/>
  <c r="BG8" i="26"/>
  <c r="BF8" i="26"/>
  <c r="BE8" i="26"/>
  <c r="AX8" i="26"/>
  <c r="AP8" i="26"/>
  <c r="AD8" i="26"/>
  <c r="V8" i="26"/>
  <c r="O8" i="26"/>
  <c r="D10" i="26" s="1"/>
  <c r="BQ7" i="26"/>
  <c r="BQ9" i="26" s="1"/>
  <c r="BP7" i="26"/>
  <c r="BP9" i="26" s="1"/>
  <c r="BO7" i="26"/>
  <c r="BN7" i="26"/>
  <c r="BN9" i="26" s="1"/>
  <c r="BM7" i="26"/>
  <c r="BM9" i="26" s="1"/>
  <c r="BI7" i="26"/>
  <c r="BI9" i="26" s="1"/>
  <c r="BH7" i="26"/>
  <c r="BG7" i="26"/>
  <c r="BG9" i="26" s="1"/>
  <c r="BF7" i="26"/>
  <c r="BF9" i="26" s="1"/>
  <c r="BE7" i="26"/>
  <c r="BE9" i="26" s="1"/>
  <c r="AX7" i="26"/>
  <c r="AP7" i="26"/>
  <c r="AL62" i="26" s="1"/>
  <c r="AD7" i="26"/>
  <c r="AD9" i="26" s="1"/>
  <c r="V7" i="26"/>
  <c r="V9" i="26" s="1"/>
  <c r="Z4" i="26"/>
  <c r="AT4" i="26" s="1"/>
  <c r="BN4" i="26" s="1"/>
  <c r="K26" i="31" l="1"/>
  <c r="K34" i="31"/>
  <c r="K40" i="31" s="1"/>
  <c r="K12" i="30"/>
  <c r="I26" i="30"/>
  <c r="I34" i="30"/>
  <c r="I40" i="30" s="1"/>
  <c r="K25" i="30"/>
  <c r="K23" i="30"/>
  <c r="K24" i="30"/>
  <c r="E26" i="30"/>
  <c r="K20" i="30"/>
  <c r="E34" i="30"/>
  <c r="E40" i="30" s="1"/>
  <c r="J34" i="29"/>
  <c r="J40" i="29" s="1"/>
  <c r="J26" i="29"/>
  <c r="E8" i="29"/>
  <c r="K8" i="29" s="1"/>
  <c r="K10" i="29"/>
  <c r="E24" i="29"/>
  <c r="E25" i="29"/>
  <c r="C26" i="29"/>
  <c r="I20" i="29"/>
  <c r="E20" i="29"/>
  <c r="C34" i="29"/>
  <c r="C40" i="29" s="1"/>
  <c r="H20" i="29"/>
  <c r="H12" i="29"/>
  <c r="H8" i="29"/>
  <c r="I24" i="29"/>
  <c r="I38" i="29"/>
  <c r="I25" i="29"/>
  <c r="K23" i="29"/>
  <c r="F34" i="29"/>
  <c r="F40" i="29" s="1"/>
  <c r="F26" i="29"/>
  <c r="E12" i="29"/>
  <c r="K9" i="29"/>
  <c r="K12" i="29" s="1"/>
  <c r="E23" i="29"/>
  <c r="I10" i="28"/>
  <c r="E10" i="28"/>
  <c r="C8" i="28"/>
  <c r="C12" i="28"/>
  <c r="C25" i="28"/>
  <c r="C24" i="28"/>
  <c r="C40" i="28"/>
  <c r="AE65" i="28"/>
  <c r="R65" i="28"/>
  <c r="BC9" i="28"/>
  <c r="BT65" i="28" s="1"/>
  <c r="G34" i="28"/>
  <c r="G40" i="28" s="1"/>
  <c r="G26" i="28"/>
  <c r="E38" i="28"/>
  <c r="E23" i="28"/>
  <c r="K17" i="28"/>
  <c r="J24" i="28"/>
  <c r="E26" i="28"/>
  <c r="E34" i="28"/>
  <c r="E40" i="28" s="1"/>
  <c r="C38" i="28"/>
  <c r="J34" i="28"/>
  <c r="J40" i="28" s="1"/>
  <c r="J26" i="28"/>
  <c r="H9" i="28"/>
  <c r="F20" i="28"/>
  <c r="F12" i="28"/>
  <c r="F8" i="28"/>
  <c r="I9" i="28"/>
  <c r="I12" i="28" s="1"/>
  <c r="BF65" i="28"/>
  <c r="AF65" i="28"/>
  <c r="K32" i="28"/>
  <c r="I23" i="28"/>
  <c r="C26" i="28"/>
  <c r="J25" i="28"/>
  <c r="AB65" i="28"/>
  <c r="C23" i="28"/>
  <c r="O7" i="26"/>
  <c r="C10" i="26" s="1"/>
  <c r="AX9" i="26"/>
  <c r="BH9" i="26"/>
  <c r="BO9" i="26"/>
  <c r="BJ8" i="26"/>
  <c r="AP14" i="26"/>
  <c r="BG14" i="26"/>
  <c r="BN14" i="26"/>
  <c r="BJ13" i="26"/>
  <c r="F17" i="26"/>
  <c r="AP19" i="26"/>
  <c r="BG19" i="26"/>
  <c r="BN19" i="26"/>
  <c r="C18" i="26"/>
  <c r="BJ18" i="26"/>
  <c r="AP24" i="26"/>
  <c r="BG24" i="26"/>
  <c r="BN24" i="26"/>
  <c r="BJ23" i="26"/>
  <c r="BG29" i="26"/>
  <c r="BN29" i="26"/>
  <c r="V34" i="26"/>
  <c r="BE34" i="26"/>
  <c r="BI34" i="26"/>
  <c r="BR37" i="26"/>
  <c r="BE39" i="26"/>
  <c r="BI39" i="26"/>
  <c r="BG49" i="26"/>
  <c r="BN49" i="26"/>
  <c r="BJ48" i="26"/>
  <c r="AP54" i="26"/>
  <c r="BG54" i="26"/>
  <c r="BN54" i="26"/>
  <c r="BJ53" i="26"/>
  <c r="AP59" i="26"/>
  <c r="BG59" i="26"/>
  <c r="BN59" i="26"/>
  <c r="BJ58" i="26"/>
  <c r="C38" i="27"/>
  <c r="BJ54" i="27"/>
  <c r="BR8" i="26"/>
  <c r="AQ62" i="26"/>
  <c r="AQ64" i="26" s="1"/>
  <c r="BH14" i="26"/>
  <c r="BO14" i="26"/>
  <c r="W63" i="26"/>
  <c r="W64" i="26" s="1"/>
  <c r="W65" i="26" s="1"/>
  <c r="BR13" i="26"/>
  <c r="G17" i="26"/>
  <c r="AX19" i="26"/>
  <c r="BH19" i="26"/>
  <c r="BO19" i="26"/>
  <c r="BR18" i="26"/>
  <c r="AX24" i="26"/>
  <c r="BH24" i="26"/>
  <c r="BO24" i="26"/>
  <c r="BR23" i="26"/>
  <c r="AX29" i="26"/>
  <c r="BH29" i="26"/>
  <c r="BO29" i="26"/>
  <c r="BJ28" i="26"/>
  <c r="BM34" i="26"/>
  <c r="BQ34" i="26"/>
  <c r="AX39" i="26"/>
  <c r="AY64" i="26" s="1"/>
  <c r="BH39" i="26"/>
  <c r="BM39" i="26"/>
  <c r="BQ39" i="26"/>
  <c r="BH44" i="26"/>
  <c r="BO44" i="26"/>
  <c r="BR43" i="26"/>
  <c r="AX49" i="26"/>
  <c r="BH49" i="26"/>
  <c r="BO49" i="26"/>
  <c r="BR48" i="26"/>
  <c r="BR49" i="26" s="1"/>
  <c r="AX54" i="26"/>
  <c r="BH54" i="26"/>
  <c r="BO54" i="26"/>
  <c r="BR53" i="26"/>
  <c r="BR54" i="26" s="1"/>
  <c r="AX59" i="26"/>
  <c r="BH59" i="26"/>
  <c r="BO59" i="26"/>
  <c r="BR58" i="26"/>
  <c r="BR59" i="26" s="1"/>
  <c r="C24" i="27"/>
  <c r="BJ49" i="27"/>
  <c r="AL63" i="26"/>
  <c r="AL64" i="26" s="1"/>
  <c r="C17" i="26"/>
  <c r="BR28" i="26"/>
  <c r="BJ33" i="26"/>
  <c r="BG39" i="26"/>
  <c r="BJ47" i="26"/>
  <c r="BJ49" i="26" s="1"/>
  <c r="BJ52" i="26"/>
  <c r="BJ54" i="26" s="1"/>
  <c r="BJ57" i="26"/>
  <c r="BJ59" i="26" s="1"/>
  <c r="BT63" i="27"/>
  <c r="BK63" i="27"/>
  <c r="BJ29" i="27"/>
  <c r="AV64" i="27"/>
  <c r="F9" i="27"/>
  <c r="D20" i="27"/>
  <c r="J9" i="27"/>
  <c r="D12" i="27"/>
  <c r="BP63" i="27"/>
  <c r="E32" i="27"/>
  <c r="K18" i="27"/>
  <c r="K19" i="27"/>
  <c r="J32" i="27"/>
  <c r="K17" i="27"/>
  <c r="E10" i="27"/>
  <c r="E24" i="27" s="1"/>
  <c r="G8" i="27"/>
  <c r="F10" i="27"/>
  <c r="AI9" i="27"/>
  <c r="BC8" i="27"/>
  <c r="D8" i="27"/>
  <c r="J8" i="27" s="1"/>
  <c r="BR44" i="27"/>
  <c r="BT64" i="27" s="1"/>
  <c r="BT62" i="27"/>
  <c r="AZ65" i="27"/>
  <c r="BS62" i="27"/>
  <c r="BP62" i="27"/>
  <c r="BP64" i="27" s="1"/>
  <c r="BR39" i="27"/>
  <c r="BS64" i="27" s="1"/>
  <c r="AB64" i="27"/>
  <c r="AB65" i="27" s="1"/>
  <c r="C9" i="27"/>
  <c r="C8" i="27" s="1"/>
  <c r="G20" i="27"/>
  <c r="G12" i="27"/>
  <c r="I32" i="27"/>
  <c r="BK62" i="27"/>
  <c r="BK64" i="27" s="1"/>
  <c r="BR14" i="27"/>
  <c r="BF62" i="27"/>
  <c r="BF64" i="27" s="1"/>
  <c r="BJ9" i="27"/>
  <c r="BC7" i="27"/>
  <c r="BC9" i="27" s="1"/>
  <c r="H32" i="27"/>
  <c r="F38" i="27"/>
  <c r="G23" i="27"/>
  <c r="C23" i="27"/>
  <c r="R64" i="27"/>
  <c r="R65" i="27" s="1"/>
  <c r="J10" i="27"/>
  <c r="J23" i="27" s="1"/>
  <c r="E10" i="26"/>
  <c r="BF63" i="26"/>
  <c r="BJ7" i="26"/>
  <c r="BR7" i="26"/>
  <c r="BR9" i="26" s="1"/>
  <c r="O9" i="26"/>
  <c r="BJ12" i="26"/>
  <c r="BJ14" i="26" s="1"/>
  <c r="BR12" i="26"/>
  <c r="AD14" i="26"/>
  <c r="AX14" i="26"/>
  <c r="D23" i="26"/>
  <c r="H17" i="26"/>
  <c r="J17" i="26"/>
  <c r="C24" i="26"/>
  <c r="C32" i="26"/>
  <c r="C38" i="26" s="1"/>
  <c r="E18" i="26"/>
  <c r="G32" i="26"/>
  <c r="I18" i="26"/>
  <c r="D25" i="26"/>
  <c r="H19" i="26"/>
  <c r="J19" i="26"/>
  <c r="R62" i="26"/>
  <c r="AI7" i="26"/>
  <c r="R63" i="26"/>
  <c r="AI8" i="26"/>
  <c r="G10" i="26" s="1"/>
  <c r="G24" i="26" s="1"/>
  <c r="AP9" i="26"/>
  <c r="C23" i="26"/>
  <c r="E17" i="26"/>
  <c r="G23" i="26"/>
  <c r="I17" i="26"/>
  <c r="BJ17" i="26"/>
  <c r="BJ19" i="26" s="1"/>
  <c r="BR17" i="26"/>
  <c r="BR19" i="26" s="1"/>
  <c r="D32" i="26"/>
  <c r="D38" i="26" s="1"/>
  <c r="D24" i="26"/>
  <c r="F32" i="26"/>
  <c r="H18" i="26"/>
  <c r="J18" i="26"/>
  <c r="C25" i="26"/>
  <c r="E19" i="26"/>
  <c r="I19" i="26"/>
  <c r="BJ22" i="26"/>
  <c r="BJ24" i="26" s="1"/>
  <c r="BR22" i="26"/>
  <c r="BR24" i="26" s="1"/>
  <c r="AE65" i="26"/>
  <c r="Z74" i="26"/>
  <c r="Z75" i="26"/>
  <c r="BJ32" i="26"/>
  <c r="BJ34" i="26" s="1"/>
  <c r="BR32" i="26"/>
  <c r="BR34" i="26" s="1"/>
  <c r="AB63" i="26"/>
  <c r="D9" i="26" s="1"/>
  <c r="AE63" i="26"/>
  <c r="AY63" i="26"/>
  <c r="AV63" i="26"/>
  <c r="G9" i="26" s="1"/>
  <c r="BJ38" i="26"/>
  <c r="BK63" i="26" s="1"/>
  <c r="BR38" i="26"/>
  <c r="BF39" i="26"/>
  <c r="BN39" i="26"/>
  <c r="BJ43" i="26"/>
  <c r="BJ27" i="26"/>
  <c r="BJ29" i="26" s="1"/>
  <c r="BR27" i="26"/>
  <c r="BR29" i="26" s="1"/>
  <c r="AE62" i="26"/>
  <c r="AB62" i="26"/>
  <c r="AV62" i="26"/>
  <c r="AY62" i="26"/>
  <c r="AD44" i="26"/>
  <c r="AF64" i="26" s="1"/>
  <c r="AF65" i="26" s="1"/>
  <c r="AF62" i="26"/>
  <c r="AZ62" i="26"/>
  <c r="AX44" i="26"/>
  <c r="AZ64" i="26" s="1"/>
  <c r="BJ42" i="26"/>
  <c r="BR42" i="26"/>
  <c r="BE49" i="26"/>
  <c r="BM49" i="26"/>
  <c r="BE54" i="26"/>
  <c r="BM54" i="26"/>
  <c r="BE59" i="26"/>
  <c r="BM59" i="26"/>
  <c r="K34" i="30" l="1"/>
  <c r="K40" i="30" s="1"/>
  <c r="K26" i="30"/>
  <c r="H26" i="29"/>
  <c r="H34" i="29"/>
  <c r="H40" i="29" s="1"/>
  <c r="E34" i="29"/>
  <c r="E40" i="29" s="1"/>
  <c r="K20" i="29"/>
  <c r="E26" i="29"/>
  <c r="I34" i="29"/>
  <c r="I40" i="29" s="1"/>
  <c r="I26" i="29"/>
  <c r="K24" i="29"/>
  <c r="K25" i="29"/>
  <c r="K38" i="29"/>
  <c r="F34" i="28"/>
  <c r="F40" i="28" s="1"/>
  <c r="F26" i="28"/>
  <c r="I20" i="28"/>
  <c r="BK65" i="28"/>
  <c r="H12" i="28"/>
  <c r="H20" i="28"/>
  <c r="K9" i="28"/>
  <c r="K12" i="28" s="1"/>
  <c r="H8" i="28"/>
  <c r="BS65" i="28"/>
  <c r="BP65" i="28"/>
  <c r="I8" i="28"/>
  <c r="E8" i="28"/>
  <c r="K8" i="28" s="1"/>
  <c r="K10" i="28"/>
  <c r="E12" i="28"/>
  <c r="E25" i="28"/>
  <c r="E24" i="28"/>
  <c r="K23" i="28"/>
  <c r="I24" i="28"/>
  <c r="I25" i="28"/>
  <c r="I38" i="28"/>
  <c r="BJ44" i="26"/>
  <c r="BJ39" i="26"/>
  <c r="G25" i="26"/>
  <c r="BT63" i="26"/>
  <c r="BF65" i="27"/>
  <c r="BK65" i="27"/>
  <c r="J25" i="27"/>
  <c r="G34" i="27"/>
  <c r="G40" i="27" s="1"/>
  <c r="G26" i="27"/>
  <c r="BP65" i="27"/>
  <c r="BT65" i="27"/>
  <c r="H10" i="27"/>
  <c r="F8" i="27"/>
  <c r="I8" i="27" s="1"/>
  <c r="F23" i="27"/>
  <c r="F25" i="27"/>
  <c r="F24" i="27"/>
  <c r="I10" i="27"/>
  <c r="I38" i="27" s="1"/>
  <c r="E23" i="27"/>
  <c r="J24" i="27"/>
  <c r="K32" i="27"/>
  <c r="J12" i="27"/>
  <c r="F20" i="27"/>
  <c r="H9" i="27"/>
  <c r="F12" i="27"/>
  <c r="H38" i="27"/>
  <c r="C20" i="27"/>
  <c r="C12" i="27"/>
  <c r="I9" i="27"/>
  <c r="I12" i="27" s="1"/>
  <c r="E9" i="27"/>
  <c r="BS65" i="27"/>
  <c r="AQ65" i="27"/>
  <c r="AY65" i="27"/>
  <c r="AL65" i="27"/>
  <c r="K10" i="27"/>
  <c r="K24" i="27" s="1"/>
  <c r="E8" i="27"/>
  <c r="K23" i="27"/>
  <c r="J38" i="27"/>
  <c r="E25" i="27"/>
  <c r="E38" i="27"/>
  <c r="D34" i="27"/>
  <c r="D40" i="27" s="1"/>
  <c r="D26" i="27"/>
  <c r="J20" i="27"/>
  <c r="AV65" i="27"/>
  <c r="BR44" i="26"/>
  <c r="BT64" i="26" s="1"/>
  <c r="BT62" i="26"/>
  <c r="AB64" i="26"/>
  <c r="AB65" i="26" s="1"/>
  <c r="C9" i="26"/>
  <c r="D20" i="26"/>
  <c r="D12" i="26"/>
  <c r="J9" i="26"/>
  <c r="E25" i="26"/>
  <c r="K19" i="26"/>
  <c r="J32" i="26"/>
  <c r="E23" i="26"/>
  <c r="K17" i="26"/>
  <c r="R64" i="26"/>
  <c r="R65" i="26" s="1"/>
  <c r="BP62" i="26"/>
  <c r="I32" i="26"/>
  <c r="BK62" i="26"/>
  <c r="BK64" i="26" s="1"/>
  <c r="BR14" i="26"/>
  <c r="BF62" i="26"/>
  <c r="BF64" i="26" s="1"/>
  <c r="BJ9" i="26"/>
  <c r="BC7" i="26"/>
  <c r="D8" i="26"/>
  <c r="BC8" i="26"/>
  <c r="AV64" i="26"/>
  <c r="F9" i="26"/>
  <c r="BP63" i="26"/>
  <c r="BS63" i="26"/>
  <c r="G20" i="26"/>
  <c r="G12" i="26"/>
  <c r="H32" i="26"/>
  <c r="G8" i="26"/>
  <c r="AI9" i="26"/>
  <c r="AZ65" i="26" s="1"/>
  <c r="F10" i="26"/>
  <c r="F38" i="26" s="1"/>
  <c r="BR39" i="26"/>
  <c r="BS64" i="26" s="1"/>
  <c r="BS62" i="26"/>
  <c r="G38" i="26"/>
  <c r="E24" i="26"/>
  <c r="E32" i="26"/>
  <c r="E38" i="26" s="1"/>
  <c r="K18" i="26"/>
  <c r="J10" i="26"/>
  <c r="J23" i="26" s="1"/>
  <c r="K26" i="29" l="1"/>
  <c r="K34" i="29"/>
  <c r="K40" i="29" s="1"/>
  <c r="H26" i="28"/>
  <c r="H34" i="28"/>
  <c r="H40" i="28" s="1"/>
  <c r="K20" i="28"/>
  <c r="I26" i="28"/>
  <c r="I34" i="28"/>
  <c r="I40" i="28" s="1"/>
  <c r="K25" i="28"/>
  <c r="K24" i="28"/>
  <c r="K38" i="28"/>
  <c r="J25" i="26"/>
  <c r="J24" i="26"/>
  <c r="J34" i="27"/>
  <c r="J40" i="27" s="1"/>
  <c r="J26" i="27"/>
  <c r="C34" i="27"/>
  <c r="C40" i="27" s="1"/>
  <c r="C26" i="27"/>
  <c r="I20" i="27"/>
  <c r="E20" i="27"/>
  <c r="F34" i="27"/>
  <c r="F40" i="27" s="1"/>
  <c r="F26" i="27"/>
  <c r="K38" i="27"/>
  <c r="K25" i="27"/>
  <c r="H8" i="27"/>
  <c r="H25" i="27"/>
  <c r="H23" i="27"/>
  <c r="H24" i="27"/>
  <c r="K8" i="27"/>
  <c r="E12" i="27"/>
  <c r="K9" i="27"/>
  <c r="K12" i="27" s="1"/>
  <c r="H20" i="27"/>
  <c r="H12" i="27"/>
  <c r="I23" i="27"/>
  <c r="I24" i="27"/>
  <c r="I25" i="27"/>
  <c r="K32" i="26"/>
  <c r="AL65" i="26"/>
  <c r="AQ65" i="26"/>
  <c r="AY65" i="26"/>
  <c r="G34" i="26"/>
  <c r="G40" i="26" s="1"/>
  <c r="G26" i="26"/>
  <c r="AV65" i="26"/>
  <c r="J8" i="26"/>
  <c r="BP64" i="26"/>
  <c r="J38" i="26"/>
  <c r="J12" i="26"/>
  <c r="D34" i="26"/>
  <c r="D40" i="26" s="1"/>
  <c r="D26" i="26"/>
  <c r="J20" i="26"/>
  <c r="H10" i="26"/>
  <c r="F8" i="26"/>
  <c r="I10" i="26"/>
  <c r="F23" i="26"/>
  <c r="F25" i="26"/>
  <c r="F24" i="26"/>
  <c r="F20" i="26"/>
  <c r="F12" i="26"/>
  <c r="H9" i="26"/>
  <c r="BC9" i="26"/>
  <c r="BS65" i="26" s="1"/>
  <c r="BF65" i="26"/>
  <c r="BK65" i="26"/>
  <c r="I38" i="26"/>
  <c r="C20" i="26"/>
  <c r="I9" i="26"/>
  <c r="E9" i="26"/>
  <c r="C12" i="26"/>
  <c r="C8" i="26"/>
  <c r="I8" i="26" s="1"/>
  <c r="BT65" i="26"/>
  <c r="K34" i="28" l="1"/>
  <c r="K40" i="28" s="1"/>
  <c r="K26" i="28"/>
  <c r="H34" i="27"/>
  <c r="H40" i="27" s="1"/>
  <c r="H26" i="27"/>
  <c r="E34" i="27"/>
  <c r="E40" i="27" s="1"/>
  <c r="E26" i="27"/>
  <c r="K20" i="27"/>
  <c r="I34" i="27"/>
  <c r="I40" i="27" s="1"/>
  <c r="I26" i="27"/>
  <c r="I12" i="26"/>
  <c r="J34" i="26"/>
  <c r="J40" i="26" s="1"/>
  <c r="J26" i="26"/>
  <c r="BP65" i="26"/>
  <c r="K9" i="26"/>
  <c r="E12" i="26"/>
  <c r="E8" i="26"/>
  <c r="C34" i="26"/>
  <c r="C40" i="26" s="1"/>
  <c r="C26" i="26"/>
  <c r="I20" i="26"/>
  <c r="E20" i="26"/>
  <c r="H20" i="26"/>
  <c r="H12" i="26"/>
  <c r="F34" i="26"/>
  <c r="F40" i="26" s="1"/>
  <c r="F26" i="26"/>
  <c r="I25" i="26"/>
  <c r="I23" i="26"/>
  <c r="I24" i="26"/>
  <c r="H8" i="26"/>
  <c r="H24" i="26"/>
  <c r="H23" i="26"/>
  <c r="K10" i="26"/>
  <c r="H25" i="26"/>
  <c r="H38" i="26"/>
  <c r="K34" i="27" l="1"/>
  <c r="K40" i="27" s="1"/>
  <c r="K26" i="27"/>
  <c r="H34" i="26"/>
  <c r="H40" i="26" s="1"/>
  <c r="H26" i="26"/>
  <c r="E34" i="26"/>
  <c r="E40" i="26" s="1"/>
  <c r="E26" i="26"/>
  <c r="K20" i="26"/>
  <c r="K8" i="26"/>
  <c r="K12" i="26"/>
  <c r="K24" i="26"/>
  <c r="K23" i="26"/>
  <c r="K25" i="26"/>
  <c r="I34" i="26"/>
  <c r="I40" i="26" s="1"/>
  <c r="I26" i="26"/>
  <c r="K38" i="26"/>
  <c r="K34" i="26" l="1"/>
  <c r="K40" i="26" s="1"/>
  <c r="K26" i="26"/>
  <c r="AW59" i="25" l="1"/>
  <c r="AV59" i="25"/>
  <c r="AU59" i="25"/>
  <c r="AT59" i="25"/>
  <c r="AS59" i="25"/>
  <c r="AO59" i="25"/>
  <c r="AN59" i="25"/>
  <c r="AM59" i="25"/>
  <c r="AL59" i="25"/>
  <c r="AK59" i="25"/>
  <c r="AC59" i="25"/>
  <c r="AB59" i="25"/>
  <c r="AA59" i="25"/>
  <c r="Z59" i="25"/>
  <c r="Y59" i="25"/>
  <c r="U59" i="25"/>
  <c r="T59" i="25"/>
  <c r="S59" i="25"/>
  <c r="R59" i="25"/>
  <c r="Q59" i="25"/>
  <c r="BQ58" i="25"/>
  <c r="BP58" i="25"/>
  <c r="BO58" i="25"/>
  <c r="BN58" i="25"/>
  <c r="BM58" i="25"/>
  <c r="BI58" i="25"/>
  <c r="BH58" i="25"/>
  <c r="BG58" i="25"/>
  <c r="BF58" i="25"/>
  <c r="BE58" i="25"/>
  <c r="AX58" i="25"/>
  <c r="AP58" i="25"/>
  <c r="AD58" i="25"/>
  <c r="V58" i="25"/>
  <c r="BQ57" i="25"/>
  <c r="BP57" i="25"/>
  <c r="BO57" i="25"/>
  <c r="BO59" i="25" s="1"/>
  <c r="BN57" i="25"/>
  <c r="BN59" i="25" s="1"/>
  <c r="BM57" i="25"/>
  <c r="BI57" i="25"/>
  <c r="BH57" i="25"/>
  <c r="BH59" i="25" s="1"/>
  <c r="BG57" i="25"/>
  <c r="BG59" i="25" s="1"/>
  <c r="BF57" i="25"/>
  <c r="BE57" i="25"/>
  <c r="AX57" i="25"/>
  <c r="AX59" i="25" s="1"/>
  <c r="AP57" i="25"/>
  <c r="AP59" i="25" s="1"/>
  <c r="AD57" i="25"/>
  <c r="V57" i="25"/>
  <c r="AW54" i="25"/>
  <c r="AV54" i="25"/>
  <c r="AU54" i="25"/>
  <c r="AT54" i="25"/>
  <c r="AS54" i="25"/>
  <c r="AO54" i="25"/>
  <c r="AN54" i="25"/>
  <c r="AM54" i="25"/>
  <c r="AL54" i="25"/>
  <c r="AK54" i="25"/>
  <c r="AC54" i="25"/>
  <c r="AB54" i="25"/>
  <c r="AA54" i="25"/>
  <c r="Z54" i="25"/>
  <c r="Y54" i="25"/>
  <c r="U54" i="25"/>
  <c r="T54" i="25"/>
  <c r="S54" i="25"/>
  <c r="R54" i="25"/>
  <c r="Q54" i="25"/>
  <c r="BQ53" i="25"/>
  <c r="BP53" i="25"/>
  <c r="BO53" i="25"/>
  <c r="BN53" i="25"/>
  <c r="BM53" i="25"/>
  <c r="BI53" i="25"/>
  <c r="BH53" i="25"/>
  <c r="BG53" i="25"/>
  <c r="BF53" i="25"/>
  <c r="BE53" i="25"/>
  <c r="AX53" i="25"/>
  <c r="AP53" i="25"/>
  <c r="AD53" i="25"/>
  <c r="V53" i="25"/>
  <c r="BQ52" i="25"/>
  <c r="BP52" i="25"/>
  <c r="BP54" i="25" s="1"/>
  <c r="BO52" i="25"/>
  <c r="BO54" i="25" s="1"/>
  <c r="BN52" i="25"/>
  <c r="BM52" i="25"/>
  <c r="BI52" i="25"/>
  <c r="BI54" i="25" s="1"/>
  <c r="BH52" i="25"/>
  <c r="BH54" i="25" s="1"/>
  <c r="BG52" i="25"/>
  <c r="BF52" i="25"/>
  <c r="BE52" i="25"/>
  <c r="BE54" i="25" s="1"/>
  <c r="AX52" i="25"/>
  <c r="AX54" i="25" s="1"/>
  <c r="AP52" i="25"/>
  <c r="AP54" i="25" s="1"/>
  <c r="AD52" i="25"/>
  <c r="V52" i="25"/>
  <c r="V54" i="25" s="1"/>
  <c r="AW49" i="25"/>
  <c r="AV49" i="25"/>
  <c r="AU49" i="25"/>
  <c r="AT49" i="25"/>
  <c r="AS49" i="25"/>
  <c r="AO49" i="25"/>
  <c r="AN49" i="25"/>
  <c r="AM49" i="25"/>
  <c r="AL49" i="25"/>
  <c r="AK49" i="25"/>
  <c r="AC49" i="25"/>
  <c r="AB49" i="25"/>
  <c r="AA49" i="25"/>
  <c r="Z49" i="25"/>
  <c r="Y49" i="25"/>
  <c r="U49" i="25"/>
  <c r="T49" i="25"/>
  <c r="S49" i="25"/>
  <c r="R49" i="25"/>
  <c r="Q49" i="25"/>
  <c r="BQ48" i="25"/>
  <c r="BP48" i="25"/>
  <c r="BO48" i="25"/>
  <c r="BN48" i="25"/>
  <c r="BM48" i="25"/>
  <c r="BI48" i="25"/>
  <c r="BH48" i="25"/>
  <c r="BG48" i="25"/>
  <c r="BF48" i="25"/>
  <c r="BE48" i="25"/>
  <c r="AX48" i="25"/>
  <c r="AP48" i="25"/>
  <c r="AD48" i="25"/>
  <c r="V48" i="25"/>
  <c r="BQ47" i="25"/>
  <c r="BQ49" i="25" s="1"/>
  <c r="BP47" i="25"/>
  <c r="BP49" i="25" s="1"/>
  <c r="BO47" i="25"/>
  <c r="BN47" i="25"/>
  <c r="BM47" i="25"/>
  <c r="BM49" i="25" s="1"/>
  <c r="BI47" i="25"/>
  <c r="BI49" i="25" s="1"/>
  <c r="BH47" i="25"/>
  <c r="BG47" i="25"/>
  <c r="BF47" i="25"/>
  <c r="BF49" i="25" s="1"/>
  <c r="BE47" i="25"/>
  <c r="BE49" i="25" s="1"/>
  <c r="AX47" i="25"/>
  <c r="AP47" i="25"/>
  <c r="AP49" i="25" s="1"/>
  <c r="AD47" i="25"/>
  <c r="AD49" i="25" s="1"/>
  <c r="V47" i="25"/>
  <c r="V49" i="25" s="1"/>
  <c r="AW44" i="25"/>
  <c r="AV44" i="25"/>
  <c r="AU44" i="25"/>
  <c r="AT44" i="25"/>
  <c r="AS44" i="25"/>
  <c r="AO44" i="25"/>
  <c r="AN44" i="25"/>
  <c r="AM44" i="25"/>
  <c r="AL44" i="25"/>
  <c r="AK44" i="25"/>
  <c r="AC44" i="25"/>
  <c r="AB44" i="25"/>
  <c r="AA44" i="25"/>
  <c r="Z44" i="25"/>
  <c r="Y44" i="25"/>
  <c r="U44" i="25"/>
  <c r="T44" i="25"/>
  <c r="S44" i="25"/>
  <c r="R44" i="25"/>
  <c r="Q44" i="25"/>
  <c r="BQ43" i="25"/>
  <c r="BP43" i="25"/>
  <c r="BO43" i="25"/>
  <c r="BN43" i="25"/>
  <c r="BM43" i="25"/>
  <c r="BI43" i="25"/>
  <c r="BH43" i="25"/>
  <c r="BG43" i="25"/>
  <c r="BF43" i="25"/>
  <c r="BE43" i="25"/>
  <c r="AX43" i="25"/>
  <c r="AP43" i="25"/>
  <c r="AD43" i="25"/>
  <c r="V43" i="25"/>
  <c r="D19" i="25" s="1"/>
  <c r="BQ42" i="25"/>
  <c r="BQ44" i="25" s="1"/>
  <c r="BP42" i="25"/>
  <c r="BO42" i="25"/>
  <c r="BN42" i="25"/>
  <c r="BN44" i="25" s="1"/>
  <c r="BM42" i="25"/>
  <c r="BM44" i="25" s="1"/>
  <c r="BI42" i="25"/>
  <c r="BH42" i="25"/>
  <c r="BG42" i="25"/>
  <c r="BG44" i="25" s="1"/>
  <c r="BF42" i="25"/>
  <c r="BF44" i="25" s="1"/>
  <c r="BE42" i="25"/>
  <c r="AX42" i="25"/>
  <c r="AP42" i="25"/>
  <c r="F19" i="25" s="1"/>
  <c r="AD42" i="25"/>
  <c r="V42" i="25"/>
  <c r="AW39" i="25"/>
  <c r="AV39" i="25"/>
  <c r="AU39" i="25"/>
  <c r="AT39" i="25"/>
  <c r="AS39" i="25"/>
  <c r="AO39" i="25"/>
  <c r="AN39" i="25"/>
  <c r="AM39" i="25"/>
  <c r="AL39" i="25"/>
  <c r="AK39" i="25"/>
  <c r="AC39" i="25"/>
  <c r="AB39" i="25"/>
  <c r="AA39" i="25"/>
  <c r="Z39" i="25"/>
  <c r="Y39" i="25"/>
  <c r="U39" i="25"/>
  <c r="T39" i="25"/>
  <c r="S39" i="25"/>
  <c r="R39" i="25"/>
  <c r="Q39" i="25"/>
  <c r="BQ38" i="25"/>
  <c r="BP38" i="25"/>
  <c r="BO38" i="25"/>
  <c r="BN38" i="25"/>
  <c r="BM38" i="25"/>
  <c r="BI38" i="25"/>
  <c r="BH38" i="25"/>
  <c r="BG38" i="25"/>
  <c r="BF38" i="25"/>
  <c r="BE38" i="25"/>
  <c r="AX38" i="25"/>
  <c r="AY63" i="25" s="1"/>
  <c r="AP38" i="25"/>
  <c r="AD38" i="25"/>
  <c r="V38" i="25"/>
  <c r="BQ37" i="25"/>
  <c r="BP37" i="25"/>
  <c r="BO37" i="25"/>
  <c r="BN37" i="25"/>
  <c r="BN39" i="25" s="1"/>
  <c r="BM37" i="25"/>
  <c r="BI37" i="25"/>
  <c r="BH37" i="25"/>
  <c r="BG37" i="25"/>
  <c r="BF37" i="25"/>
  <c r="BF39" i="25" s="1"/>
  <c r="BE37" i="25"/>
  <c r="AX37" i="25"/>
  <c r="AP37" i="25"/>
  <c r="AP39" i="25" s="1"/>
  <c r="AD37" i="25"/>
  <c r="V37" i="25"/>
  <c r="AW34" i="25"/>
  <c r="AV34" i="25"/>
  <c r="AU34" i="25"/>
  <c r="AT34" i="25"/>
  <c r="AS34" i="25"/>
  <c r="AO34" i="25"/>
  <c r="AN34" i="25"/>
  <c r="AM34" i="25"/>
  <c r="AL34" i="25"/>
  <c r="AK34" i="25"/>
  <c r="AC34" i="25"/>
  <c r="AB34" i="25"/>
  <c r="AA34" i="25"/>
  <c r="Z34" i="25"/>
  <c r="Y34" i="25"/>
  <c r="U34" i="25"/>
  <c r="T34" i="25"/>
  <c r="S34" i="25"/>
  <c r="R34" i="25"/>
  <c r="Q34" i="25"/>
  <c r="BQ33" i="25"/>
  <c r="BP33" i="25"/>
  <c r="BO33" i="25"/>
  <c r="BN33" i="25"/>
  <c r="BM33" i="25"/>
  <c r="BI33" i="25"/>
  <c r="BH33" i="25"/>
  <c r="BG33" i="25"/>
  <c r="BF33" i="25"/>
  <c r="BE33" i="25"/>
  <c r="AX33" i="25"/>
  <c r="AP33" i="25"/>
  <c r="AD33" i="25"/>
  <c r="V33" i="25"/>
  <c r="BQ32" i="25"/>
  <c r="BQ34" i="25" s="1"/>
  <c r="BP32" i="25"/>
  <c r="BO32" i="25"/>
  <c r="BN32" i="25"/>
  <c r="BN34" i="25" s="1"/>
  <c r="BM32" i="25"/>
  <c r="BI32" i="25"/>
  <c r="BH32" i="25"/>
  <c r="BG32" i="25"/>
  <c r="BG34" i="25" s="1"/>
  <c r="BF32" i="25"/>
  <c r="BE32" i="25"/>
  <c r="AX32" i="25"/>
  <c r="AP32" i="25"/>
  <c r="AP34" i="25" s="1"/>
  <c r="AD32" i="25"/>
  <c r="AD34" i="25" s="1"/>
  <c r="V32" i="25"/>
  <c r="AW29" i="25"/>
  <c r="AV29" i="25"/>
  <c r="AU29" i="25"/>
  <c r="AT29" i="25"/>
  <c r="AS29" i="25"/>
  <c r="AP29" i="25"/>
  <c r="AO29" i="25"/>
  <c r="AN29" i="25"/>
  <c r="AM29" i="25"/>
  <c r="AL29" i="25"/>
  <c r="AK29" i="25"/>
  <c r="AC29" i="25"/>
  <c r="AB29" i="25"/>
  <c r="AA29" i="25"/>
  <c r="Z29" i="25"/>
  <c r="Y29" i="25"/>
  <c r="U29" i="25"/>
  <c r="T29" i="25"/>
  <c r="S29" i="25"/>
  <c r="R29" i="25"/>
  <c r="Q29" i="25"/>
  <c r="BQ28" i="25"/>
  <c r="BP28" i="25"/>
  <c r="BO28" i="25"/>
  <c r="BN28" i="25"/>
  <c r="BM28" i="25"/>
  <c r="BI28" i="25"/>
  <c r="BH28" i="25"/>
  <c r="BG28" i="25"/>
  <c r="BF28" i="25"/>
  <c r="BE28" i="25"/>
  <c r="AX28" i="25"/>
  <c r="AP28" i="25"/>
  <c r="AD28" i="25"/>
  <c r="V28" i="25"/>
  <c r="BQ27" i="25"/>
  <c r="BP27" i="25"/>
  <c r="BO27" i="25"/>
  <c r="BO29" i="25" s="1"/>
  <c r="BN27" i="25"/>
  <c r="BM27" i="25"/>
  <c r="BI27" i="25"/>
  <c r="BI29" i="25" s="1"/>
  <c r="BH27" i="25"/>
  <c r="BH29" i="25" s="1"/>
  <c r="BG27" i="25"/>
  <c r="BF27" i="25"/>
  <c r="BE27" i="25"/>
  <c r="BE29" i="25" s="1"/>
  <c r="AX27" i="25"/>
  <c r="AX29" i="25" s="1"/>
  <c r="AP27" i="25"/>
  <c r="AD27" i="25"/>
  <c r="V27" i="25"/>
  <c r="V29" i="25" s="1"/>
  <c r="AW24" i="25"/>
  <c r="AV24" i="25"/>
  <c r="AU24" i="25"/>
  <c r="AT24" i="25"/>
  <c r="AS24" i="25"/>
  <c r="AO24" i="25"/>
  <c r="AN24" i="25"/>
  <c r="AM24" i="25"/>
  <c r="AL24" i="25"/>
  <c r="AK24" i="25"/>
  <c r="AC24" i="25"/>
  <c r="AB24" i="25"/>
  <c r="AA24" i="25"/>
  <c r="Z24" i="25"/>
  <c r="Y24" i="25"/>
  <c r="U24" i="25"/>
  <c r="T24" i="25"/>
  <c r="S24" i="25"/>
  <c r="R24" i="25"/>
  <c r="Q24" i="25"/>
  <c r="BQ23" i="25"/>
  <c r="BP23" i="25"/>
  <c r="BO23" i="25"/>
  <c r="BN23" i="25"/>
  <c r="BM23" i="25"/>
  <c r="BI23" i="25"/>
  <c r="BH23" i="25"/>
  <c r="BG23" i="25"/>
  <c r="BF23" i="25"/>
  <c r="BE23" i="25"/>
  <c r="AX23" i="25"/>
  <c r="AP23" i="25"/>
  <c r="AD23" i="25"/>
  <c r="V23" i="25"/>
  <c r="BQ22" i="25"/>
  <c r="BP22" i="25"/>
  <c r="BP24" i="25" s="1"/>
  <c r="BO22" i="25"/>
  <c r="BN22" i="25"/>
  <c r="BM22" i="25"/>
  <c r="BI22" i="25"/>
  <c r="BH22" i="25"/>
  <c r="BH24" i="25" s="1"/>
  <c r="BG22" i="25"/>
  <c r="BF22" i="25"/>
  <c r="BE22" i="25"/>
  <c r="AX22" i="25"/>
  <c r="AP22" i="25"/>
  <c r="AD22" i="25"/>
  <c r="V22" i="25"/>
  <c r="AW19" i="25"/>
  <c r="AV19" i="25"/>
  <c r="AU19" i="25"/>
  <c r="AT19" i="25"/>
  <c r="AS19" i="25"/>
  <c r="AO19" i="25"/>
  <c r="AN19" i="25"/>
  <c r="AM19" i="25"/>
  <c r="AL19" i="25"/>
  <c r="AK19" i="25"/>
  <c r="AC19" i="25"/>
  <c r="AB19" i="25"/>
  <c r="AA19" i="25"/>
  <c r="Z19" i="25"/>
  <c r="Y19" i="25"/>
  <c r="U19" i="25"/>
  <c r="T19" i="25"/>
  <c r="S19" i="25"/>
  <c r="R19" i="25"/>
  <c r="Q19" i="25"/>
  <c r="G19" i="25"/>
  <c r="C19" i="25"/>
  <c r="BQ18" i="25"/>
  <c r="BP18" i="25"/>
  <c r="BO18" i="25"/>
  <c r="BN18" i="25"/>
  <c r="BM18" i="25"/>
  <c r="BI18" i="25"/>
  <c r="BH18" i="25"/>
  <c r="BG18" i="25"/>
  <c r="BF18" i="25"/>
  <c r="BE18" i="25"/>
  <c r="AX18" i="25"/>
  <c r="AP18" i="25"/>
  <c r="AD18" i="25"/>
  <c r="V18" i="25"/>
  <c r="F18" i="25"/>
  <c r="D18" i="25"/>
  <c r="BQ17" i="25"/>
  <c r="BQ19" i="25" s="1"/>
  <c r="BP17" i="25"/>
  <c r="BO17" i="25"/>
  <c r="BO19" i="25" s="1"/>
  <c r="BN17" i="25"/>
  <c r="BN19" i="25" s="1"/>
  <c r="BM17" i="25"/>
  <c r="BI17" i="25"/>
  <c r="BH17" i="25"/>
  <c r="BG17" i="25"/>
  <c r="BF17" i="25"/>
  <c r="BE17" i="25"/>
  <c r="AX17" i="25"/>
  <c r="AP17" i="25"/>
  <c r="AD17" i="25"/>
  <c r="V17" i="25"/>
  <c r="AW14" i="25"/>
  <c r="AV14" i="25"/>
  <c r="AU14" i="25"/>
  <c r="AT14" i="25"/>
  <c r="AS14" i="25"/>
  <c r="AO14" i="25"/>
  <c r="AN14" i="25"/>
  <c r="AM14" i="25"/>
  <c r="AL14" i="25"/>
  <c r="AK14" i="25"/>
  <c r="AC14" i="25"/>
  <c r="AB14" i="25"/>
  <c r="AA14" i="25"/>
  <c r="Z14" i="25"/>
  <c r="Y14" i="25"/>
  <c r="U14" i="25"/>
  <c r="T14" i="25"/>
  <c r="S14" i="25"/>
  <c r="R14" i="25"/>
  <c r="Q14" i="25"/>
  <c r="BQ13" i="25"/>
  <c r="BP13" i="25"/>
  <c r="BO13" i="25"/>
  <c r="BN13" i="25"/>
  <c r="BM13" i="25"/>
  <c r="BI13" i="25"/>
  <c r="BH13" i="25"/>
  <c r="BG13" i="25"/>
  <c r="BF13" i="25"/>
  <c r="BE13" i="25"/>
  <c r="AX13" i="25"/>
  <c r="AP13" i="25"/>
  <c r="AD13" i="25"/>
  <c r="V13" i="25"/>
  <c r="BQ12" i="25"/>
  <c r="BP12" i="25"/>
  <c r="BO12" i="25"/>
  <c r="BO14" i="25" s="1"/>
  <c r="BN12" i="25"/>
  <c r="BM12" i="25"/>
  <c r="BI12" i="25"/>
  <c r="BI14" i="25" s="1"/>
  <c r="BH12" i="25"/>
  <c r="BH14" i="25" s="1"/>
  <c r="BG12" i="25"/>
  <c r="BF12" i="25"/>
  <c r="BE12" i="25"/>
  <c r="BE14" i="25" s="1"/>
  <c r="AX12" i="25"/>
  <c r="AP12" i="25"/>
  <c r="AP14" i="25" s="1"/>
  <c r="AD12" i="25"/>
  <c r="V12" i="25"/>
  <c r="V14" i="25" s="1"/>
  <c r="AW9" i="25"/>
  <c r="AV9" i="25"/>
  <c r="AU9" i="25"/>
  <c r="AT9" i="25"/>
  <c r="AS9" i="25"/>
  <c r="AO9" i="25"/>
  <c r="AN9" i="25"/>
  <c r="AM9" i="25"/>
  <c r="AL9" i="25"/>
  <c r="AK9" i="25"/>
  <c r="AC9" i="25"/>
  <c r="AB9" i="25"/>
  <c r="AA9" i="25"/>
  <c r="Z9" i="25"/>
  <c r="Y9" i="25"/>
  <c r="U9" i="25"/>
  <c r="T9" i="25"/>
  <c r="S9" i="25"/>
  <c r="R9" i="25"/>
  <c r="Q9" i="25"/>
  <c r="BQ8" i="25"/>
  <c r="BP8" i="25"/>
  <c r="BO8" i="25"/>
  <c r="BN8" i="25"/>
  <c r="BM8" i="25"/>
  <c r="BI8" i="25"/>
  <c r="BH8" i="25"/>
  <c r="BG8" i="25"/>
  <c r="BF8" i="25"/>
  <c r="BE8" i="25"/>
  <c r="AX8" i="25"/>
  <c r="AP8" i="25"/>
  <c r="AD8" i="25"/>
  <c r="V8" i="25"/>
  <c r="BQ7" i="25"/>
  <c r="BP7" i="25"/>
  <c r="BP9" i="25" s="1"/>
  <c r="BO7" i="25"/>
  <c r="BO9" i="25" s="1"/>
  <c r="BN7" i="25"/>
  <c r="BM7" i="25"/>
  <c r="BI7" i="25"/>
  <c r="BI9" i="25" s="1"/>
  <c r="BH7" i="25"/>
  <c r="BH9" i="25" s="1"/>
  <c r="BG7" i="25"/>
  <c r="BF7" i="25"/>
  <c r="BE7" i="25"/>
  <c r="BE9" i="25" s="1"/>
  <c r="AX7" i="25"/>
  <c r="AX9" i="25" s="1"/>
  <c r="AP7" i="25"/>
  <c r="AD7" i="25"/>
  <c r="V7" i="25"/>
  <c r="Z4" i="25"/>
  <c r="AT4" i="25" s="1"/>
  <c r="BN4" i="25" s="1"/>
  <c r="H19" i="25" l="1"/>
  <c r="V59" i="25"/>
  <c r="BF29" i="25"/>
  <c r="AD9" i="25"/>
  <c r="BF9" i="25"/>
  <c r="BM9" i="25"/>
  <c r="BQ9" i="25"/>
  <c r="BF14" i="25"/>
  <c r="BM14" i="25"/>
  <c r="BQ14" i="25"/>
  <c r="F17" i="25"/>
  <c r="BF24" i="25"/>
  <c r="AX24" i="25"/>
  <c r="AD29" i="25"/>
  <c r="BM29" i="25"/>
  <c r="BQ29" i="25"/>
  <c r="AX34" i="25"/>
  <c r="BH34" i="25"/>
  <c r="BO34" i="25"/>
  <c r="BF34" i="25"/>
  <c r="BH39" i="25"/>
  <c r="BO39" i="25"/>
  <c r="BH44" i="25"/>
  <c r="BO44" i="25"/>
  <c r="AP44" i="25"/>
  <c r="BG49" i="25"/>
  <c r="BN49" i="25"/>
  <c r="AD54" i="25"/>
  <c r="BF54" i="25"/>
  <c r="BM54" i="25"/>
  <c r="BQ54" i="25"/>
  <c r="BE59" i="25"/>
  <c r="BI59" i="25"/>
  <c r="BP59" i="25"/>
  <c r="BR58" i="25"/>
  <c r="BJ58" i="25"/>
  <c r="BG9" i="25"/>
  <c r="BN9" i="25"/>
  <c r="BG14" i="25"/>
  <c r="BN14" i="25"/>
  <c r="BP14" i="25"/>
  <c r="V19" i="25"/>
  <c r="BI19" i="25"/>
  <c r="BP19" i="25"/>
  <c r="G18" i="25"/>
  <c r="G32" i="25" s="1"/>
  <c r="BG29" i="25"/>
  <c r="BN29" i="25"/>
  <c r="BP29" i="25"/>
  <c r="V34" i="25"/>
  <c r="BI34" i="25"/>
  <c r="BP34" i="25"/>
  <c r="V39" i="25"/>
  <c r="BP39" i="25"/>
  <c r="V44" i="25"/>
  <c r="BE44" i="25"/>
  <c r="BI44" i="25"/>
  <c r="BP44" i="25"/>
  <c r="AX49" i="25"/>
  <c r="BH49" i="25"/>
  <c r="BO49" i="25"/>
  <c r="BG54" i="25"/>
  <c r="BN54" i="25"/>
  <c r="AD59" i="25"/>
  <c r="BF59" i="25"/>
  <c r="BM59" i="25"/>
  <c r="BQ59" i="25"/>
  <c r="G17" i="25"/>
  <c r="H17" i="25" s="1"/>
  <c r="AP24" i="25"/>
  <c r="BR17" i="25"/>
  <c r="AP19" i="25"/>
  <c r="BR53" i="25"/>
  <c r="BJ53" i="25"/>
  <c r="BR48" i="25"/>
  <c r="BJ48" i="25"/>
  <c r="BR43" i="25"/>
  <c r="AF63" i="25"/>
  <c r="AE63" i="25"/>
  <c r="BJ43" i="25"/>
  <c r="AE62" i="25"/>
  <c r="BR38" i="25"/>
  <c r="BQ39" i="25"/>
  <c r="C18" i="25"/>
  <c r="C32" i="25" s="1"/>
  <c r="BJ38" i="25"/>
  <c r="BI39" i="25"/>
  <c r="BG39" i="25"/>
  <c r="BR33" i="25"/>
  <c r="BJ33" i="25"/>
  <c r="Z75" i="25"/>
  <c r="BR28" i="25"/>
  <c r="D17" i="25"/>
  <c r="BJ28" i="25"/>
  <c r="BJ27" i="25"/>
  <c r="AD24" i="25"/>
  <c r="BR23" i="25"/>
  <c r="BR22" i="25"/>
  <c r="BN24" i="25"/>
  <c r="BJ23" i="25"/>
  <c r="V24" i="25"/>
  <c r="BR18" i="25"/>
  <c r="BM19" i="25"/>
  <c r="BG19" i="25"/>
  <c r="BJ18" i="25"/>
  <c r="BJ17" i="25"/>
  <c r="BR13" i="25"/>
  <c r="BJ13" i="25"/>
  <c r="BJ12" i="25"/>
  <c r="R63" i="25"/>
  <c r="BR8" i="25"/>
  <c r="V9" i="25"/>
  <c r="BJ8" i="25"/>
  <c r="O8" i="25"/>
  <c r="D10" i="25" s="1"/>
  <c r="D25" i="25" s="1"/>
  <c r="AL62" i="25"/>
  <c r="AP9" i="25"/>
  <c r="AI7" i="25"/>
  <c r="BJ7" i="25"/>
  <c r="BR7" i="25"/>
  <c r="BR9" i="25" s="1"/>
  <c r="AL63" i="25"/>
  <c r="AI8" i="25"/>
  <c r="G10" i="25" s="1"/>
  <c r="G24" i="25" s="1"/>
  <c r="E18" i="25"/>
  <c r="D32" i="25"/>
  <c r="J19" i="25"/>
  <c r="O7" i="25"/>
  <c r="W62" i="25"/>
  <c r="AQ62" i="25"/>
  <c r="BR12" i="25"/>
  <c r="W63" i="25"/>
  <c r="AQ63" i="25"/>
  <c r="AD14" i="25"/>
  <c r="AX14" i="25"/>
  <c r="AD19" i="25"/>
  <c r="AX19" i="25"/>
  <c r="BF19" i="25"/>
  <c r="BH19" i="25"/>
  <c r="BR19" i="25"/>
  <c r="I18" i="25"/>
  <c r="BE19" i="25"/>
  <c r="BJ22" i="25"/>
  <c r="BP63" i="25"/>
  <c r="BE34" i="25"/>
  <c r="BJ32" i="25"/>
  <c r="BE39" i="25"/>
  <c r="BJ47" i="25"/>
  <c r="BJ49" i="25" s="1"/>
  <c r="BR47" i="25"/>
  <c r="BJ57" i="25"/>
  <c r="BR57" i="25"/>
  <c r="R62" i="25"/>
  <c r="C17" i="25"/>
  <c r="H18" i="25"/>
  <c r="J18" i="25"/>
  <c r="E19" i="25"/>
  <c r="I19" i="25"/>
  <c r="BE24" i="25"/>
  <c r="BG24" i="25"/>
  <c r="BI24" i="25"/>
  <c r="BM24" i="25"/>
  <c r="BO24" i="25"/>
  <c r="BQ24" i="25"/>
  <c r="BR27" i="25"/>
  <c r="BR29" i="25" s="1"/>
  <c r="F32" i="25"/>
  <c r="BM34" i="25"/>
  <c r="BR32" i="25"/>
  <c r="AF62" i="25"/>
  <c r="AZ62" i="25"/>
  <c r="BJ42" i="25"/>
  <c r="BR42" i="25"/>
  <c r="AB63" i="25"/>
  <c r="D9" i="25" s="1"/>
  <c r="AZ63" i="25"/>
  <c r="AD44" i="25"/>
  <c r="AX44" i="25"/>
  <c r="AZ64" i="25" s="1"/>
  <c r="BJ52" i="25"/>
  <c r="BJ54" i="25" s="1"/>
  <c r="BR52" i="25"/>
  <c r="BR54" i="25" s="1"/>
  <c r="AV62" i="25"/>
  <c r="Z74" i="25"/>
  <c r="AB62" i="25"/>
  <c r="AD39" i="25"/>
  <c r="AE64" i="25" s="1"/>
  <c r="AY62" i="25"/>
  <c r="AX39" i="25"/>
  <c r="AY64" i="25" s="1"/>
  <c r="BJ37" i="25"/>
  <c r="BR37" i="25"/>
  <c r="AV63" i="25"/>
  <c r="G9" i="25" s="1"/>
  <c r="BS63" i="25"/>
  <c r="BM39" i="25"/>
  <c r="AW59" i="24"/>
  <c r="AV59" i="24"/>
  <c r="AU59" i="24"/>
  <c r="AT59" i="24"/>
  <c r="AS59" i="24"/>
  <c r="AO59" i="24"/>
  <c r="AN59" i="24"/>
  <c r="AM59" i="24"/>
  <c r="AL59" i="24"/>
  <c r="AK59" i="24"/>
  <c r="AC59" i="24"/>
  <c r="AB59" i="24"/>
  <c r="AA59" i="24"/>
  <c r="Z59" i="24"/>
  <c r="Y59" i="24"/>
  <c r="U59" i="24"/>
  <c r="T59" i="24"/>
  <c r="S59" i="24"/>
  <c r="R59" i="24"/>
  <c r="Q59" i="24"/>
  <c r="BQ58" i="24"/>
  <c r="BP58" i="24"/>
  <c r="BO58" i="24"/>
  <c r="BN58" i="24"/>
  <c r="BM58" i="24"/>
  <c r="BI58" i="24"/>
  <c r="BH58" i="24"/>
  <c r="BG58" i="24"/>
  <c r="BF58" i="24"/>
  <c r="BE58" i="24"/>
  <c r="AX58" i="24"/>
  <c r="AP58" i="24"/>
  <c r="AD58" i="24"/>
  <c r="V58" i="24"/>
  <c r="BQ57" i="24"/>
  <c r="BP57" i="24"/>
  <c r="BP59" i="24" s="1"/>
  <c r="BO57" i="24"/>
  <c r="BO59" i="24" s="1"/>
  <c r="BN57" i="24"/>
  <c r="BM57" i="24"/>
  <c r="BI57" i="24"/>
  <c r="BI59" i="24" s="1"/>
  <c r="BH57" i="24"/>
  <c r="BH59" i="24" s="1"/>
  <c r="BG57" i="24"/>
  <c r="BF57" i="24"/>
  <c r="BE57" i="24"/>
  <c r="AX57" i="24"/>
  <c r="AX59" i="24" s="1"/>
  <c r="AP57" i="24"/>
  <c r="AD57" i="24"/>
  <c r="V57" i="24"/>
  <c r="V59" i="24" s="1"/>
  <c r="AW54" i="24"/>
  <c r="AV54" i="24"/>
  <c r="AU54" i="24"/>
  <c r="AT54" i="24"/>
  <c r="AS54" i="24"/>
  <c r="AO54" i="24"/>
  <c r="AN54" i="24"/>
  <c r="AM54" i="24"/>
  <c r="AL54" i="24"/>
  <c r="AK54" i="24"/>
  <c r="AC54" i="24"/>
  <c r="AB54" i="24"/>
  <c r="AA54" i="24"/>
  <c r="Z54" i="24"/>
  <c r="Y54" i="24"/>
  <c r="U54" i="24"/>
  <c r="T54" i="24"/>
  <c r="S54" i="24"/>
  <c r="R54" i="24"/>
  <c r="Q54" i="24"/>
  <c r="BQ53" i="24"/>
  <c r="BP53" i="24"/>
  <c r="BO53" i="24"/>
  <c r="BN53" i="24"/>
  <c r="BM53" i="24"/>
  <c r="BI53" i="24"/>
  <c r="BH53" i="24"/>
  <c r="BG53" i="24"/>
  <c r="BF53" i="24"/>
  <c r="BE53" i="24"/>
  <c r="AX53" i="24"/>
  <c r="AP53" i="24"/>
  <c r="AD53" i="24"/>
  <c r="V53" i="24"/>
  <c r="BQ52" i="24"/>
  <c r="BP52" i="24"/>
  <c r="BP54" i="24" s="1"/>
  <c r="BO52" i="24"/>
  <c r="BO54" i="24" s="1"/>
  <c r="BN52" i="24"/>
  <c r="BM52" i="24"/>
  <c r="BI52" i="24"/>
  <c r="BI54" i="24" s="1"/>
  <c r="BH52" i="24"/>
  <c r="BH54" i="24" s="1"/>
  <c r="BG52" i="24"/>
  <c r="BF52" i="24"/>
  <c r="BE52" i="24"/>
  <c r="AX52" i="24"/>
  <c r="AX54" i="24" s="1"/>
  <c r="AP52" i="24"/>
  <c r="AD52" i="24"/>
  <c r="V52" i="24"/>
  <c r="V54" i="24" s="1"/>
  <c r="AW49" i="24"/>
  <c r="AV49" i="24"/>
  <c r="AU49" i="24"/>
  <c r="AT49" i="24"/>
  <c r="AS49" i="24"/>
  <c r="AO49" i="24"/>
  <c r="AN49" i="24"/>
  <c r="AM49" i="24"/>
  <c r="AL49" i="24"/>
  <c r="AK49" i="24"/>
  <c r="AC49" i="24"/>
  <c r="AB49" i="24"/>
  <c r="AA49" i="24"/>
  <c r="Z49" i="24"/>
  <c r="Y49" i="24"/>
  <c r="U49" i="24"/>
  <c r="T49" i="24"/>
  <c r="S49" i="24"/>
  <c r="R49" i="24"/>
  <c r="Q49" i="24"/>
  <c r="BQ48" i="24"/>
  <c r="BP48" i="24"/>
  <c r="BO48" i="24"/>
  <c r="BN48" i="24"/>
  <c r="BM48" i="24"/>
  <c r="BI48" i="24"/>
  <c r="BH48" i="24"/>
  <c r="BG48" i="24"/>
  <c r="BF48" i="24"/>
  <c r="BE48" i="24"/>
  <c r="AX48" i="24"/>
  <c r="AP48" i="24"/>
  <c r="AD48" i="24"/>
  <c r="V48" i="24"/>
  <c r="BQ47" i="24"/>
  <c r="BP47" i="24"/>
  <c r="BP49" i="24" s="1"/>
  <c r="BO47" i="24"/>
  <c r="BO49" i="24" s="1"/>
  <c r="BN47" i="24"/>
  <c r="BM47" i="24"/>
  <c r="BI47" i="24"/>
  <c r="BI49" i="24" s="1"/>
  <c r="BH47" i="24"/>
  <c r="BH49" i="24" s="1"/>
  <c r="BG47" i="24"/>
  <c r="BF47" i="24"/>
  <c r="BE47" i="24"/>
  <c r="AX47" i="24"/>
  <c r="AX49" i="24" s="1"/>
  <c r="AP47" i="24"/>
  <c r="AD47" i="24"/>
  <c r="V47" i="24"/>
  <c r="V49" i="24" s="1"/>
  <c r="AW44" i="24"/>
  <c r="AV44" i="24"/>
  <c r="AU44" i="24"/>
  <c r="AT44" i="24"/>
  <c r="AS44" i="24"/>
  <c r="AO44" i="24"/>
  <c r="AN44" i="24"/>
  <c r="AM44" i="24"/>
  <c r="AL44" i="24"/>
  <c r="AK44" i="24"/>
  <c r="AC44" i="24"/>
  <c r="AB44" i="24"/>
  <c r="AA44" i="24"/>
  <c r="Z44" i="24"/>
  <c r="Y44" i="24"/>
  <c r="U44" i="24"/>
  <c r="T44" i="24"/>
  <c r="S44" i="24"/>
  <c r="R44" i="24"/>
  <c r="Q44" i="24"/>
  <c r="BQ43" i="24"/>
  <c r="BP43" i="24"/>
  <c r="BO43" i="24"/>
  <c r="BN43" i="24"/>
  <c r="BM43" i="24"/>
  <c r="BI43" i="24"/>
  <c r="BH43" i="24"/>
  <c r="BG43" i="24"/>
  <c r="BF43" i="24"/>
  <c r="BE43" i="24"/>
  <c r="AX43" i="24"/>
  <c r="AP43" i="24"/>
  <c r="AD43" i="24"/>
  <c r="V43" i="24"/>
  <c r="BQ42" i="24"/>
  <c r="BP42" i="24"/>
  <c r="BP44" i="24" s="1"/>
  <c r="BO42" i="24"/>
  <c r="BO44" i="24" s="1"/>
  <c r="BN42" i="24"/>
  <c r="BM42" i="24"/>
  <c r="BI42" i="24"/>
  <c r="BI44" i="24" s="1"/>
  <c r="BH42" i="24"/>
  <c r="BH44" i="24" s="1"/>
  <c r="BG42" i="24"/>
  <c r="BF42" i="24"/>
  <c r="BE42" i="24"/>
  <c r="BE44" i="24" s="1"/>
  <c r="AX42" i="24"/>
  <c r="AP42" i="24"/>
  <c r="AD42" i="24"/>
  <c r="V42" i="24"/>
  <c r="V44" i="24" s="1"/>
  <c r="AW39" i="24"/>
  <c r="AV39" i="24"/>
  <c r="AU39" i="24"/>
  <c r="AT39" i="24"/>
  <c r="AS39" i="24"/>
  <c r="AO39" i="24"/>
  <c r="AN39" i="24"/>
  <c r="AM39" i="24"/>
  <c r="AL39" i="24"/>
  <c r="AK39" i="24"/>
  <c r="AC39" i="24"/>
  <c r="AB39" i="24"/>
  <c r="AA39" i="24"/>
  <c r="Z39" i="24"/>
  <c r="Y39" i="24"/>
  <c r="U39" i="24"/>
  <c r="T39" i="24"/>
  <c r="S39" i="24"/>
  <c r="R39" i="24"/>
  <c r="Q39" i="24"/>
  <c r="BQ38" i="24"/>
  <c r="BP38" i="24"/>
  <c r="BO38" i="24"/>
  <c r="BN38" i="24"/>
  <c r="BM38" i="24"/>
  <c r="BI38" i="24"/>
  <c r="BH38" i="24"/>
  <c r="BG38" i="24"/>
  <c r="BF38" i="24"/>
  <c r="BE38" i="24"/>
  <c r="AX38" i="24"/>
  <c r="AP38" i="24"/>
  <c r="AD38" i="24"/>
  <c r="V38" i="24"/>
  <c r="BQ37" i="24"/>
  <c r="BP37" i="24"/>
  <c r="BP39" i="24" s="1"/>
  <c r="BO37" i="24"/>
  <c r="BO39" i="24" s="1"/>
  <c r="BN37" i="24"/>
  <c r="BM37" i="24"/>
  <c r="BI37" i="24"/>
  <c r="BI39" i="24" s="1"/>
  <c r="BH37" i="24"/>
  <c r="BH39" i="24" s="1"/>
  <c r="BG37" i="24"/>
  <c r="BF37" i="24"/>
  <c r="BE37" i="24"/>
  <c r="BE39" i="24" s="1"/>
  <c r="AX37" i="24"/>
  <c r="AX39" i="24" s="1"/>
  <c r="AP37" i="24"/>
  <c r="AD37" i="24"/>
  <c r="V37" i="24"/>
  <c r="V39" i="24" s="1"/>
  <c r="AW34" i="24"/>
  <c r="AV34" i="24"/>
  <c r="AU34" i="24"/>
  <c r="AT34" i="24"/>
  <c r="AS34" i="24"/>
  <c r="AO34" i="24"/>
  <c r="AN34" i="24"/>
  <c r="AM34" i="24"/>
  <c r="AL34" i="24"/>
  <c r="AK34" i="24"/>
  <c r="AC34" i="24"/>
  <c r="AB34" i="24"/>
  <c r="AA34" i="24"/>
  <c r="Z34" i="24"/>
  <c r="Y34" i="24"/>
  <c r="U34" i="24"/>
  <c r="T34" i="24"/>
  <c r="S34" i="24"/>
  <c r="R34" i="24"/>
  <c r="Q34" i="24"/>
  <c r="BQ33" i="24"/>
  <c r="BP33" i="24"/>
  <c r="BO33" i="24"/>
  <c r="BN33" i="24"/>
  <c r="BM33" i="24"/>
  <c r="BI33" i="24"/>
  <c r="BH33" i="24"/>
  <c r="BG33" i="24"/>
  <c r="BF33" i="24"/>
  <c r="BE33" i="24"/>
  <c r="AX33" i="24"/>
  <c r="AP33" i="24"/>
  <c r="AD33" i="24"/>
  <c r="V33" i="24"/>
  <c r="BQ32" i="24"/>
  <c r="BP32" i="24"/>
  <c r="BP34" i="24" s="1"/>
  <c r="BO32" i="24"/>
  <c r="BO34" i="24" s="1"/>
  <c r="BN32" i="24"/>
  <c r="BM32" i="24"/>
  <c r="BI32" i="24"/>
  <c r="BI34" i="24" s="1"/>
  <c r="BH32" i="24"/>
  <c r="BH34" i="24" s="1"/>
  <c r="BG32" i="24"/>
  <c r="BF32" i="24"/>
  <c r="BE32" i="24"/>
  <c r="BE34" i="24" s="1"/>
  <c r="AX32" i="24"/>
  <c r="AX34" i="24" s="1"/>
  <c r="AP32" i="24"/>
  <c r="AD32" i="24"/>
  <c r="V32" i="24"/>
  <c r="V34" i="24" s="1"/>
  <c r="AW29" i="24"/>
  <c r="AV29" i="24"/>
  <c r="AU29" i="24"/>
  <c r="AT29" i="24"/>
  <c r="AS29" i="24"/>
  <c r="AO29" i="24"/>
  <c r="AN29" i="24"/>
  <c r="AM29" i="24"/>
  <c r="AL29" i="24"/>
  <c r="AK29" i="24"/>
  <c r="AC29" i="24"/>
  <c r="AB29" i="24"/>
  <c r="AA29" i="24"/>
  <c r="Z29" i="24"/>
  <c r="Y29" i="24"/>
  <c r="U29" i="24"/>
  <c r="T29" i="24"/>
  <c r="S29" i="24"/>
  <c r="R29" i="24"/>
  <c r="Q29" i="24"/>
  <c r="BQ28" i="24"/>
  <c r="BP28" i="24"/>
  <c r="BO28" i="24"/>
  <c r="BN28" i="24"/>
  <c r="BM28" i="24"/>
  <c r="BI28" i="24"/>
  <c r="BH28" i="24"/>
  <c r="BG28" i="24"/>
  <c r="BF28" i="24"/>
  <c r="BE28" i="24"/>
  <c r="AX28" i="24"/>
  <c r="AP28" i="24"/>
  <c r="G17" i="24" s="1"/>
  <c r="AD28" i="24"/>
  <c r="V28" i="24"/>
  <c r="BQ27" i="24"/>
  <c r="BP27" i="24"/>
  <c r="BP29" i="24" s="1"/>
  <c r="BO27" i="24"/>
  <c r="BO29" i="24" s="1"/>
  <c r="BN27" i="24"/>
  <c r="BM27" i="24"/>
  <c r="BI27" i="24"/>
  <c r="BI29" i="24" s="1"/>
  <c r="BH27" i="24"/>
  <c r="BH29" i="24" s="1"/>
  <c r="BG27" i="24"/>
  <c r="BF27" i="24"/>
  <c r="BE27" i="24"/>
  <c r="BE29" i="24" s="1"/>
  <c r="AX27" i="24"/>
  <c r="AX29" i="24" s="1"/>
  <c r="AP27" i="24"/>
  <c r="AD27" i="24"/>
  <c r="V27" i="24"/>
  <c r="AW24" i="24"/>
  <c r="AV24" i="24"/>
  <c r="AU24" i="24"/>
  <c r="AT24" i="24"/>
  <c r="AS24" i="24"/>
  <c r="AO24" i="24"/>
  <c r="AN24" i="24"/>
  <c r="AM24" i="24"/>
  <c r="AL24" i="24"/>
  <c r="AK24" i="24"/>
  <c r="AC24" i="24"/>
  <c r="AB24" i="24"/>
  <c r="AA24" i="24"/>
  <c r="Z24" i="24"/>
  <c r="Y24" i="24"/>
  <c r="U24" i="24"/>
  <c r="T24" i="24"/>
  <c r="S24" i="24"/>
  <c r="R24" i="24"/>
  <c r="Q24" i="24"/>
  <c r="BQ23" i="24"/>
  <c r="BP23" i="24"/>
  <c r="BO23" i="24"/>
  <c r="BN23" i="24"/>
  <c r="BM23" i="24"/>
  <c r="BI23" i="24"/>
  <c r="BH23" i="24"/>
  <c r="BG23" i="24"/>
  <c r="BF23" i="24"/>
  <c r="BE23" i="24"/>
  <c r="AX23" i="24"/>
  <c r="AP23" i="24"/>
  <c r="AD23" i="24"/>
  <c r="V23" i="24"/>
  <c r="BQ22" i="24"/>
  <c r="BP22" i="24"/>
  <c r="BP24" i="24" s="1"/>
  <c r="BO22" i="24"/>
  <c r="BO24" i="24" s="1"/>
  <c r="BN22" i="24"/>
  <c r="BM22" i="24"/>
  <c r="BI22" i="24"/>
  <c r="BI24" i="24" s="1"/>
  <c r="BH22" i="24"/>
  <c r="BH24" i="24" s="1"/>
  <c r="BG22" i="24"/>
  <c r="BF22" i="24"/>
  <c r="BE22" i="24"/>
  <c r="AX22" i="24"/>
  <c r="AX24" i="24" s="1"/>
  <c r="AP22" i="24"/>
  <c r="AD22" i="24"/>
  <c r="V22" i="24"/>
  <c r="AW19" i="24"/>
  <c r="AV19" i="24"/>
  <c r="AU19" i="24"/>
  <c r="AT19" i="24"/>
  <c r="AS19" i="24"/>
  <c r="AO19" i="24"/>
  <c r="AN19" i="24"/>
  <c r="AM19" i="24"/>
  <c r="AL19" i="24"/>
  <c r="AK19" i="24"/>
  <c r="AC19" i="24"/>
  <c r="AB19" i="24"/>
  <c r="AA19" i="24"/>
  <c r="Z19" i="24"/>
  <c r="Y19" i="24"/>
  <c r="U19" i="24"/>
  <c r="T19" i="24"/>
  <c r="S19" i="24"/>
  <c r="R19" i="24"/>
  <c r="Q19" i="24"/>
  <c r="G19" i="24"/>
  <c r="F19" i="24"/>
  <c r="D19" i="24"/>
  <c r="C19" i="24"/>
  <c r="BQ18" i="24"/>
  <c r="BP18" i="24"/>
  <c r="BO18" i="24"/>
  <c r="BN18" i="24"/>
  <c r="BM18" i="24"/>
  <c r="BI18" i="24"/>
  <c r="BH18" i="24"/>
  <c r="BG18" i="24"/>
  <c r="BF18" i="24"/>
  <c r="BE18" i="24"/>
  <c r="AX18" i="24"/>
  <c r="AP18" i="24"/>
  <c r="AD18" i="24"/>
  <c r="V18" i="24"/>
  <c r="G18" i="24"/>
  <c r="D18" i="24"/>
  <c r="BQ17" i="24"/>
  <c r="BP17" i="24"/>
  <c r="BO17" i="24"/>
  <c r="BN17" i="24"/>
  <c r="BM17" i="24"/>
  <c r="BI17" i="24"/>
  <c r="BI19" i="24" s="1"/>
  <c r="BH17" i="24"/>
  <c r="BG17" i="24"/>
  <c r="BF17" i="24"/>
  <c r="BE17" i="24"/>
  <c r="BE19" i="24" s="1"/>
  <c r="AX17" i="24"/>
  <c r="AP17" i="24"/>
  <c r="AD17" i="24"/>
  <c r="V17" i="24"/>
  <c r="V19" i="24" s="1"/>
  <c r="AW14" i="24"/>
  <c r="AV14" i="24"/>
  <c r="AU14" i="24"/>
  <c r="AT14" i="24"/>
  <c r="AS14" i="24"/>
  <c r="AO14" i="24"/>
  <c r="AN14" i="24"/>
  <c r="AM14" i="24"/>
  <c r="AL14" i="24"/>
  <c r="AK14" i="24"/>
  <c r="AC14" i="24"/>
  <c r="AB14" i="24"/>
  <c r="AA14" i="24"/>
  <c r="Z14" i="24"/>
  <c r="Y14" i="24"/>
  <c r="U14" i="24"/>
  <c r="T14" i="24"/>
  <c r="S14" i="24"/>
  <c r="R14" i="24"/>
  <c r="Q14" i="24"/>
  <c r="BQ13" i="24"/>
  <c r="BP13" i="24"/>
  <c r="BO13" i="24"/>
  <c r="BN13" i="24"/>
  <c r="BM13" i="24"/>
  <c r="BI13" i="24"/>
  <c r="BH13" i="24"/>
  <c r="BG13" i="24"/>
  <c r="BF13" i="24"/>
  <c r="BE13" i="24"/>
  <c r="AX13" i="24"/>
  <c r="AP13" i="24"/>
  <c r="AD13" i="24"/>
  <c r="V13" i="24"/>
  <c r="BQ12" i="24"/>
  <c r="BP12" i="24"/>
  <c r="BP14" i="24" s="1"/>
  <c r="BO12" i="24"/>
  <c r="BN12" i="24"/>
  <c r="BM12" i="24"/>
  <c r="BI12" i="24"/>
  <c r="BI14" i="24" s="1"/>
  <c r="BH12" i="24"/>
  <c r="BG12" i="24"/>
  <c r="BF12" i="24"/>
  <c r="BE12" i="24"/>
  <c r="BE14" i="24" s="1"/>
  <c r="AX12" i="24"/>
  <c r="AP12" i="24"/>
  <c r="AP14" i="24" s="1"/>
  <c r="AD12" i="24"/>
  <c r="V12" i="24"/>
  <c r="V14" i="24" s="1"/>
  <c r="AW9" i="24"/>
  <c r="AV9" i="24"/>
  <c r="AU9" i="24"/>
  <c r="AT9" i="24"/>
  <c r="AS9" i="24"/>
  <c r="AO9" i="24"/>
  <c r="AN9" i="24"/>
  <c r="AM9" i="24"/>
  <c r="AL9" i="24"/>
  <c r="AK9" i="24"/>
  <c r="AC9" i="24"/>
  <c r="AB9" i="24"/>
  <c r="AA9" i="24"/>
  <c r="Z9" i="24"/>
  <c r="Y9" i="24"/>
  <c r="U9" i="24"/>
  <c r="T9" i="24"/>
  <c r="S9" i="24"/>
  <c r="R9" i="24"/>
  <c r="Q9" i="24"/>
  <c r="BQ8" i="24"/>
  <c r="BP8" i="24"/>
  <c r="BO8" i="24"/>
  <c r="BN8" i="24"/>
  <c r="BM8" i="24"/>
  <c r="BI8" i="24"/>
  <c r="BH8" i="24"/>
  <c r="BG8" i="24"/>
  <c r="BF8" i="24"/>
  <c r="BE8" i="24"/>
  <c r="AX8" i="24"/>
  <c r="AP8" i="24"/>
  <c r="AD8" i="24"/>
  <c r="V8" i="24"/>
  <c r="BQ7" i="24"/>
  <c r="BP7" i="24"/>
  <c r="BP9" i="24" s="1"/>
  <c r="BO7" i="24"/>
  <c r="BN7" i="24"/>
  <c r="BM7" i="24"/>
  <c r="BI7" i="24"/>
  <c r="BI9" i="24" s="1"/>
  <c r="BH7" i="24"/>
  <c r="BG7" i="24"/>
  <c r="BF7" i="24"/>
  <c r="BE7" i="24"/>
  <c r="BE9" i="24" s="1"/>
  <c r="AX7" i="24"/>
  <c r="AP7" i="24"/>
  <c r="AD7" i="24"/>
  <c r="V7" i="24"/>
  <c r="Z4" i="24"/>
  <c r="AT4" i="24" s="1"/>
  <c r="BN4" i="24" s="1"/>
  <c r="BF9" i="24" l="1"/>
  <c r="BM9" i="24"/>
  <c r="BF14" i="24"/>
  <c r="AL62" i="24"/>
  <c r="BR58" i="24"/>
  <c r="G38" i="25"/>
  <c r="AL63" i="24"/>
  <c r="AD9" i="24"/>
  <c r="BQ9" i="24"/>
  <c r="BM14" i="24"/>
  <c r="BQ14" i="24"/>
  <c r="BJ57" i="24"/>
  <c r="BG9" i="24"/>
  <c r="BG14" i="24"/>
  <c r="BF24" i="24"/>
  <c r="AD29" i="24"/>
  <c r="BM29" i="24"/>
  <c r="AD34" i="24"/>
  <c r="BM34" i="24"/>
  <c r="AD39" i="24"/>
  <c r="AE64" i="24" s="1"/>
  <c r="BM39" i="24"/>
  <c r="BM44" i="24"/>
  <c r="AZ63" i="24"/>
  <c r="AD49" i="24"/>
  <c r="BQ49" i="24"/>
  <c r="BF54" i="24"/>
  <c r="AD59" i="24"/>
  <c r="BF59" i="24"/>
  <c r="BR57" i="24"/>
  <c r="BR59" i="24" s="1"/>
  <c r="BQ59" i="24"/>
  <c r="BR59" i="25"/>
  <c r="F18" i="24"/>
  <c r="F32" i="24" s="1"/>
  <c r="AL64" i="24"/>
  <c r="BN9" i="24"/>
  <c r="BN14" i="24"/>
  <c r="BQ24" i="24"/>
  <c r="BF29" i="24"/>
  <c r="BQ29" i="24"/>
  <c r="BF34" i="24"/>
  <c r="BQ34" i="24"/>
  <c r="BQ39" i="24"/>
  <c r="BF44" i="24"/>
  <c r="BQ44" i="24"/>
  <c r="BF49" i="24"/>
  <c r="AD54" i="24"/>
  <c r="BQ54" i="24"/>
  <c r="AX9" i="24"/>
  <c r="BH9" i="24"/>
  <c r="BO9" i="24"/>
  <c r="BH14" i="24"/>
  <c r="BO14" i="24"/>
  <c r="AD19" i="24"/>
  <c r="BF19" i="24"/>
  <c r="BM19" i="24"/>
  <c r="AP24" i="24"/>
  <c r="BG24" i="24"/>
  <c r="BN24" i="24"/>
  <c r="AP29" i="24"/>
  <c r="BG29" i="24"/>
  <c r="BN29" i="24"/>
  <c r="BG34" i="24"/>
  <c r="BN34" i="24"/>
  <c r="AP39" i="24"/>
  <c r="BG39" i="24"/>
  <c r="AP44" i="24"/>
  <c r="AY64" i="24" s="1"/>
  <c r="BG44" i="24"/>
  <c r="BN44" i="24"/>
  <c r="AP49" i="24"/>
  <c r="BG49" i="24"/>
  <c r="BN49" i="24"/>
  <c r="AP54" i="24"/>
  <c r="BG54" i="24"/>
  <c r="BN54" i="24"/>
  <c r="AP59" i="24"/>
  <c r="BG59" i="24"/>
  <c r="BN59" i="24"/>
  <c r="BJ58" i="24"/>
  <c r="AF64" i="25"/>
  <c r="BJ44" i="25"/>
  <c r="BJ59" i="25"/>
  <c r="BJ34" i="25"/>
  <c r="BF63" i="25"/>
  <c r="J17" i="25"/>
  <c r="G25" i="25"/>
  <c r="G23" i="25"/>
  <c r="BJ19" i="25"/>
  <c r="BR49" i="25"/>
  <c r="BT63" i="25"/>
  <c r="BJ39" i="25"/>
  <c r="BR34" i="25"/>
  <c r="BJ29" i="25"/>
  <c r="BR24" i="25"/>
  <c r="BJ24" i="25"/>
  <c r="BK63" i="25"/>
  <c r="W64" i="25"/>
  <c r="J10" i="25"/>
  <c r="BC8" i="25"/>
  <c r="BJ14" i="25"/>
  <c r="R64" i="25"/>
  <c r="D23" i="25"/>
  <c r="D38" i="25"/>
  <c r="D24" i="25"/>
  <c r="BP62" i="25"/>
  <c r="BP64" i="25" s="1"/>
  <c r="BR39" i="25"/>
  <c r="BS64" i="25" s="1"/>
  <c r="BS62" i="25"/>
  <c r="BT62" i="25"/>
  <c r="BR44" i="25"/>
  <c r="K19" i="25"/>
  <c r="J32" i="25"/>
  <c r="I17" i="25"/>
  <c r="E17" i="25"/>
  <c r="I32" i="25"/>
  <c r="BK62" i="25"/>
  <c r="BR14" i="25"/>
  <c r="E32" i="25"/>
  <c r="K18" i="25"/>
  <c r="BF62" i="25"/>
  <c r="BJ9" i="25"/>
  <c r="BC7" i="25"/>
  <c r="BC9" i="25" s="1"/>
  <c r="G20" i="25"/>
  <c r="G12" i="25"/>
  <c r="AB64" i="25"/>
  <c r="C9" i="25"/>
  <c r="AV64" i="25"/>
  <c r="F9" i="25"/>
  <c r="D20" i="25"/>
  <c r="D12" i="25"/>
  <c r="J9" i="25"/>
  <c r="H32" i="25"/>
  <c r="AQ64" i="25"/>
  <c r="C10" i="25"/>
  <c r="O9" i="25"/>
  <c r="AE65" i="25" s="1"/>
  <c r="G8" i="25"/>
  <c r="AI9" i="25"/>
  <c r="AY65" i="25" s="1"/>
  <c r="F10" i="25"/>
  <c r="AL64" i="25"/>
  <c r="D8" i="25"/>
  <c r="J8" i="25" s="1"/>
  <c r="AP34" i="24"/>
  <c r="BQ19" i="24"/>
  <c r="AQ63" i="24"/>
  <c r="AX19" i="24"/>
  <c r="BO19" i="24"/>
  <c r="AP19" i="24"/>
  <c r="BG19" i="24"/>
  <c r="F17" i="24"/>
  <c r="H17" i="24" s="1"/>
  <c r="AQ62" i="24"/>
  <c r="AQ64" i="24" s="1"/>
  <c r="BR53" i="24"/>
  <c r="BJ53" i="24"/>
  <c r="BR52" i="24"/>
  <c r="BJ52" i="24"/>
  <c r="BJ54" i="24" s="1"/>
  <c r="BR48" i="24"/>
  <c r="BJ48" i="24"/>
  <c r="AF63" i="24"/>
  <c r="BR47" i="24"/>
  <c r="BJ47" i="24"/>
  <c r="BR43" i="24"/>
  <c r="BR38" i="24"/>
  <c r="BJ38" i="24"/>
  <c r="C18" i="24"/>
  <c r="E18" i="24" s="1"/>
  <c r="BR37" i="24"/>
  <c r="BJ37" i="24"/>
  <c r="BR33" i="24"/>
  <c r="D17" i="24"/>
  <c r="BJ33" i="24"/>
  <c r="BR28" i="24"/>
  <c r="BJ28" i="24"/>
  <c r="C17" i="24"/>
  <c r="E17" i="24" s="1"/>
  <c r="AD24" i="24"/>
  <c r="BR23" i="24"/>
  <c r="W63" i="24"/>
  <c r="V24" i="24"/>
  <c r="BJ23" i="24"/>
  <c r="BR22" i="24"/>
  <c r="BR24" i="24" s="1"/>
  <c r="BJ22" i="24"/>
  <c r="BR18" i="24"/>
  <c r="BJ18" i="24"/>
  <c r="W62" i="24"/>
  <c r="BR13" i="24"/>
  <c r="BJ13" i="24"/>
  <c r="O8" i="24"/>
  <c r="D10" i="24" s="1"/>
  <c r="D24" i="24" s="1"/>
  <c r="BR8" i="24"/>
  <c r="BJ8" i="24"/>
  <c r="O7" i="24"/>
  <c r="V9" i="24"/>
  <c r="BJ7" i="24"/>
  <c r="BR7" i="24"/>
  <c r="R62" i="24"/>
  <c r="AI7" i="24"/>
  <c r="R63" i="24"/>
  <c r="AI8" i="24"/>
  <c r="G10" i="24" s="1"/>
  <c r="G25" i="24" s="1"/>
  <c r="AP9" i="24"/>
  <c r="BH19" i="24"/>
  <c r="BJ17" i="24"/>
  <c r="BJ19" i="24" s="1"/>
  <c r="BN19" i="24"/>
  <c r="BP19" i="24"/>
  <c r="BR17" i="24"/>
  <c r="D32" i="24"/>
  <c r="H18" i="24"/>
  <c r="J18" i="24"/>
  <c r="E19" i="24"/>
  <c r="I19" i="24"/>
  <c r="BJ12" i="24"/>
  <c r="BJ14" i="24" s="1"/>
  <c r="BR12" i="24"/>
  <c r="AD14" i="24"/>
  <c r="AX14" i="24"/>
  <c r="J17" i="24"/>
  <c r="G32" i="24"/>
  <c r="H19" i="24"/>
  <c r="J19" i="24"/>
  <c r="BE24" i="24"/>
  <c r="BM24" i="24"/>
  <c r="Z74" i="24"/>
  <c r="Z75" i="24"/>
  <c r="BJ32" i="24"/>
  <c r="BR32" i="24"/>
  <c r="BR34" i="24" s="1"/>
  <c r="AB63" i="24"/>
  <c r="D9" i="24" s="1"/>
  <c r="AE63" i="24"/>
  <c r="AY63" i="24"/>
  <c r="AV63" i="24"/>
  <c r="G9" i="24" s="1"/>
  <c r="BF39" i="24"/>
  <c r="BN39" i="24"/>
  <c r="BJ43" i="24"/>
  <c r="BJ27" i="24"/>
  <c r="BJ29" i="24" s="1"/>
  <c r="BR27" i="24"/>
  <c r="V29" i="24"/>
  <c r="AE62" i="24"/>
  <c r="AB62" i="24"/>
  <c r="AV62" i="24"/>
  <c r="AY62" i="24"/>
  <c r="AD44" i="24"/>
  <c r="AF62" i="24"/>
  <c r="AZ62" i="24"/>
  <c r="AX44" i="24"/>
  <c r="AZ64" i="24" s="1"/>
  <c r="BJ42" i="24"/>
  <c r="BJ44" i="24" s="1"/>
  <c r="BR42" i="24"/>
  <c r="BE49" i="24"/>
  <c r="BM49" i="24"/>
  <c r="BE54" i="24"/>
  <c r="BM54" i="24"/>
  <c r="BE59" i="24"/>
  <c r="BM59" i="24"/>
  <c r="AD33" i="23"/>
  <c r="BJ59" i="24" l="1"/>
  <c r="BR54" i="24"/>
  <c r="AF64" i="24"/>
  <c r="BP63" i="24"/>
  <c r="C32" i="24"/>
  <c r="BR19" i="24"/>
  <c r="BF64" i="25"/>
  <c r="BR29" i="24"/>
  <c r="BR9" i="24"/>
  <c r="BF63" i="24"/>
  <c r="BT64" i="25"/>
  <c r="J23" i="25"/>
  <c r="AL65" i="25"/>
  <c r="BK64" i="25"/>
  <c r="BK65" i="25" s="1"/>
  <c r="J12" i="25"/>
  <c r="J24" i="25"/>
  <c r="J38" i="25"/>
  <c r="J25" i="25"/>
  <c r="AQ65" i="25"/>
  <c r="D34" i="25"/>
  <c r="D40" i="25" s="1"/>
  <c r="D26" i="25"/>
  <c r="J20" i="25"/>
  <c r="F20" i="25"/>
  <c r="F12" i="25"/>
  <c r="H9" i="25"/>
  <c r="I9" i="25"/>
  <c r="E9" i="25"/>
  <c r="C20" i="25"/>
  <c r="C12" i="25"/>
  <c r="BF65" i="25"/>
  <c r="W65" i="25"/>
  <c r="BT65" i="25"/>
  <c r="AZ65" i="25"/>
  <c r="BS65" i="25"/>
  <c r="H10" i="25"/>
  <c r="F25" i="25"/>
  <c r="F8" i="25"/>
  <c r="F23" i="25"/>
  <c r="F24" i="25"/>
  <c r="I10" i="25"/>
  <c r="I38" i="25" s="1"/>
  <c r="E10" i="25"/>
  <c r="C8" i="25"/>
  <c r="C38" i="25"/>
  <c r="C25" i="25"/>
  <c r="C24" i="25"/>
  <c r="R65" i="25"/>
  <c r="AF65" i="25"/>
  <c r="AV65" i="25"/>
  <c r="AB65" i="25"/>
  <c r="G34" i="25"/>
  <c r="G40" i="25" s="1"/>
  <c r="G26" i="25"/>
  <c r="K32" i="25"/>
  <c r="E23" i="25"/>
  <c r="K17" i="25"/>
  <c r="C23" i="25"/>
  <c r="F38" i="25"/>
  <c r="BP65" i="25"/>
  <c r="BJ24" i="24"/>
  <c r="G38" i="24"/>
  <c r="G23" i="24"/>
  <c r="G24" i="24"/>
  <c r="BT63" i="24"/>
  <c r="BR49" i="24"/>
  <c r="BJ49" i="24"/>
  <c r="BR39" i="24"/>
  <c r="BS64" i="24" s="1"/>
  <c r="BJ39" i="24"/>
  <c r="I18" i="24"/>
  <c r="I32" i="24" s="1"/>
  <c r="BJ34" i="24"/>
  <c r="I17" i="24"/>
  <c r="BK63" i="24"/>
  <c r="W64" i="24"/>
  <c r="D25" i="24"/>
  <c r="D23" i="24"/>
  <c r="D8" i="24"/>
  <c r="D38" i="24"/>
  <c r="O9" i="24"/>
  <c r="C10" i="24"/>
  <c r="C38" i="24" s="1"/>
  <c r="BR44" i="24"/>
  <c r="BT62" i="24"/>
  <c r="AB64" i="24"/>
  <c r="C9" i="24"/>
  <c r="G20" i="24"/>
  <c r="G12" i="24"/>
  <c r="BS63" i="24"/>
  <c r="BK62" i="24"/>
  <c r="BK64" i="24" s="1"/>
  <c r="BR14" i="24"/>
  <c r="BS62" i="24"/>
  <c r="H32" i="24"/>
  <c r="K17" i="24"/>
  <c r="G8" i="24"/>
  <c r="F10" i="24"/>
  <c r="AI9" i="24"/>
  <c r="AZ65" i="24" s="1"/>
  <c r="BC8" i="24"/>
  <c r="AV64" i="24"/>
  <c r="F9" i="24"/>
  <c r="D20" i="24"/>
  <c r="J9" i="24"/>
  <c r="D12" i="24"/>
  <c r="E32" i="24"/>
  <c r="K18" i="24"/>
  <c r="BP62" i="24"/>
  <c r="K19" i="24"/>
  <c r="J32" i="24"/>
  <c r="R64" i="24"/>
  <c r="BF62" i="24"/>
  <c r="BJ9" i="24"/>
  <c r="BC7" i="24"/>
  <c r="BC9" i="24" s="1"/>
  <c r="J10" i="24"/>
  <c r="J23" i="24" s="1"/>
  <c r="AW59" i="23"/>
  <c r="AV59" i="23"/>
  <c r="AU59" i="23"/>
  <c r="AT59" i="23"/>
  <c r="AS59" i="23"/>
  <c r="AO59" i="23"/>
  <c r="AN59" i="23"/>
  <c r="AM59" i="23"/>
  <c r="AL59" i="23"/>
  <c r="AK59" i="23"/>
  <c r="AC59" i="23"/>
  <c r="AB59" i="23"/>
  <c r="AA59" i="23"/>
  <c r="Z59" i="23"/>
  <c r="Y59" i="23"/>
  <c r="U59" i="23"/>
  <c r="T59" i="23"/>
  <c r="S59" i="23"/>
  <c r="R59" i="23"/>
  <c r="Q59" i="23"/>
  <c r="BQ58" i="23"/>
  <c r="BP58" i="23"/>
  <c r="BO58" i="23"/>
  <c r="BN58" i="23"/>
  <c r="BM58" i="23"/>
  <c r="BI58" i="23"/>
  <c r="BH58" i="23"/>
  <c r="BG58" i="23"/>
  <c r="BF58" i="23"/>
  <c r="BE58" i="23"/>
  <c r="AX58" i="23"/>
  <c r="AP58" i="23"/>
  <c r="AD58" i="23"/>
  <c r="V58" i="23"/>
  <c r="BQ57" i="23"/>
  <c r="BQ59" i="23" s="1"/>
  <c r="BP57" i="23"/>
  <c r="BP59" i="23" s="1"/>
  <c r="BO57" i="23"/>
  <c r="BN57" i="23"/>
  <c r="BM57" i="23"/>
  <c r="BI57" i="23"/>
  <c r="BI59" i="23" s="1"/>
  <c r="BH57" i="23"/>
  <c r="BG57" i="23"/>
  <c r="BF57" i="23"/>
  <c r="BF59" i="23" s="1"/>
  <c r="BE57" i="23"/>
  <c r="AX57" i="23"/>
  <c r="AP57" i="23"/>
  <c r="AD57" i="23"/>
  <c r="AD59" i="23" s="1"/>
  <c r="V57" i="23"/>
  <c r="V59" i="23" s="1"/>
  <c r="AW54" i="23"/>
  <c r="AV54" i="23"/>
  <c r="AU54" i="23"/>
  <c r="AT54" i="23"/>
  <c r="AS54" i="23"/>
  <c r="AO54" i="23"/>
  <c r="AN54" i="23"/>
  <c r="AM54" i="23"/>
  <c r="AL54" i="23"/>
  <c r="AK54" i="23"/>
  <c r="AC54" i="23"/>
  <c r="AB54" i="23"/>
  <c r="AA54" i="23"/>
  <c r="Z54" i="23"/>
  <c r="Y54" i="23"/>
  <c r="U54" i="23"/>
  <c r="T54" i="23"/>
  <c r="S54" i="23"/>
  <c r="R54" i="23"/>
  <c r="Q54" i="23"/>
  <c r="BQ53" i="23"/>
  <c r="BP53" i="23"/>
  <c r="BO53" i="23"/>
  <c r="BN53" i="23"/>
  <c r="BM53" i="23"/>
  <c r="BI53" i="23"/>
  <c r="BH53" i="23"/>
  <c r="BG53" i="23"/>
  <c r="BF53" i="23"/>
  <c r="BE53" i="23"/>
  <c r="AX53" i="23"/>
  <c r="AP53" i="23"/>
  <c r="AD53" i="23"/>
  <c r="V53" i="23"/>
  <c r="BQ52" i="23"/>
  <c r="BQ54" i="23" s="1"/>
  <c r="BP52" i="23"/>
  <c r="BP54" i="23" s="1"/>
  <c r="BO52" i="23"/>
  <c r="BN52" i="23"/>
  <c r="BM52" i="23"/>
  <c r="BI52" i="23"/>
  <c r="BI54" i="23" s="1"/>
  <c r="BH52" i="23"/>
  <c r="BG52" i="23"/>
  <c r="BF52" i="23"/>
  <c r="BF54" i="23" s="1"/>
  <c r="BE52" i="23"/>
  <c r="AX52" i="23"/>
  <c r="AP52" i="23"/>
  <c r="AD52" i="23"/>
  <c r="AD54" i="23" s="1"/>
  <c r="V52" i="23"/>
  <c r="V54" i="23" s="1"/>
  <c r="AW49" i="23"/>
  <c r="AV49" i="23"/>
  <c r="AU49" i="23"/>
  <c r="AT49" i="23"/>
  <c r="AS49" i="23"/>
  <c r="AO49" i="23"/>
  <c r="AN49" i="23"/>
  <c r="AM49" i="23"/>
  <c r="AL49" i="23"/>
  <c r="AK49" i="23"/>
  <c r="AC49" i="23"/>
  <c r="AB49" i="23"/>
  <c r="AA49" i="23"/>
  <c r="Z49" i="23"/>
  <c r="Y49" i="23"/>
  <c r="U49" i="23"/>
  <c r="T49" i="23"/>
  <c r="S49" i="23"/>
  <c r="R49" i="23"/>
  <c r="Q49" i="23"/>
  <c r="BQ48" i="23"/>
  <c r="BP48" i="23"/>
  <c r="BO48" i="23"/>
  <c r="BN48" i="23"/>
  <c r="BM48" i="23"/>
  <c r="BI48" i="23"/>
  <c r="BH48" i="23"/>
  <c r="BG48" i="23"/>
  <c r="BF48" i="23"/>
  <c r="BE48" i="23"/>
  <c r="AX48" i="23"/>
  <c r="AP48" i="23"/>
  <c r="AD48" i="23"/>
  <c r="V48" i="23"/>
  <c r="BQ47" i="23"/>
  <c r="BQ49" i="23" s="1"/>
  <c r="BP47" i="23"/>
  <c r="BP49" i="23" s="1"/>
  <c r="BO47" i="23"/>
  <c r="BN47" i="23"/>
  <c r="BM47" i="23"/>
  <c r="BI47" i="23"/>
  <c r="BI49" i="23" s="1"/>
  <c r="BH47" i="23"/>
  <c r="BG47" i="23"/>
  <c r="BF47" i="23"/>
  <c r="BF49" i="23" s="1"/>
  <c r="BE47" i="23"/>
  <c r="AX47" i="23"/>
  <c r="AP47" i="23"/>
  <c r="AD47" i="23"/>
  <c r="AD49" i="23" s="1"/>
  <c r="V47" i="23"/>
  <c r="V49" i="23" s="1"/>
  <c r="AW44" i="23"/>
  <c r="AV44" i="23"/>
  <c r="AU44" i="23"/>
  <c r="AT44" i="23"/>
  <c r="AS44" i="23"/>
  <c r="AO44" i="23"/>
  <c r="AN44" i="23"/>
  <c r="AM44" i="23"/>
  <c r="AL44" i="23"/>
  <c r="AK44" i="23"/>
  <c r="AC44" i="23"/>
  <c r="AB44" i="23"/>
  <c r="AA44" i="23"/>
  <c r="Z44" i="23"/>
  <c r="Y44" i="23"/>
  <c r="U44" i="23"/>
  <c r="T44" i="23"/>
  <c r="S44" i="23"/>
  <c r="R44" i="23"/>
  <c r="Q44" i="23"/>
  <c r="BQ43" i="23"/>
  <c r="BP43" i="23"/>
  <c r="BO43" i="23"/>
  <c r="BN43" i="23"/>
  <c r="BM43" i="23"/>
  <c r="BI43" i="23"/>
  <c r="BH43" i="23"/>
  <c r="BG43" i="23"/>
  <c r="BF43" i="23"/>
  <c r="BE43" i="23"/>
  <c r="AX43" i="23"/>
  <c r="AP43" i="23"/>
  <c r="AD43" i="23"/>
  <c r="V43" i="23"/>
  <c r="BQ42" i="23"/>
  <c r="BQ44" i="23" s="1"/>
  <c r="BP42" i="23"/>
  <c r="BP44" i="23" s="1"/>
  <c r="BO42" i="23"/>
  <c r="BN42" i="23"/>
  <c r="BM42" i="23"/>
  <c r="BM44" i="23" s="1"/>
  <c r="BI42" i="23"/>
  <c r="BI44" i="23" s="1"/>
  <c r="BH42" i="23"/>
  <c r="BG42" i="23"/>
  <c r="BF42" i="23"/>
  <c r="BF44" i="23" s="1"/>
  <c r="BE42" i="23"/>
  <c r="BE44" i="23" s="1"/>
  <c r="AX42" i="23"/>
  <c r="AP42" i="23"/>
  <c r="AD42" i="23"/>
  <c r="V42" i="23"/>
  <c r="V44" i="23" s="1"/>
  <c r="AW39" i="23"/>
  <c r="AV39" i="23"/>
  <c r="AU39" i="23"/>
  <c r="AT39" i="23"/>
  <c r="AS39" i="23"/>
  <c r="AO39" i="23"/>
  <c r="AN39" i="23"/>
  <c r="AM39" i="23"/>
  <c r="AL39" i="23"/>
  <c r="AK39" i="23"/>
  <c r="AC39" i="23"/>
  <c r="AB39" i="23"/>
  <c r="AA39" i="23"/>
  <c r="Z39" i="23"/>
  <c r="Y39" i="23"/>
  <c r="U39" i="23"/>
  <c r="T39" i="23"/>
  <c r="S39" i="23"/>
  <c r="R39" i="23"/>
  <c r="Q39" i="23"/>
  <c r="BQ38" i="23"/>
  <c r="BP38" i="23"/>
  <c r="BO38" i="23"/>
  <c r="BN38" i="23"/>
  <c r="BM38" i="23"/>
  <c r="BI38" i="23"/>
  <c r="BH38" i="23"/>
  <c r="BG38" i="23"/>
  <c r="BF38" i="23"/>
  <c r="BE38" i="23"/>
  <c r="AX38" i="23"/>
  <c r="G18" i="23" s="1"/>
  <c r="AP38" i="23"/>
  <c r="AD38" i="23"/>
  <c r="D18" i="23" s="1"/>
  <c r="V38" i="23"/>
  <c r="BQ37" i="23"/>
  <c r="BQ39" i="23" s="1"/>
  <c r="BP37" i="23"/>
  <c r="BP39" i="23" s="1"/>
  <c r="BO37" i="23"/>
  <c r="BN37" i="23"/>
  <c r="BM37" i="23"/>
  <c r="BM39" i="23" s="1"/>
  <c r="BI37" i="23"/>
  <c r="BI39" i="23" s="1"/>
  <c r="BH37" i="23"/>
  <c r="BG37" i="23"/>
  <c r="BF37" i="23"/>
  <c r="BF39" i="23" s="1"/>
  <c r="BE37" i="23"/>
  <c r="BE39" i="23" s="1"/>
  <c r="AX37" i="23"/>
  <c r="AP37" i="23"/>
  <c r="AD37" i="23"/>
  <c r="AD39" i="23" s="1"/>
  <c r="V37" i="23"/>
  <c r="V39" i="23" s="1"/>
  <c r="AW34" i="23"/>
  <c r="AV34" i="23"/>
  <c r="AU34" i="23"/>
  <c r="AT34" i="23"/>
  <c r="AS34" i="23"/>
  <c r="AO34" i="23"/>
  <c r="AN34" i="23"/>
  <c r="AM34" i="23"/>
  <c r="AL34" i="23"/>
  <c r="AK34" i="23"/>
  <c r="AC34" i="23"/>
  <c r="AB34" i="23"/>
  <c r="AA34" i="23"/>
  <c r="Z34" i="23"/>
  <c r="Y34" i="23"/>
  <c r="U34" i="23"/>
  <c r="T34" i="23"/>
  <c r="S34" i="23"/>
  <c r="R34" i="23"/>
  <c r="Q34" i="23"/>
  <c r="BQ33" i="23"/>
  <c r="BP33" i="23"/>
  <c r="BO33" i="23"/>
  <c r="BN33" i="23"/>
  <c r="BM33" i="23"/>
  <c r="BI33" i="23"/>
  <c r="BH33" i="23"/>
  <c r="BG33" i="23"/>
  <c r="BF33" i="23"/>
  <c r="BE33" i="23"/>
  <c r="AX33" i="23"/>
  <c r="AP33" i="23"/>
  <c r="V33" i="23"/>
  <c r="BQ32" i="23"/>
  <c r="BP32" i="23"/>
  <c r="BP34" i="23" s="1"/>
  <c r="BO32" i="23"/>
  <c r="BN32" i="23"/>
  <c r="BM32" i="23"/>
  <c r="BI32" i="23"/>
  <c r="BI34" i="23" s="1"/>
  <c r="BH32" i="23"/>
  <c r="BG32" i="23"/>
  <c r="BF32" i="23"/>
  <c r="BE32" i="23"/>
  <c r="BE34" i="23" s="1"/>
  <c r="AX32" i="23"/>
  <c r="AP32" i="23"/>
  <c r="AD32" i="23"/>
  <c r="AD34" i="23" s="1"/>
  <c r="V32" i="23"/>
  <c r="V34" i="23" s="1"/>
  <c r="AW29" i="23"/>
  <c r="AV29" i="23"/>
  <c r="AU29" i="23"/>
  <c r="AT29" i="23"/>
  <c r="AS29" i="23"/>
  <c r="AO29" i="23"/>
  <c r="AN29" i="23"/>
  <c r="AM29" i="23"/>
  <c r="AL29" i="23"/>
  <c r="AK29" i="23"/>
  <c r="AC29" i="23"/>
  <c r="AB29" i="23"/>
  <c r="AA29" i="23"/>
  <c r="Z29" i="23"/>
  <c r="Y29" i="23"/>
  <c r="U29" i="23"/>
  <c r="T29" i="23"/>
  <c r="S29" i="23"/>
  <c r="R29" i="23"/>
  <c r="Q29" i="23"/>
  <c r="BQ28" i="23"/>
  <c r="BP28" i="23"/>
  <c r="BO28" i="23"/>
  <c r="BN28" i="23"/>
  <c r="BM28" i="23"/>
  <c r="BI28" i="23"/>
  <c r="BH28" i="23"/>
  <c r="BG28" i="23"/>
  <c r="BF28" i="23"/>
  <c r="BE28" i="23"/>
  <c r="AX28" i="23"/>
  <c r="AP28" i="23"/>
  <c r="AD28" i="23"/>
  <c r="V28" i="23"/>
  <c r="BQ27" i="23"/>
  <c r="BP27" i="23"/>
  <c r="BP29" i="23" s="1"/>
  <c r="BO27" i="23"/>
  <c r="BO29" i="23" s="1"/>
  <c r="BN27" i="23"/>
  <c r="BM27" i="23"/>
  <c r="BI27" i="23"/>
  <c r="BI29" i="23" s="1"/>
  <c r="BH27" i="23"/>
  <c r="BH29" i="23" s="1"/>
  <c r="BG27" i="23"/>
  <c r="BF27" i="23"/>
  <c r="BE27" i="23"/>
  <c r="AX27" i="23"/>
  <c r="AX29" i="23" s="1"/>
  <c r="AP27" i="23"/>
  <c r="AD27" i="23"/>
  <c r="V27" i="23"/>
  <c r="AW24" i="23"/>
  <c r="AV24" i="23"/>
  <c r="AU24" i="23"/>
  <c r="AT24" i="23"/>
  <c r="AS24" i="23"/>
  <c r="AO24" i="23"/>
  <c r="AN24" i="23"/>
  <c r="AM24" i="23"/>
  <c r="AL24" i="23"/>
  <c r="AK24" i="23"/>
  <c r="AC24" i="23"/>
  <c r="AB24" i="23"/>
  <c r="AA24" i="23"/>
  <c r="Z24" i="23"/>
  <c r="Y24" i="23"/>
  <c r="U24" i="23"/>
  <c r="T24" i="23"/>
  <c r="S24" i="23"/>
  <c r="R24" i="23"/>
  <c r="Q24" i="23"/>
  <c r="BQ23" i="23"/>
  <c r="BP23" i="23"/>
  <c r="BO23" i="23"/>
  <c r="BN23" i="23"/>
  <c r="BM23" i="23"/>
  <c r="BI23" i="23"/>
  <c r="BH23" i="23"/>
  <c r="BG23" i="23"/>
  <c r="BF23" i="23"/>
  <c r="BE23" i="23"/>
  <c r="AX23" i="23"/>
  <c r="AP23" i="23"/>
  <c r="AD23" i="23"/>
  <c r="V23" i="23"/>
  <c r="BQ22" i="23"/>
  <c r="BP22" i="23"/>
  <c r="BP24" i="23" s="1"/>
  <c r="BO22" i="23"/>
  <c r="BO24" i="23" s="1"/>
  <c r="BN22" i="23"/>
  <c r="BM22" i="23"/>
  <c r="BI22" i="23"/>
  <c r="BI24" i="23" s="1"/>
  <c r="BH22" i="23"/>
  <c r="BH24" i="23" s="1"/>
  <c r="BG22" i="23"/>
  <c r="BF22" i="23"/>
  <c r="BE22" i="23"/>
  <c r="AX22" i="23"/>
  <c r="AX24" i="23" s="1"/>
  <c r="AP22" i="23"/>
  <c r="AD22" i="23"/>
  <c r="V22" i="23"/>
  <c r="V24" i="23" s="1"/>
  <c r="AW19" i="23"/>
  <c r="AV19" i="23"/>
  <c r="AU19" i="23"/>
  <c r="AT19" i="23"/>
  <c r="AS19" i="23"/>
  <c r="AO19" i="23"/>
  <c r="AN19" i="23"/>
  <c r="AM19" i="23"/>
  <c r="AL19" i="23"/>
  <c r="AK19" i="23"/>
  <c r="AC19" i="23"/>
  <c r="AB19" i="23"/>
  <c r="AA19" i="23"/>
  <c r="Z19" i="23"/>
  <c r="Y19" i="23"/>
  <c r="U19" i="23"/>
  <c r="T19" i="23"/>
  <c r="S19" i="23"/>
  <c r="R19" i="23"/>
  <c r="Q19" i="23"/>
  <c r="G19" i="23"/>
  <c r="F19" i="23"/>
  <c r="D19" i="23"/>
  <c r="BQ18" i="23"/>
  <c r="BP18" i="23"/>
  <c r="BO18" i="23"/>
  <c r="BN18" i="23"/>
  <c r="BM18" i="23"/>
  <c r="BI18" i="23"/>
  <c r="BH18" i="23"/>
  <c r="BG18" i="23"/>
  <c r="BF18" i="23"/>
  <c r="BE18" i="23"/>
  <c r="AX18" i="23"/>
  <c r="AP18" i="23"/>
  <c r="AD18" i="23"/>
  <c r="V18" i="23"/>
  <c r="F18" i="23"/>
  <c r="BQ17" i="23"/>
  <c r="BP17" i="23"/>
  <c r="BO17" i="23"/>
  <c r="BN17" i="23"/>
  <c r="BM17" i="23"/>
  <c r="BI17" i="23"/>
  <c r="BI19" i="23" s="1"/>
  <c r="BH17" i="23"/>
  <c r="BG17" i="23"/>
  <c r="BG19" i="23" s="1"/>
  <c r="BF17" i="23"/>
  <c r="BE17" i="23"/>
  <c r="BE19" i="23" s="1"/>
  <c r="AX17" i="23"/>
  <c r="AP17" i="23"/>
  <c r="AP19" i="23" s="1"/>
  <c r="AD17" i="23"/>
  <c r="V17" i="23"/>
  <c r="V19" i="23" s="1"/>
  <c r="AW14" i="23"/>
  <c r="AV14" i="23"/>
  <c r="AU14" i="23"/>
  <c r="AT14" i="23"/>
  <c r="AS14" i="23"/>
  <c r="AO14" i="23"/>
  <c r="AN14" i="23"/>
  <c r="AM14" i="23"/>
  <c r="AL14" i="23"/>
  <c r="AK14" i="23"/>
  <c r="AC14" i="23"/>
  <c r="AB14" i="23"/>
  <c r="AA14" i="23"/>
  <c r="Z14" i="23"/>
  <c r="Y14" i="23"/>
  <c r="U14" i="23"/>
  <c r="T14" i="23"/>
  <c r="S14" i="23"/>
  <c r="R14" i="23"/>
  <c r="Q14" i="23"/>
  <c r="BQ13" i="23"/>
  <c r="BP13" i="23"/>
  <c r="BO13" i="23"/>
  <c r="BN13" i="23"/>
  <c r="BM13" i="23"/>
  <c r="BI13" i="23"/>
  <c r="BH13" i="23"/>
  <c r="BG13" i="23"/>
  <c r="BF13" i="23"/>
  <c r="BE13" i="23"/>
  <c r="AX13" i="23"/>
  <c r="AP13" i="23"/>
  <c r="AD13" i="23"/>
  <c r="V13" i="23"/>
  <c r="BQ12" i="23"/>
  <c r="BP12" i="23"/>
  <c r="BO12" i="23"/>
  <c r="BO14" i="23" s="1"/>
  <c r="BN12" i="23"/>
  <c r="BM12" i="23"/>
  <c r="BI12" i="23"/>
  <c r="BH12" i="23"/>
  <c r="BH14" i="23" s="1"/>
  <c r="BG12" i="23"/>
  <c r="BF12" i="23"/>
  <c r="BE12" i="23"/>
  <c r="AX12" i="23"/>
  <c r="AP12" i="23"/>
  <c r="AD12" i="23"/>
  <c r="V12" i="23"/>
  <c r="AW9" i="23"/>
  <c r="AV9" i="23"/>
  <c r="AU9" i="23"/>
  <c r="AT9" i="23"/>
  <c r="AS9" i="23"/>
  <c r="AO9" i="23"/>
  <c r="AN9" i="23"/>
  <c r="AM9" i="23"/>
  <c r="AL9" i="23"/>
  <c r="AK9" i="23"/>
  <c r="AC9" i="23"/>
  <c r="AB9" i="23"/>
  <c r="AA9" i="23"/>
  <c r="Z9" i="23"/>
  <c r="Y9" i="23"/>
  <c r="U9" i="23"/>
  <c r="T9" i="23"/>
  <c r="S9" i="23"/>
  <c r="R9" i="23"/>
  <c r="Q9" i="23"/>
  <c r="BQ8" i="23"/>
  <c r="BP8" i="23"/>
  <c r="BO8" i="23"/>
  <c r="BN8" i="23"/>
  <c r="BM8" i="23"/>
  <c r="BI8" i="23"/>
  <c r="BH8" i="23"/>
  <c r="BG8" i="23"/>
  <c r="BF8" i="23"/>
  <c r="BE8" i="23"/>
  <c r="AX8" i="23"/>
  <c r="AP8" i="23"/>
  <c r="AL63" i="23" s="1"/>
  <c r="AD8" i="23"/>
  <c r="V8" i="23"/>
  <c r="BQ7" i="23"/>
  <c r="BP7" i="23"/>
  <c r="BO7" i="23"/>
  <c r="BO9" i="23" s="1"/>
  <c r="BN7" i="23"/>
  <c r="BM7" i="23"/>
  <c r="BI7" i="23"/>
  <c r="BH7" i="23"/>
  <c r="BH9" i="23" s="1"/>
  <c r="BG7" i="23"/>
  <c r="BF7" i="23"/>
  <c r="BE7" i="23"/>
  <c r="AX7" i="23"/>
  <c r="AX9" i="23" s="1"/>
  <c r="AP7" i="23"/>
  <c r="AL62" i="23" s="1"/>
  <c r="AD7" i="23"/>
  <c r="V7" i="23"/>
  <c r="Z4" i="23"/>
  <c r="AT4" i="23" s="1"/>
  <c r="BN4" i="23" s="1"/>
  <c r="BM19" i="23" l="1"/>
  <c r="BF34" i="23"/>
  <c r="BM34" i="23"/>
  <c r="BQ34" i="23"/>
  <c r="AL64" i="23"/>
  <c r="BR7" i="23"/>
  <c r="AP14" i="23"/>
  <c r="BG14" i="23"/>
  <c r="BN14" i="23"/>
  <c r="BP64" i="24"/>
  <c r="BG9" i="23"/>
  <c r="BJ23" i="23"/>
  <c r="D17" i="23"/>
  <c r="BR28" i="23"/>
  <c r="AX34" i="23"/>
  <c r="BH34" i="23"/>
  <c r="BO34" i="23"/>
  <c r="BJ57" i="23"/>
  <c r="C19" i="23"/>
  <c r="G17" i="23"/>
  <c r="AZ63" i="23"/>
  <c r="BR57" i="23"/>
  <c r="BI9" i="23"/>
  <c r="BP9" i="23"/>
  <c r="V14" i="23"/>
  <c r="BE14" i="23"/>
  <c r="BI14" i="23"/>
  <c r="BP14" i="23"/>
  <c r="F17" i="23"/>
  <c r="H17" i="23" s="1"/>
  <c r="AD24" i="23"/>
  <c r="BF24" i="23"/>
  <c r="BR22" i="23"/>
  <c r="BQ24" i="23"/>
  <c r="AD29" i="23"/>
  <c r="BF29" i="23"/>
  <c r="BR27" i="23"/>
  <c r="BR29" i="23" s="1"/>
  <c r="BQ29" i="23"/>
  <c r="AP39" i="23"/>
  <c r="BG39" i="23"/>
  <c r="BN39" i="23"/>
  <c r="AP44" i="23"/>
  <c r="BG44" i="23"/>
  <c r="BN44" i="23"/>
  <c r="AP49" i="23"/>
  <c r="BG49" i="23"/>
  <c r="BN49" i="23"/>
  <c r="AP54" i="23"/>
  <c r="BG54" i="23"/>
  <c r="BN54" i="23"/>
  <c r="AP59" i="23"/>
  <c r="BG59" i="23"/>
  <c r="BN59" i="23"/>
  <c r="BJ58" i="23"/>
  <c r="BJ59" i="23" s="1"/>
  <c r="AV65" i="24"/>
  <c r="BR52" i="23"/>
  <c r="AD9" i="23"/>
  <c r="BF9" i="23"/>
  <c r="BM9" i="23"/>
  <c r="BQ9" i="23"/>
  <c r="BF14" i="23"/>
  <c r="BM14" i="23"/>
  <c r="BQ14" i="23"/>
  <c r="AQ63" i="23"/>
  <c r="AP24" i="23"/>
  <c r="BG24" i="23"/>
  <c r="BN24" i="23"/>
  <c r="AP29" i="23"/>
  <c r="BG29" i="23"/>
  <c r="BN29" i="23"/>
  <c r="AP34" i="23"/>
  <c r="BG34" i="23"/>
  <c r="BN34" i="23"/>
  <c r="BJ33" i="23"/>
  <c r="AX39" i="23"/>
  <c r="BH39" i="23"/>
  <c r="BO39" i="23"/>
  <c r="BH44" i="23"/>
  <c r="BO44" i="23"/>
  <c r="AX49" i="23"/>
  <c r="BH49" i="23"/>
  <c r="BO49" i="23"/>
  <c r="AX54" i="23"/>
  <c r="BH54" i="23"/>
  <c r="BO54" i="23"/>
  <c r="AX59" i="23"/>
  <c r="BH59" i="23"/>
  <c r="BO59" i="23"/>
  <c r="BR58" i="23"/>
  <c r="BF64" i="24"/>
  <c r="BF65" i="24" s="1"/>
  <c r="BT64" i="24"/>
  <c r="K10" i="25"/>
  <c r="K23" i="25" s="1"/>
  <c r="E8" i="25"/>
  <c r="E25" i="25"/>
  <c r="E24" i="25"/>
  <c r="H8" i="25"/>
  <c r="H23" i="25"/>
  <c r="H25" i="25"/>
  <c r="H24" i="25"/>
  <c r="K9" i="25"/>
  <c r="K12" i="25" s="1"/>
  <c r="E12" i="25"/>
  <c r="H20" i="25"/>
  <c r="H12" i="25"/>
  <c r="F34" i="25"/>
  <c r="F40" i="25" s="1"/>
  <c r="F26" i="25"/>
  <c r="H38" i="25"/>
  <c r="E38" i="25"/>
  <c r="I8" i="25"/>
  <c r="I24" i="25"/>
  <c r="I25" i="25"/>
  <c r="I23" i="25"/>
  <c r="C26" i="25"/>
  <c r="C34" i="25"/>
  <c r="C40" i="25" s="1"/>
  <c r="I20" i="25"/>
  <c r="E20" i="25"/>
  <c r="I12" i="25"/>
  <c r="J34" i="25"/>
  <c r="J40" i="25" s="1"/>
  <c r="J26" i="25"/>
  <c r="W65" i="24"/>
  <c r="R65" i="24"/>
  <c r="J8" i="24"/>
  <c r="AB65" i="24"/>
  <c r="AF65" i="24"/>
  <c r="AE65" i="24"/>
  <c r="C8" i="24"/>
  <c r="C25" i="24"/>
  <c r="E10" i="24"/>
  <c r="E23" i="24" s="1"/>
  <c r="C23" i="24"/>
  <c r="C24" i="24"/>
  <c r="BP65" i="24"/>
  <c r="E24" i="24"/>
  <c r="J24" i="24"/>
  <c r="J12" i="24"/>
  <c r="F20" i="24"/>
  <c r="H9" i="24"/>
  <c r="F12" i="24"/>
  <c r="H10" i="24"/>
  <c r="K10" i="24" s="1"/>
  <c r="K25" i="24" s="1"/>
  <c r="F8" i="24"/>
  <c r="F24" i="24"/>
  <c r="F23" i="24"/>
  <c r="F25" i="24"/>
  <c r="I10" i="24"/>
  <c r="I38" i="24" s="1"/>
  <c r="F38" i="24"/>
  <c r="BS65" i="24"/>
  <c r="BK65" i="24"/>
  <c r="J25" i="24"/>
  <c r="C20" i="24"/>
  <c r="C12" i="24"/>
  <c r="I9" i="24"/>
  <c r="E9" i="24"/>
  <c r="BT65" i="24"/>
  <c r="J38" i="24"/>
  <c r="K32" i="24"/>
  <c r="D34" i="24"/>
  <c r="D40" i="24" s="1"/>
  <c r="D26" i="24"/>
  <c r="J20" i="24"/>
  <c r="AL65" i="24"/>
  <c r="AQ65" i="24"/>
  <c r="AY65" i="24"/>
  <c r="G34" i="24"/>
  <c r="G40" i="24" s="1"/>
  <c r="G26" i="24"/>
  <c r="BJ18" i="23"/>
  <c r="AQ62" i="23"/>
  <c r="AQ64" i="23" s="1"/>
  <c r="BR53" i="23"/>
  <c r="BR54" i="23" s="1"/>
  <c r="BJ53" i="23"/>
  <c r="BR48" i="23"/>
  <c r="BJ48" i="23"/>
  <c r="AF63" i="23"/>
  <c r="BR43" i="23"/>
  <c r="BJ43" i="23"/>
  <c r="BR38" i="23"/>
  <c r="BJ38" i="23"/>
  <c r="BR33" i="23"/>
  <c r="Z75" i="23"/>
  <c r="BJ28" i="23"/>
  <c r="W63" i="23"/>
  <c r="BR23" i="23"/>
  <c r="BQ19" i="23"/>
  <c r="AD19" i="23"/>
  <c r="BO19" i="23"/>
  <c r="BR18" i="23"/>
  <c r="BR13" i="23"/>
  <c r="BJ13" i="23"/>
  <c r="BJ52" i="23"/>
  <c r="BJ54" i="23" s="1"/>
  <c r="BR47" i="23"/>
  <c r="BJ47" i="23"/>
  <c r="AE64" i="23"/>
  <c r="C18" i="23"/>
  <c r="E18" i="23" s="1"/>
  <c r="C17" i="23"/>
  <c r="Z74" i="23"/>
  <c r="BJ27" i="23"/>
  <c r="BJ29" i="23" s="1"/>
  <c r="BJ22" i="23"/>
  <c r="BJ24" i="23" s="1"/>
  <c r="W62" i="23"/>
  <c r="O8" i="23"/>
  <c r="D10" i="23" s="1"/>
  <c r="BR8" i="23"/>
  <c r="BR9" i="23" s="1"/>
  <c r="V9" i="23"/>
  <c r="BE9" i="23"/>
  <c r="BJ8" i="23"/>
  <c r="O7" i="23"/>
  <c r="C10" i="23" s="1"/>
  <c r="C25" i="23" s="1"/>
  <c r="BJ7" i="23"/>
  <c r="BN9" i="23"/>
  <c r="BJ12" i="23"/>
  <c r="BR12" i="23"/>
  <c r="AD14" i="23"/>
  <c r="AX14" i="23"/>
  <c r="J17" i="23"/>
  <c r="C24" i="23"/>
  <c r="C32" i="23"/>
  <c r="G32" i="23"/>
  <c r="I18" i="23"/>
  <c r="H19" i="23"/>
  <c r="J19" i="23"/>
  <c r="BP63" i="23"/>
  <c r="R62" i="23"/>
  <c r="AI7" i="23"/>
  <c r="R63" i="23"/>
  <c r="AI8" i="23"/>
  <c r="G10" i="23" s="1"/>
  <c r="G24" i="23" s="1"/>
  <c r="AP9" i="23"/>
  <c r="E17" i="23"/>
  <c r="I17" i="23"/>
  <c r="AX19" i="23"/>
  <c r="BF19" i="23"/>
  <c r="BH19" i="23"/>
  <c r="BJ17" i="23"/>
  <c r="BN19" i="23"/>
  <c r="BP19" i="23"/>
  <c r="BR17" i="23"/>
  <c r="BR19" i="23" s="1"/>
  <c r="D32" i="23"/>
  <c r="F32" i="23"/>
  <c r="H18" i="23"/>
  <c r="J18" i="23"/>
  <c r="E19" i="23"/>
  <c r="I19" i="23"/>
  <c r="BR24" i="23"/>
  <c r="BE24" i="23"/>
  <c r="BM24" i="23"/>
  <c r="BE29" i="23"/>
  <c r="BM29" i="23"/>
  <c r="BJ32" i="23"/>
  <c r="BR32" i="23"/>
  <c r="BR34" i="23" s="1"/>
  <c r="AB63" i="23"/>
  <c r="D9" i="23" s="1"/>
  <c r="AE63" i="23"/>
  <c r="AY63" i="23"/>
  <c r="AV63" i="23"/>
  <c r="G9" i="23" s="1"/>
  <c r="V29" i="23"/>
  <c r="AE62" i="23"/>
  <c r="AB62" i="23"/>
  <c r="AV62" i="23"/>
  <c r="AY62" i="23"/>
  <c r="BJ37" i="23"/>
  <c r="BJ39" i="23" s="1"/>
  <c r="BR37" i="23"/>
  <c r="AD44" i="23"/>
  <c r="AF64" i="23" s="1"/>
  <c r="AF62" i="23"/>
  <c r="AZ62" i="23"/>
  <c r="AX44" i="23"/>
  <c r="BJ42" i="23"/>
  <c r="BR42" i="23"/>
  <c r="BE49" i="23"/>
  <c r="BM49" i="23"/>
  <c r="BE54" i="23"/>
  <c r="BM54" i="23"/>
  <c r="BE59" i="23"/>
  <c r="BM59" i="23"/>
  <c r="AW59" i="17"/>
  <c r="AV59" i="17"/>
  <c r="AU59" i="17"/>
  <c r="AT59" i="17"/>
  <c r="AS59" i="17"/>
  <c r="AO59" i="17"/>
  <c r="AN59" i="17"/>
  <c r="AM59" i="17"/>
  <c r="AL59" i="17"/>
  <c r="AK59" i="17"/>
  <c r="AC59" i="17"/>
  <c r="AB59" i="17"/>
  <c r="AA59" i="17"/>
  <c r="Z59" i="17"/>
  <c r="Y59" i="17"/>
  <c r="U59" i="17"/>
  <c r="T59" i="17"/>
  <c r="S59" i="17"/>
  <c r="R59" i="17"/>
  <c r="Q59" i="17"/>
  <c r="BQ58" i="17"/>
  <c r="BP58" i="17"/>
  <c r="BO58" i="17"/>
  <c r="BO59" i="17" s="1"/>
  <c r="BN58" i="17"/>
  <c r="BM58" i="17"/>
  <c r="BI58" i="17"/>
  <c r="BH58" i="17"/>
  <c r="BG58" i="17"/>
  <c r="BJ58" i="17" s="1"/>
  <c r="BF58" i="17"/>
  <c r="BE58" i="17"/>
  <c r="AX58" i="17"/>
  <c r="AP58" i="17"/>
  <c r="AD58" i="17"/>
  <c r="V58" i="17"/>
  <c r="BQ57" i="17"/>
  <c r="BP57" i="17"/>
  <c r="BP59" i="17" s="1"/>
  <c r="BO57" i="17"/>
  <c r="BN57" i="17"/>
  <c r="BM57" i="17"/>
  <c r="BR57" i="17" s="1"/>
  <c r="BI57" i="17"/>
  <c r="BI59" i="17" s="1"/>
  <c r="BH57" i="17"/>
  <c r="BH59" i="17" s="1"/>
  <c r="BG57" i="17"/>
  <c r="BF57" i="17"/>
  <c r="BE57" i="17"/>
  <c r="AX57" i="17"/>
  <c r="AP57" i="17"/>
  <c r="AD57" i="17"/>
  <c r="AD59" i="17" s="1"/>
  <c r="V57" i="17"/>
  <c r="AW54" i="17"/>
  <c r="AV54" i="17"/>
  <c r="AU54" i="17"/>
  <c r="AT54" i="17"/>
  <c r="AS54" i="17"/>
  <c r="AO54" i="17"/>
  <c r="AN54" i="17"/>
  <c r="AM54" i="17"/>
  <c r="AL54" i="17"/>
  <c r="AK54" i="17"/>
  <c r="AC54" i="17"/>
  <c r="AB54" i="17"/>
  <c r="AA54" i="17"/>
  <c r="Z54" i="17"/>
  <c r="Y54" i="17"/>
  <c r="U54" i="17"/>
  <c r="T54" i="17"/>
  <c r="S54" i="17"/>
  <c r="R54" i="17"/>
  <c r="Q54" i="17"/>
  <c r="BQ53" i="17"/>
  <c r="BP53" i="17"/>
  <c r="BO53" i="17"/>
  <c r="BN53" i="17"/>
  <c r="BM53" i="17"/>
  <c r="BI53" i="17"/>
  <c r="BH53" i="17"/>
  <c r="BG53" i="17"/>
  <c r="BF53" i="17"/>
  <c r="BE53" i="17"/>
  <c r="AX53" i="17"/>
  <c r="AP53" i="17"/>
  <c r="AD53" i="17"/>
  <c r="V53" i="17"/>
  <c r="BQ52" i="17"/>
  <c r="BP52" i="17"/>
  <c r="BO52" i="17"/>
  <c r="BO54" i="17" s="1"/>
  <c r="BN52" i="17"/>
  <c r="BM52" i="17"/>
  <c r="BR52" i="17" s="1"/>
  <c r="BI52" i="17"/>
  <c r="BI54" i="17" s="1"/>
  <c r="BH52" i="17"/>
  <c r="BG52" i="17"/>
  <c r="BF52" i="17"/>
  <c r="BF54" i="17"/>
  <c r="BE52" i="17"/>
  <c r="AX52" i="17"/>
  <c r="AX54" i="17" s="1"/>
  <c r="AP52" i="17"/>
  <c r="AD52" i="17"/>
  <c r="V52" i="17"/>
  <c r="AW49" i="17"/>
  <c r="AV49" i="17"/>
  <c r="AU49" i="17"/>
  <c r="AT49" i="17"/>
  <c r="AS49" i="17"/>
  <c r="AO49" i="17"/>
  <c r="AN49" i="17"/>
  <c r="AM49" i="17"/>
  <c r="AL49" i="17"/>
  <c r="AK49" i="17"/>
  <c r="AC49" i="17"/>
  <c r="AB49" i="17"/>
  <c r="AA49" i="17"/>
  <c r="Z49" i="17"/>
  <c r="Y49" i="17"/>
  <c r="U49" i="17"/>
  <c r="T49" i="17"/>
  <c r="S49" i="17"/>
  <c r="R49" i="17"/>
  <c r="Q49" i="17"/>
  <c r="BQ48" i="17"/>
  <c r="BP48" i="17"/>
  <c r="BO48" i="17"/>
  <c r="BN48" i="17"/>
  <c r="BM48" i="17"/>
  <c r="BI48" i="17"/>
  <c r="BH48" i="17"/>
  <c r="BG48" i="17"/>
  <c r="BF48" i="17"/>
  <c r="BE48" i="17"/>
  <c r="AX48" i="17"/>
  <c r="AP48" i="17"/>
  <c r="AD48" i="17"/>
  <c r="V48" i="17"/>
  <c r="BQ47" i="17"/>
  <c r="BP47" i="17"/>
  <c r="BO47" i="17"/>
  <c r="BN47" i="17"/>
  <c r="BM47" i="17"/>
  <c r="BI47" i="17"/>
  <c r="BH47" i="17"/>
  <c r="BG47" i="17"/>
  <c r="BF47" i="17"/>
  <c r="BE47" i="17"/>
  <c r="AX47" i="17"/>
  <c r="AP47" i="17"/>
  <c r="AD47" i="17"/>
  <c r="V47" i="17"/>
  <c r="AW44" i="17"/>
  <c r="AV44" i="17"/>
  <c r="AU44" i="17"/>
  <c r="AT44" i="17"/>
  <c r="AS44" i="17"/>
  <c r="AO44" i="17"/>
  <c r="AN44" i="17"/>
  <c r="AM44" i="17"/>
  <c r="AL44" i="17"/>
  <c r="AK44" i="17"/>
  <c r="AC44" i="17"/>
  <c r="AB44" i="17"/>
  <c r="AA44" i="17"/>
  <c r="Z44" i="17"/>
  <c r="Y44" i="17"/>
  <c r="U44" i="17"/>
  <c r="T44" i="17"/>
  <c r="S44" i="17"/>
  <c r="R44" i="17"/>
  <c r="Q44" i="17"/>
  <c r="BQ43" i="17"/>
  <c r="BP43" i="17"/>
  <c r="BO43" i="17"/>
  <c r="BO44" i="17" s="1"/>
  <c r="BN43" i="17"/>
  <c r="BM43" i="17"/>
  <c r="BI43" i="17"/>
  <c r="BH43" i="17"/>
  <c r="BH44" i="17" s="1"/>
  <c r="BG43" i="17"/>
  <c r="BF43" i="17"/>
  <c r="BE43" i="17"/>
  <c r="AX43" i="17"/>
  <c r="AP43" i="17"/>
  <c r="AD43" i="17"/>
  <c r="V43" i="17"/>
  <c r="D19" i="17" s="1"/>
  <c r="BQ42" i="17"/>
  <c r="BP42" i="17"/>
  <c r="BP44" i="17" s="1"/>
  <c r="BO42" i="17"/>
  <c r="BN42" i="17"/>
  <c r="BM42" i="17"/>
  <c r="BI42" i="17"/>
  <c r="BH42" i="17"/>
  <c r="BG42" i="17"/>
  <c r="BF42" i="17"/>
  <c r="BF44" i="17" s="1"/>
  <c r="BE42" i="17"/>
  <c r="AX42" i="17"/>
  <c r="AZ62" i="17"/>
  <c r="AP42" i="17"/>
  <c r="AD42" i="17"/>
  <c r="V42" i="17"/>
  <c r="C19" i="17" s="1"/>
  <c r="AW39" i="17"/>
  <c r="AV39" i="17"/>
  <c r="AU39" i="17"/>
  <c r="AT39" i="17"/>
  <c r="AS39" i="17"/>
  <c r="AO39" i="17"/>
  <c r="AN39" i="17"/>
  <c r="AM39" i="17"/>
  <c r="AL39" i="17"/>
  <c r="AK39" i="17"/>
  <c r="AC39" i="17"/>
  <c r="AB39" i="17"/>
  <c r="AA39" i="17"/>
  <c r="Z39" i="17"/>
  <c r="Y39" i="17"/>
  <c r="U39" i="17"/>
  <c r="T39" i="17"/>
  <c r="S39" i="17"/>
  <c r="R39" i="17"/>
  <c r="Q39" i="17"/>
  <c r="BQ38" i="17"/>
  <c r="BP38" i="17"/>
  <c r="BP39" i="17" s="1"/>
  <c r="BO38" i="17"/>
  <c r="BN38" i="17"/>
  <c r="BM38" i="17"/>
  <c r="BI38" i="17"/>
  <c r="BI39" i="17" s="1"/>
  <c r="BH38" i="17"/>
  <c r="BG38" i="17"/>
  <c r="BF38" i="17"/>
  <c r="BE38" i="17"/>
  <c r="AX38" i="17"/>
  <c r="AP38" i="17"/>
  <c r="AD38" i="17"/>
  <c r="D18" i="17" s="1"/>
  <c r="V38" i="17"/>
  <c r="BQ37" i="17"/>
  <c r="BP37" i="17"/>
  <c r="BO37" i="17"/>
  <c r="BN37" i="17"/>
  <c r="BN39" i="17" s="1"/>
  <c r="BM37" i="17"/>
  <c r="BI37" i="17"/>
  <c r="BH37" i="17"/>
  <c r="BG37" i="17"/>
  <c r="BF37" i="17"/>
  <c r="BE37" i="17"/>
  <c r="AX37" i="17"/>
  <c r="F18" i="17" s="1"/>
  <c r="AP37" i="17"/>
  <c r="AP39" i="17" s="1"/>
  <c r="AD37" i="17"/>
  <c r="V37" i="17"/>
  <c r="AW34" i="17"/>
  <c r="AV34" i="17"/>
  <c r="AU34" i="17"/>
  <c r="AT34" i="17"/>
  <c r="AS34" i="17"/>
  <c r="AO34" i="17"/>
  <c r="AN34" i="17"/>
  <c r="AM34" i="17"/>
  <c r="AL34" i="17"/>
  <c r="AK34" i="17"/>
  <c r="AC34" i="17"/>
  <c r="AB34" i="17"/>
  <c r="AA34" i="17"/>
  <c r="Z34" i="17"/>
  <c r="Y34" i="17"/>
  <c r="U34" i="17"/>
  <c r="T34" i="17"/>
  <c r="S34" i="17"/>
  <c r="R34" i="17"/>
  <c r="Q34" i="17"/>
  <c r="BQ33" i="17"/>
  <c r="BP33" i="17"/>
  <c r="BO33" i="17"/>
  <c r="BN33" i="17"/>
  <c r="BM33" i="17"/>
  <c r="BI33" i="17"/>
  <c r="BH33" i="17"/>
  <c r="BG33" i="17"/>
  <c r="BF33" i="17"/>
  <c r="BE33" i="17"/>
  <c r="AX33" i="17"/>
  <c r="AP33" i="17"/>
  <c r="AD33" i="17"/>
  <c r="V33" i="17"/>
  <c r="BQ32" i="17"/>
  <c r="BP32" i="17"/>
  <c r="BO32" i="17"/>
  <c r="BN32" i="17"/>
  <c r="BM32" i="17"/>
  <c r="BI32" i="17"/>
  <c r="BH32" i="17"/>
  <c r="BG32" i="17"/>
  <c r="BF32" i="17"/>
  <c r="BE32" i="17"/>
  <c r="AX32" i="17"/>
  <c r="AX34" i="17"/>
  <c r="AP32" i="17"/>
  <c r="AD32" i="17"/>
  <c r="V32" i="17"/>
  <c r="AW29" i="17"/>
  <c r="AV29" i="17"/>
  <c r="AU29" i="17"/>
  <c r="AT29" i="17"/>
  <c r="AS29" i="17"/>
  <c r="AO29" i="17"/>
  <c r="AN29" i="17"/>
  <c r="AM29" i="17"/>
  <c r="AL29" i="17"/>
  <c r="AK29" i="17"/>
  <c r="AC29" i="17"/>
  <c r="AB29" i="17"/>
  <c r="AA29" i="17"/>
  <c r="Z29" i="17"/>
  <c r="Y29" i="17"/>
  <c r="U29" i="17"/>
  <c r="T29" i="17"/>
  <c r="S29" i="17"/>
  <c r="R29" i="17"/>
  <c r="Q29" i="17"/>
  <c r="BQ28" i="17"/>
  <c r="BP28" i="17"/>
  <c r="BO28" i="17"/>
  <c r="BN28" i="17"/>
  <c r="BM28" i="17"/>
  <c r="BI28" i="17"/>
  <c r="BH28" i="17"/>
  <c r="BG28" i="17"/>
  <c r="BF28" i="17"/>
  <c r="BE28" i="17"/>
  <c r="AX28" i="17"/>
  <c r="AP28" i="17"/>
  <c r="AD28" i="17"/>
  <c r="V28" i="17"/>
  <c r="BQ27" i="17"/>
  <c r="BP27" i="17"/>
  <c r="BO27" i="17"/>
  <c r="BN27" i="17"/>
  <c r="BM27" i="17"/>
  <c r="BI27" i="17"/>
  <c r="BH27" i="17"/>
  <c r="BG27" i="17"/>
  <c r="BG29" i="17" s="1"/>
  <c r="BF27" i="17"/>
  <c r="BE27" i="17"/>
  <c r="AX27" i="17"/>
  <c r="AP27" i="17"/>
  <c r="AD27" i="17"/>
  <c r="V27" i="17"/>
  <c r="AW24" i="17"/>
  <c r="AV24" i="17"/>
  <c r="AU24" i="17"/>
  <c r="AT24" i="17"/>
  <c r="AS24" i="17"/>
  <c r="AO24" i="17"/>
  <c r="AN24" i="17"/>
  <c r="AM24" i="17"/>
  <c r="AL24" i="17"/>
  <c r="AK24" i="17"/>
  <c r="AC24" i="17"/>
  <c r="AB24" i="17"/>
  <c r="AA24" i="17"/>
  <c r="Z24" i="17"/>
  <c r="Y24" i="17"/>
  <c r="U24" i="17"/>
  <c r="T24" i="17"/>
  <c r="S24" i="17"/>
  <c r="R24" i="17"/>
  <c r="Q24" i="17"/>
  <c r="BQ23" i="17"/>
  <c r="BP23" i="17"/>
  <c r="BP24" i="17" s="1"/>
  <c r="BO23" i="17"/>
  <c r="BN23" i="17"/>
  <c r="BM23" i="17"/>
  <c r="BI23" i="17"/>
  <c r="BH23" i="17"/>
  <c r="BG23" i="17"/>
  <c r="BF23" i="17"/>
  <c r="BE23" i="17"/>
  <c r="AX23" i="17"/>
  <c r="AP23" i="17"/>
  <c r="AD23" i="17"/>
  <c r="V23" i="17"/>
  <c r="BQ22" i="17"/>
  <c r="BP22" i="17"/>
  <c r="BO22" i="17"/>
  <c r="BN22" i="17"/>
  <c r="BN24" i="17" s="1"/>
  <c r="BM22" i="17"/>
  <c r="BI22" i="17"/>
  <c r="BH22" i="17"/>
  <c r="BG22" i="17"/>
  <c r="BG24" i="17" s="1"/>
  <c r="BF22" i="17"/>
  <c r="BE22" i="17"/>
  <c r="AX22" i="17"/>
  <c r="AP22" i="17"/>
  <c r="AD22" i="17"/>
  <c r="V22" i="17"/>
  <c r="AW19" i="17"/>
  <c r="AV19" i="17"/>
  <c r="AU19" i="17"/>
  <c r="AT19" i="17"/>
  <c r="AS19" i="17"/>
  <c r="AO19" i="17"/>
  <c r="AN19" i="17"/>
  <c r="AM19" i="17"/>
  <c r="AL19" i="17"/>
  <c r="AK19" i="17"/>
  <c r="AC19" i="17"/>
  <c r="AB19" i="17"/>
  <c r="AA19" i="17"/>
  <c r="Z19" i="17"/>
  <c r="Y19" i="17"/>
  <c r="U19" i="17"/>
  <c r="T19" i="17"/>
  <c r="S19" i="17"/>
  <c r="R19" i="17"/>
  <c r="Q19" i="17"/>
  <c r="G19" i="17"/>
  <c r="BQ18" i="17"/>
  <c r="BP18" i="17"/>
  <c r="BO18" i="17"/>
  <c r="BN18" i="17"/>
  <c r="BM18" i="17"/>
  <c r="BI18" i="17"/>
  <c r="BH18" i="17"/>
  <c r="BG18" i="17"/>
  <c r="BF18" i="17"/>
  <c r="BE18" i="17"/>
  <c r="AX18" i="17"/>
  <c r="AP18" i="17"/>
  <c r="AD18" i="17"/>
  <c r="V18" i="17"/>
  <c r="BQ17" i="17"/>
  <c r="BP17" i="17"/>
  <c r="BP19" i="17" s="1"/>
  <c r="BO17" i="17"/>
  <c r="BN17" i="17"/>
  <c r="BM17" i="17"/>
  <c r="BI17" i="17"/>
  <c r="BI19" i="17" s="1"/>
  <c r="BH17" i="17"/>
  <c r="BG17" i="17"/>
  <c r="BF17" i="17"/>
  <c r="BE17" i="17"/>
  <c r="AX17" i="17"/>
  <c r="AP17" i="17"/>
  <c r="AD17" i="17"/>
  <c r="V17" i="17"/>
  <c r="AW14" i="17"/>
  <c r="AV14" i="17"/>
  <c r="AU14" i="17"/>
  <c r="AT14" i="17"/>
  <c r="AS14" i="17"/>
  <c r="AO14" i="17"/>
  <c r="AN14" i="17"/>
  <c r="AM14" i="17"/>
  <c r="AL14" i="17"/>
  <c r="AK14" i="17"/>
  <c r="AC14" i="17"/>
  <c r="AB14" i="17"/>
  <c r="AA14" i="17"/>
  <c r="Z14" i="17"/>
  <c r="Y14" i="17"/>
  <c r="U14" i="17"/>
  <c r="T14" i="17"/>
  <c r="S14" i="17"/>
  <c r="R14" i="17"/>
  <c r="Q14" i="17"/>
  <c r="BQ13" i="17"/>
  <c r="BP13" i="17"/>
  <c r="BO13" i="17"/>
  <c r="BO14" i="17" s="1"/>
  <c r="BN13" i="17"/>
  <c r="BM13" i="17"/>
  <c r="BI13" i="17"/>
  <c r="BH13" i="17"/>
  <c r="BH14" i="17" s="1"/>
  <c r="BG13" i="17"/>
  <c r="BF13" i="17"/>
  <c r="BE13" i="17"/>
  <c r="AX13" i="17"/>
  <c r="AP13" i="17"/>
  <c r="AD13" i="17"/>
  <c r="V13" i="17"/>
  <c r="BQ12" i="17"/>
  <c r="BQ14" i="17" s="1"/>
  <c r="BP12" i="17"/>
  <c r="BO12" i="17"/>
  <c r="BN12" i="17"/>
  <c r="BM12" i="17"/>
  <c r="BI12" i="17"/>
  <c r="BH12" i="17"/>
  <c r="BG12" i="17"/>
  <c r="BF12" i="17"/>
  <c r="BE12" i="17"/>
  <c r="AX12" i="17"/>
  <c r="AQ62" i="17" s="1"/>
  <c r="AP12" i="17"/>
  <c r="AP14" i="17" s="1"/>
  <c r="AD12" i="17"/>
  <c r="V12" i="17"/>
  <c r="AW9" i="17"/>
  <c r="AV9" i="17"/>
  <c r="AU9" i="17"/>
  <c r="AT9" i="17"/>
  <c r="AS9" i="17"/>
  <c r="AO9" i="17"/>
  <c r="AN9" i="17"/>
  <c r="AM9" i="17"/>
  <c r="AL9" i="17"/>
  <c r="AK9" i="17"/>
  <c r="AC9" i="17"/>
  <c r="AB9" i="17"/>
  <c r="AA9" i="17"/>
  <c r="Z9" i="17"/>
  <c r="Y9" i="17"/>
  <c r="U9" i="17"/>
  <c r="T9" i="17"/>
  <c r="S9" i="17"/>
  <c r="R9" i="17"/>
  <c r="Q9" i="17"/>
  <c r="BQ8" i="17"/>
  <c r="BP8" i="17"/>
  <c r="BO8" i="17"/>
  <c r="BN8" i="17"/>
  <c r="BM8" i="17"/>
  <c r="BI8" i="17"/>
  <c r="BH8" i="17"/>
  <c r="BG8" i="17"/>
  <c r="BF8" i="17"/>
  <c r="BE8" i="17"/>
  <c r="AX8" i="17"/>
  <c r="AP8" i="17"/>
  <c r="AL63" i="17" s="1"/>
  <c r="AL64" i="17" s="1"/>
  <c r="AD8" i="17"/>
  <c r="V8" i="17"/>
  <c r="BQ7" i="17"/>
  <c r="BQ9" i="17" s="1"/>
  <c r="BP7" i="17"/>
  <c r="BO7" i="17"/>
  <c r="BN7" i="17"/>
  <c r="BM7" i="17"/>
  <c r="BI7" i="17"/>
  <c r="BH7" i="17"/>
  <c r="BG7" i="17"/>
  <c r="BF7" i="17"/>
  <c r="BF9" i="17"/>
  <c r="BE7" i="17"/>
  <c r="AX7" i="17"/>
  <c r="AX9" i="17" s="1"/>
  <c r="AP7" i="17"/>
  <c r="AP9" i="17" s="1"/>
  <c r="AD7" i="17"/>
  <c r="V7" i="17"/>
  <c r="Z4" i="17"/>
  <c r="AT4" i="17" s="1"/>
  <c r="BN4" i="17" s="1"/>
  <c r="AW59" i="15"/>
  <c r="AV59" i="15"/>
  <c r="AU59" i="15"/>
  <c r="AT59" i="15"/>
  <c r="AS59" i="15"/>
  <c r="AO59" i="15"/>
  <c r="AN59" i="15"/>
  <c r="AM59" i="15"/>
  <c r="AL59" i="15"/>
  <c r="AK59" i="15"/>
  <c r="AC59" i="15"/>
  <c r="AB59" i="15"/>
  <c r="AA59" i="15"/>
  <c r="Z59" i="15"/>
  <c r="Y59" i="15"/>
  <c r="U59" i="15"/>
  <c r="T59" i="15"/>
  <c r="S59" i="15"/>
  <c r="R59" i="15"/>
  <c r="Q59" i="15"/>
  <c r="BQ58" i="15"/>
  <c r="BP58" i="15"/>
  <c r="BO58" i="15"/>
  <c r="BN58" i="15"/>
  <c r="BM58" i="15"/>
  <c r="BI58" i="15"/>
  <c r="BH58" i="15"/>
  <c r="BG58" i="15"/>
  <c r="BF58" i="15"/>
  <c r="BE58" i="15"/>
  <c r="AX58" i="15"/>
  <c r="AP58" i="15"/>
  <c r="AD58" i="15"/>
  <c r="V58" i="15"/>
  <c r="BQ57" i="15"/>
  <c r="BP57" i="15"/>
  <c r="BP59" i="15" s="1"/>
  <c r="BO57" i="15"/>
  <c r="BO59" i="15"/>
  <c r="BN57" i="15"/>
  <c r="BN59" i="15" s="1"/>
  <c r="BM57" i="15"/>
  <c r="BM59" i="15" s="1"/>
  <c r="BI57" i="15"/>
  <c r="BI59" i="15" s="1"/>
  <c r="BH57" i="15"/>
  <c r="BH59" i="15" s="1"/>
  <c r="BG57" i="15"/>
  <c r="BG59" i="15" s="1"/>
  <c r="BF57" i="15"/>
  <c r="BF59" i="15" s="1"/>
  <c r="BE57" i="15"/>
  <c r="AX57" i="15"/>
  <c r="AX59" i="15" s="1"/>
  <c r="AP57" i="15"/>
  <c r="AP59" i="15" s="1"/>
  <c r="AD57" i="15"/>
  <c r="AD59" i="15" s="1"/>
  <c r="V57" i="15"/>
  <c r="AW54" i="15"/>
  <c r="AV54" i="15"/>
  <c r="AU54" i="15"/>
  <c r="AT54" i="15"/>
  <c r="AS54" i="15"/>
  <c r="AO54" i="15"/>
  <c r="AN54" i="15"/>
  <c r="AM54" i="15"/>
  <c r="AL54" i="15"/>
  <c r="AK54" i="15"/>
  <c r="AC54" i="15"/>
  <c r="AB54" i="15"/>
  <c r="AA54" i="15"/>
  <c r="Z54" i="15"/>
  <c r="Y54" i="15"/>
  <c r="U54" i="15"/>
  <c r="T54" i="15"/>
  <c r="S54" i="15"/>
  <c r="R54" i="15"/>
  <c r="Q54" i="15"/>
  <c r="BQ53" i="15"/>
  <c r="BP53" i="15"/>
  <c r="BP54" i="15" s="1"/>
  <c r="BO53" i="15"/>
  <c r="BN53" i="15"/>
  <c r="BM53" i="15"/>
  <c r="BI53" i="15"/>
  <c r="BH53" i="15"/>
  <c r="BG53" i="15"/>
  <c r="BF53" i="15"/>
  <c r="BE53" i="15"/>
  <c r="AX53" i="15"/>
  <c r="AP53" i="15"/>
  <c r="AD53" i="15"/>
  <c r="V53" i="15"/>
  <c r="V54" i="15" s="1"/>
  <c r="BQ52" i="15"/>
  <c r="BP52" i="15"/>
  <c r="BO52" i="15"/>
  <c r="BN52" i="15"/>
  <c r="BN54" i="15" s="1"/>
  <c r="BM52" i="15"/>
  <c r="BI52" i="15"/>
  <c r="BH52" i="15"/>
  <c r="BG52" i="15"/>
  <c r="BG54" i="15" s="1"/>
  <c r="BF52" i="15"/>
  <c r="BE52" i="15"/>
  <c r="AX52" i="15"/>
  <c r="AP52" i="15"/>
  <c r="AD52" i="15"/>
  <c r="V52" i="15"/>
  <c r="AW49" i="15"/>
  <c r="AV49" i="15"/>
  <c r="AU49" i="15"/>
  <c r="AT49" i="15"/>
  <c r="AS49" i="15"/>
  <c r="AO49" i="15"/>
  <c r="AN49" i="15"/>
  <c r="AM49" i="15"/>
  <c r="AL49" i="15"/>
  <c r="AK49" i="15"/>
  <c r="AC49" i="15"/>
  <c r="AB49" i="15"/>
  <c r="AA49" i="15"/>
  <c r="Z49" i="15"/>
  <c r="Y49" i="15"/>
  <c r="U49" i="15"/>
  <c r="T49" i="15"/>
  <c r="S49" i="15"/>
  <c r="R49" i="15"/>
  <c r="Q49" i="15"/>
  <c r="BQ48" i="15"/>
  <c r="BP48" i="15"/>
  <c r="BP49" i="15" s="1"/>
  <c r="BO48" i="15"/>
  <c r="BN48" i="15"/>
  <c r="BM48" i="15"/>
  <c r="BI48" i="15"/>
  <c r="BH48" i="15"/>
  <c r="BG48" i="15"/>
  <c r="BF48" i="15"/>
  <c r="BE48" i="15"/>
  <c r="BE49" i="15" s="1"/>
  <c r="AX48" i="15"/>
  <c r="AP48" i="15"/>
  <c r="AD48" i="15"/>
  <c r="V48" i="15"/>
  <c r="BQ47" i="15"/>
  <c r="BP47" i="15"/>
  <c r="BO47" i="15"/>
  <c r="BN47" i="15"/>
  <c r="BM47" i="15"/>
  <c r="BI47" i="15"/>
  <c r="BH47" i="15"/>
  <c r="BG47" i="15"/>
  <c r="BG49" i="15" s="1"/>
  <c r="BF47" i="15"/>
  <c r="BE47" i="15"/>
  <c r="AX47" i="15"/>
  <c r="AP47" i="15"/>
  <c r="AP49" i="15" s="1"/>
  <c r="AD47" i="15"/>
  <c r="V47" i="15"/>
  <c r="AW44" i="15"/>
  <c r="AV44" i="15"/>
  <c r="AU44" i="15"/>
  <c r="AT44" i="15"/>
  <c r="AS44" i="15"/>
  <c r="AO44" i="15"/>
  <c r="AN44" i="15"/>
  <c r="AM44" i="15"/>
  <c r="AL44" i="15"/>
  <c r="AK44" i="15"/>
  <c r="AC44" i="15"/>
  <c r="AB44" i="15"/>
  <c r="AA44" i="15"/>
  <c r="Z44" i="15"/>
  <c r="Y44" i="15"/>
  <c r="U44" i="15"/>
  <c r="T44" i="15"/>
  <c r="S44" i="15"/>
  <c r="R44" i="15"/>
  <c r="Q44" i="15"/>
  <c r="BQ43" i="15"/>
  <c r="BP43" i="15"/>
  <c r="BO43" i="15"/>
  <c r="BN43" i="15"/>
  <c r="BM43" i="15"/>
  <c r="BI43" i="15"/>
  <c r="BH43" i="15"/>
  <c r="BG43" i="15"/>
  <c r="BF43" i="15"/>
  <c r="BE43" i="15"/>
  <c r="AX43" i="15"/>
  <c r="AP43" i="15"/>
  <c r="AD43" i="15"/>
  <c r="V43" i="15"/>
  <c r="D19" i="15" s="1"/>
  <c r="BQ42" i="15"/>
  <c r="BP42" i="15"/>
  <c r="BO42" i="15"/>
  <c r="BO44" i="15" s="1"/>
  <c r="BN42" i="15"/>
  <c r="BM42" i="15"/>
  <c r="BI42" i="15"/>
  <c r="BH42" i="15"/>
  <c r="BH44" i="15" s="1"/>
  <c r="BG42" i="15"/>
  <c r="BF42" i="15"/>
  <c r="BE42" i="15"/>
  <c r="AX42" i="15"/>
  <c r="AP42" i="15"/>
  <c r="AD42" i="15"/>
  <c r="V42" i="15"/>
  <c r="C19" i="15" s="1"/>
  <c r="AW39" i="15"/>
  <c r="AV39" i="15"/>
  <c r="AU39" i="15"/>
  <c r="AT39" i="15"/>
  <c r="AS39" i="15"/>
  <c r="AO39" i="15"/>
  <c r="AN39" i="15"/>
  <c r="AM39" i="15"/>
  <c r="AL39" i="15"/>
  <c r="AK39" i="15"/>
  <c r="AC39" i="15"/>
  <c r="AB39" i="15"/>
  <c r="AA39" i="15"/>
  <c r="Z39" i="15"/>
  <c r="Y39" i="15"/>
  <c r="U39" i="15"/>
  <c r="T39" i="15"/>
  <c r="S39" i="15"/>
  <c r="R39" i="15"/>
  <c r="Q39" i="15"/>
  <c r="BQ38" i="15"/>
  <c r="BP38" i="15"/>
  <c r="BO38" i="15"/>
  <c r="BN38" i="15"/>
  <c r="BM38" i="15"/>
  <c r="BI38" i="15"/>
  <c r="BH38" i="15"/>
  <c r="BG38" i="15"/>
  <c r="BF38" i="15"/>
  <c r="BE38" i="15"/>
  <c r="AX38" i="15"/>
  <c r="AP38" i="15"/>
  <c r="AD38" i="15"/>
  <c r="V38" i="15"/>
  <c r="BQ37" i="15"/>
  <c r="BP37" i="15"/>
  <c r="BO37" i="15"/>
  <c r="BN37" i="15"/>
  <c r="BM37" i="15"/>
  <c r="BI37" i="15"/>
  <c r="BH37" i="15"/>
  <c r="BG37" i="15"/>
  <c r="BG39" i="15" s="1"/>
  <c r="BF37" i="15"/>
  <c r="BE37" i="15"/>
  <c r="AX37" i="15"/>
  <c r="AX39" i="15" s="1"/>
  <c r="AP37" i="15"/>
  <c r="AP39" i="15" s="1"/>
  <c r="AD37" i="15"/>
  <c r="V37" i="15"/>
  <c r="AW34" i="15"/>
  <c r="AV34" i="15"/>
  <c r="AU34" i="15"/>
  <c r="AT34" i="15"/>
  <c r="AS34" i="15"/>
  <c r="AO34" i="15"/>
  <c r="AN34" i="15"/>
  <c r="AM34" i="15"/>
  <c r="AL34" i="15"/>
  <c r="AK34" i="15"/>
  <c r="AC34" i="15"/>
  <c r="AB34" i="15"/>
  <c r="AA34" i="15"/>
  <c r="Z34" i="15"/>
  <c r="Y34" i="15"/>
  <c r="U34" i="15"/>
  <c r="T34" i="15"/>
  <c r="S34" i="15"/>
  <c r="R34" i="15"/>
  <c r="Q34" i="15"/>
  <c r="BQ33" i="15"/>
  <c r="BQ34" i="15" s="1"/>
  <c r="BP33" i="15"/>
  <c r="BP34" i="15" s="1"/>
  <c r="BO33" i="15"/>
  <c r="BN33" i="15"/>
  <c r="BM33" i="15"/>
  <c r="BI33" i="15"/>
  <c r="BH33" i="15"/>
  <c r="BG33" i="15"/>
  <c r="BF33" i="15"/>
  <c r="BE33" i="15"/>
  <c r="AX33" i="15"/>
  <c r="AP33" i="15"/>
  <c r="AD33" i="15"/>
  <c r="V33" i="15"/>
  <c r="BQ32" i="15"/>
  <c r="BP32" i="15"/>
  <c r="BO32" i="15"/>
  <c r="BO34" i="15" s="1"/>
  <c r="BN32" i="15"/>
  <c r="BN34" i="15" s="1"/>
  <c r="BM32" i="15"/>
  <c r="BI32" i="15"/>
  <c r="BH32" i="15"/>
  <c r="BG32" i="15"/>
  <c r="BG34" i="15" s="1"/>
  <c r="BF32" i="15"/>
  <c r="BE32" i="15"/>
  <c r="AX32" i="15"/>
  <c r="AX34" i="15" s="1"/>
  <c r="AP32" i="15"/>
  <c r="AP34" i="15" s="1"/>
  <c r="AD32" i="15"/>
  <c r="V32" i="15"/>
  <c r="AW29" i="15"/>
  <c r="AV29" i="15"/>
  <c r="AU29" i="15"/>
  <c r="AT29" i="15"/>
  <c r="AS29" i="15"/>
  <c r="AO29" i="15"/>
  <c r="AN29" i="15"/>
  <c r="AM29" i="15"/>
  <c r="AL29" i="15"/>
  <c r="AK29" i="15"/>
  <c r="AC29" i="15"/>
  <c r="AB29" i="15"/>
  <c r="AA29" i="15"/>
  <c r="Z29" i="15"/>
  <c r="Y29" i="15"/>
  <c r="U29" i="15"/>
  <c r="T29" i="15"/>
  <c r="S29" i="15"/>
  <c r="R29" i="15"/>
  <c r="Q29" i="15"/>
  <c r="BQ28" i="15"/>
  <c r="BP28" i="15"/>
  <c r="BO28" i="15"/>
  <c r="BN28" i="15"/>
  <c r="BM28" i="15"/>
  <c r="BI28" i="15"/>
  <c r="BH28" i="15"/>
  <c r="BG28" i="15"/>
  <c r="BF28" i="15"/>
  <c r="BE28" i="15"/>
  <c r="AX28" i="15"/>
  <c r="AP28" i="15"/>
  <c r="G17" i="15" s="1"/>
  <c r="AD28" i="15"/>
  <c r="V28" i="15"/>
  <c r="BQ27" i="15"/>
  <c r="BP27" i="15"/>
  <c r="BO27" i="15"/>
  <c r="BN27" i="15"/>
  <c r="BM27" i="15"/>
  <c r="BI27" i="15"/>
  <c r="BH27" i="15"/>
  <c r="BG27" i="15"/>
  <c r="BF27" i="15"/>
  <c r="BE27" i="15"/>
  <c r="AX27" i="15"/>
  <c r="AP27" i="15"/>
  <c r="AD27" i="15"/>
  <c r="V27" i="15"/>
  <c r="AW24" i="15"/>
  <c r="AV24" i="15"/>
  <c r="AU24" i="15"/>
  <c r="AT24" i="15"/>
  <c r="AS24" i="15"/>
  <c r="AO24" i="15"/>
  <c r="AN24" i="15"/>
  <c r="AM24" i="15"/>
  <c r="AL24" i="15"/>
  <c r="AK24" i="15"/>
  <c r="AC24" i="15"/>
  <c r="AB24" i="15"/>
  <c r="AA24" i="15"/>
  <c r="Z24" i="15"/>
  <c r="Y24" i="15"/>
  <c r="U24" i="15"/>
  <c r="T24" i="15"/>
  <c r="S24" i="15"/>
  <c r="R24" i="15"/>
  <c r="Q24" i="15"/>
  <c r="BQ23" i="15"/>
  <c r="BP23" i="15"/>
  <c r="BO23" i="15"/>
  <c r="BN23" i="15"/>
  <c r="BM23" i="15"/>
  <c r="BI23" i="15"/>
  <c r="BH23" i="15"/>
  <c r="BG23" i="15"/>
  <c r="BF23" i="15"/>
  <c r="BE23" i="15"/>
  <c r="AX23" i="15"/>
  <c r="AP23" i="15"/>
  <c r="AD23" i="15"/>
  <c r="V23" i="15"/>
  <c r="BQ22" i="15"/>
  <c r="BP22" i="15"/>
  <c r="BO22" i="15"/>
  <c r="BN22" i="15"/>
  <c r="BM22" i="15"/>
  <c r="BI22" i="15"/>
  <c r="BH22" i="15"/>
  <c r="BG22" i="15"/>
  <c r="BF22" i="15"/>
  <c r="BE22" i="15"/>
  <c r="AX22" i="15"/>
  <c r="AP22" i="15"/>
  <c r="AP24" i="15" s="1"/>
  <c r="AD22" i="15"/>
  <c r="V22" i="15"/>
  <c r="V24" i="15"/>
  <c r="AW19" i="15"/>
  <c r="AV19" i="15"/>
  <c r="AU19" i="15"/>
  <c r="AT19" i="15"/>
  <c r="AS19" i="15"/>
  <c r="AO19" i="15"/>
  <c r="AN19" i="15"/>
  <c r="AM19" i="15"/>
  <c r="AL19" i="15"/>
  <c r="AK19" i="15"/>
  <c r="AC19" i="15"/>
  <c r="AB19" i="15"/>
  <c r="AA19" i="15"/>
  <c r="Z19" i="15"/>
  <c r="Y19" i="15"/>
  <c r="U19" i="15"/>
  <c r="T19" i="15"/>
  <c r="S19" i="15"/>
  <c r="R19" i="15"/>
  <c r="Q19" i="15"/>
  <c r="G19" i="15"/>
  <c r="BQ18" i="15"/>
  <c r="BP18" i="15"/>
  <c r="BO18" i="15"/>
  <c r="BN18" i="15"/>
  <c r="BM18" i="15"/>
  <c r="BI18" i="15"/>
  <c r="BH18" i="15"/>
  <c r="BG18" i="15"/>
  <c r="BF18" i="15"/>
  <c r="BE18" i="15"/>
  <c r="AX18" i="15"/>
  <c r="AP18" i="15"/>
  <c r="AD18" i="15"/>
  <c r="V18" i="15"/>
  <c r="D18" i="15"/>
  <c r="BQ17" i="15"/>
  <c r="BQ19" i="15" s="1"/>
  <c r="BP17" i="15"/>
  <c r="BO17" i="15"/>
  <c r="BN17" i="15"/>
  <c r="BM17" i="15"/>
  <c r="BI17" i="15"/>
  <c r="BH17" i="15"/>
  <c r="BH19" i="15" s="1"/>
  <c r="BG17" i="15"/>
  <c r="BF17" i="15"/>
  <c r="BF19" i="15" s="1"/>
  <c r="BE17" i="15"/>
  <c r="AX17" i="15"/>
  <c r="AP17" i="15"/>
  <c r="AD17" i="15"/>
  <c r="V17" i="15"/>
  <c r="AW14" i="15"/>
  <c r="AV14" i="15"/>
  <c r="AU14" i="15"/>
  <c r="AT14" i="15"/>
  <c r="AS14" i="15"/>
  <c r="AO14" i="15"/>
  <c r="AN14" i="15"/>
  <c r="AM14" i="15"/>
  <c r="AL14" i="15"/>
  <c r="AK14" i="15"/>
  <c r="AC14" i="15"/>
  <c r="AB14" i="15"/>
  <c r="AA14" i="15"/>
  <c r="Z14" i="15"/>
  <c r="Y14" i="15"/>
  <c r="U14" i="15"/>
  <c r="T14" i="15"/>
  <c r="S14" i="15"/>
  <c r="R14" i="15"/>
  <c r="Q14" i="15"/>
  <c r="BQ13" i="15"/>
  <c r="BP13" i="15"/>
  <c r="BO13" i="15"/>
  <c r="BN13" i="15"/>
  <c r="BM13" i="15"/>
  <c r="BI13" i="15"/>
  <c r="BH13" i="15"/>
  <c r="BG13" i="15"/>
  <c r="BF13" i="15"/>
  <c r="BJ13" i="15" s="1"/>
  <c r="BE13" i="15"/>
  <c r="AX13" i="15"/>
  <c r="AP13" i="15"/>
  <c r="AD13" i="15"/>
  <c r="AD14" i="15" s="1"/>
  <c r="V13" i="15"/>
  <c r="BQ12" i="15"/>
  <c r="BP12" i="15"/>
  <c r="BO12" i="15"/>
  <c r="BO14" i="15" s="1"/>
  <c r="BN12" i="15"/>
  <c r="BM12" i="15"/>
  <c r="BI12" i="15"/>
  <c r="BH12" i="15"/>
  <c r="BG12" i="15"/>
  <c r="BF12" i="15"/>
  <c r="BE12" i="15"/>
  <c r="AX12" i="15"/>
  <c r="AP12" i="15"/>
  <c r="AD12" i="15"/>
  <c r="V12" i="15"/>
  <c r="AW9" i="15"/>
  <c r="AV9" i="15"/>
  <c r="AU9" i="15"/>
  <c r="AT9" i="15"/>
  <c r="AS9" i="15"/>
  <c r="AO9" i="15"/>
  <c r="AN9" i="15"/>
  <c r="AM9" i="15"/>
  <c r="AL9" i="15"/>
  <c r="AK9" i="15"/>
  <c r="AC9" i="15"/>
  <c r="AB9" i="15"/>
  <c r="AA9" i="15"/>
  <c r="Z9" i="15"/>
  <c r="Y9" i="15"/>
  <c r="U9" i="15"/>
  <c r="T9" i="15"/>
  <c r="S9" i="15"/>
  <c r="R9" i="15"/>
  <c r="Q9" i="15"/>
  <c r="BQ8" i="15"/>
  <c r="BP8" i="15"/>
  <c r="BO8" i="15"/>
  <c r="BN8" i="15"/>
  <c r="BR8" i="15"/>
  <c r="BM8" i="15"/>
  <c r="BI8" i="15"/>
  <c r="BH8" i="15"/>
  <c r="BG8" i="15"/>
  <c r="BF8" i="15"/>
  <c r="BE8" i="15"/>
  <c r="AX8" i="15"/>
  <c r="AP8" i="15"/>
  <c r="AD8" i="15"/>
  <c r="AD9" i="15" s="1"/>
  <c r="V8" i="15"/>
  <c r="BQ7" i="15"/>
  <c r="BQ9" i="15"/>
  <c r="BP7" i="15"/>
  <c r="BP9" i="15" s="1"/>
  <c r="BO7" i="15"/>
  <c r="BO9" i="15"/>
  <c r="BN7" i="15"/>
  <c r="BM7" i="15"/>
  <c r="BI7" i="15"/>
  <c r="BH7" i="15"/>
  <c r="BH9" i="15" s="1"/>
  <c r="BG7" i="15"/>
  <c r="BF7" i="15"/>
  <c r="BE7" i="15"/>
  <c r="AX7" i="15"/>
  <c r="AX9" i="15" s="1"/>
  <c r="AP7" i="15"/>
  <c r="AD7" i="15"/>
  <c r="V7" i="15"/>
  <c r="Z4" i="15"/>
  <c r="AT4" i="15" s="1"/>
  <c r="BN4" i="15" s="1"/>
  <c r="AX24" i="15"/>
  <c r="BI24" i="15"/>
  <c r="AX19" i="15"/>
  <c r="AD49" i="15"/>
  <c r="BM49" i="15"/>
  <c r="BN44" i="15"/>
  <c r="AD44" i="15"/>
  <c r="AE62" i="15"/>
  <c r="BP39" i="15"/>
  <c r="C18" i="15"/>
  <c r="BN39" i="15"/>
  <c r="V39" i="15"/>
  <c r="BH34" i="15"/>
  <c r="BQ24" i="15"/>
  <c r="BO24" i="15"/>
  <c r="AD19" i="15"/>
  <c r="BI19" i="15"/>
  <c r="BI14" i="15"/>
  <c r="BH14" i="15"/>
  <c r="BE14" i="15"/>
  <c r="BJ12" i="15"/>
  <c r="BJ14" i="15" s="1"/>
  <c r="V9" i="15"/>
  <c r="BE9" i="15"/>
  <c r="R63" i="15"/>
  <c r="BO19" i="15"/>
  <c r="F19" i="15"/>
  <c r="AX44" i="15"/>
  <c r="AP9" i="15"/>
  <c r="BM14" i="15"/>
  <c r="G18" i="15"/>
  <c r="BJ8" i="15"/>
  <c r="BE19" i="15"/>
  <c r="BJ52" i="15"/>
  <c r="BE59" i="15"/>
  <c r="BF14" i="15"/>
  <c r="AD39" i="15"/>
  <c r="BJ37" i="15"/>
  <c r="BR38" i="15"/>
  <c r="V59" i="15"/>
  <c r="Z75" i="15"/>
  <c r="BR37" i="15"/>
  <c r="BR39" i="15" s="1"/>
  <c r="V44" i="15"/>
  <c r="AP54" i="15"/>
  <c r="BE29" i="15"/>
  <c r="BJ47" i="15"/>
  <c r="AE63" i="15"/>
  <c r="AE64" i="15"/>
  <c r="AX19" i="17"/>
  <c r="BN19" i="17"/>
  <c r="BF59" i="17"/>
  <c r="BH54" i="17"/>
  <c r="BG54" i="17"/>
  <c r="BF49" i="17"/>
  <c r="AD44" i="17"/>
  <c r="BM44" i="17"/>
  <c r="BI44" i="17"/>
  <c r="AE62" i="17"/>
  <c r="C18" i="17"/>
  <c r="V39" i="17"/>
  <c r="BE39" i="17"/>
  <c r="BQ29" i="17"/>
  <c r="BP29" i="17"/>
  <c r="BN29" i="17"/>
  <c r="BI29" i="17"/>
  <c r="BO24" i="17"/>
  <c r="BI24" i="17"/>
  <c r="BJ23" i="17"/>
  <c r="V24" i="17"/>
  <c r="BI14" i="17"/>
  <c r="BG14" i="17"/>
  <c r="V14" i="17"/>
  <c r="BF14" i="17"/>
  <c r="BR8" i="17"/>
  <c r="R62" i="17"/>
  <c r="BI9" i="17"/>
  <c r="BH9" i="17"/>
  <c r="BJ8" i="17"/>
  <c r="BE9" i="17"/>
  <c r="AD14" i="17"/>
  <c r="BJ12" i="17"/>
  <c r="BR18" i="17"/>
  <c r="BR7" i="17"/>
  <c r="AP29" i="17"/>
  <c r="F17" i="17"/>
  <c r="BR27" i="17"/>
  <c r="AY63" i="17"/>
  <c r="AV63" i="17"/>
  <c r="G9" i="17" s="1"/>
  <c r="AP44" i="17"/>
  <c r="BR42" i="17"/>
  <c r="AX44" i="17"/>
  <c r="BR53" i="17"/>
  <c r="AI8" i="17"/>
  <c r="G10" i="17" s="1"/>
  <c r="V9" i="17"/>
  <c r="BM14" i="17"/>
  <c r="F19" i="17"/>
  <c r="H19" i="17" s="1"/>
  <c r="BJ38" i="17"/>
  <c r="BJ43" i="17"/>
  <c r="BE59" i="17"/>
  <c r="AL62" i="17"/>
  <c r="BJ7" i="17"/>
  <c r="O8" i="17"/>
  <c r="D10" i="17" s="1"/>
  <c r="G18" i="17"/>
  <c r="AD34" i="17"/>
  <c r="BR43" i="17"/>
  <c r="BR44" i="17" s="1"/>
  <c r="AP49" i="17"/>
  <c r="V59" i="17"/>
  <c r="BM59" i="17"/>
  <c r="AF62" i="17"/>
  <c r="BM39" i="17"/>
  <c r="V44" i="17"/>
  <c r="BE44" i="17"/>
  <c r="AD24" i="17"/>
  <c r="V29" i="17"/>
  <c r="BE29" i="17"/>
  <c r="BJ47" i="17"/>
  <c r="AE63" i="17"/>
  <c r="G32" i="17"/>
  <c r="BF9" i="15" l="1"/>
  <c r="BM9" i="15"/>
  <c r="AQ63" i="15"/>
  <c r="BJ22" i="15"/>
  <c r="BM24" i="15"/>
  <c r="AD29" i="15"/>
  <c r="BF29" i="15"/>
  <c r="BM29" i="15"/>
  <c r="BQ29" i="15"/>
  <c r="AX29" i="15"/>
  <c r="AD34" i="15"/>
  <c r="BF39" i="15"/>
  <c r="BM39" i="15"/>
  <c r="BQ39" i="15"/>
  <c r="BO39" i="15"/>
  <c r="BF49" i="15"/>
  <c r="BQ49" i="15"/>
  <c r="AX49" i="15"/>
  <c r="BJ48" i="15"/>
  <c r="BJ49" i="15" s="1"/>
  <c r="BR48" i="15"/>
  <c r="AD54" i="15"/>
  <c r="BF54" i="15"/>
  <c r="BQ54" i="15"/>
  <c r="BR53" i="15"/>
  <c r="BH19" i="17"/>
  <c r="BO19" i="17"/>
  <c r="W63" i="17"/>
  <c r="BF19" i="17"/>
  <c r="BR22" i="17"/>
  <c r="BR24" i="17" s="1"/>
  <c r="BH24" i="17"/>
  <c r="BR23" i="17"/>
  <c r="AD29" i="17"/>
  <c r="BF29" i="17"/>
  <c r="BM29" i="17"/>
  <c r="AX29" i="17"/>
  <c r="BO29" i="17"/>
  <c r="BP34" i="17"/>
  <c r="BG34" i="17"/>
  <c r="BN34" i="17"/>
  <c r="AX49" i="17"/>
  <c r="AZ64" i="17" s="1"/>
  <c r="BQ49" i="17"/>
  <c r="AD54" i="17"/>
  <c r="BM54" i="17"/>
  <c r="BQ54" i="17"/>
  <c r="AX59" i="17"/>
  <c r="BR58" i="17"/>
  <c r="BR59" i="17" s="1"/>
  <c r="I8" i="24"/>
  <c r="J18" i="15"/>
  <c r="BR54" i="17"/>
  <c r="BR23" i="15"/>
  <c r="D17" i="15"/>
  <c r="J17" i="15" s="1"/>
  <c r="BJ33" i="15"/>
  <c r="BR33" i="15"/>
  <c r="BJ43" i="15"/>
  <c r="BR43" i="15"/>
  <c r="BR59" i="23"/>
  <c r="R62" i="15"/>
  <c r="R64" i="15" s="1"/>
  <c r="BN9" i="15"/>
  <c r="V14" i="15"/>
  <c r="BP14" i="15"/>
  <c r="V19" i="15"/>
  <c r="BP19" i="15"/>
  <c r="BE24" i="15"/>
  <c r="BP24" i="15"/>
  <c r="BG24" i="15"/>
  <c r="BN24" i="15"/>
  <c r="BI29" i="15"/>
  <c r="BP29" i="15"/>
  <c r="BJ28" i="15"/>
  <c r="BR28" i="15"/>
  <c r="V34" i="15"/>
  <c r="BJ32" i="15"/>
  <c r="BI34" i="15"/>
  <c r="BE39" i="15"/>
  <c r="BI44" i="15"/>
  <c r="BP44" i="15"/>
  <c r="BG44" i="15"/>
  <c r="BR58" i="15"/>
  <c r="BP9" i="17"/>
  <c r="BR12" i="17"/>
  <c r="BR14" i="17" s="1"/>
  <c r="R63" i="17"/>
  <c r="BJ13" i="17"/>
  <c r="BR13" i="17"/>
  <c r="BG19" i="17"/>
  <c r="BR17" i="17"/>
  <c r="BR19" i="17" s="1"/>
  <c r="V34" i="17"/>
  <c r="BH34" i="17"/>
  <c r="BO34" i="17"/>
  <c r="Z75" i="17"/>
  <c r="BJ33" i="17"/>
  <c r="BM34" i="17"/>
  <c r="H18" i="17"/>
  <c r="H32" i="17" s="1"/>
  <c r="BH39" i="17"/>
  <c r="BR37" i="17"/>
  <c r="BF39" i="17"/>
  <c r="BR38" i="17"/>
  <c r="BS63" i="17" s="1"/>
  <c r="BG44" i="17"/>
  <c r="BR47" i="17"/>
  <c r="AF63" i="17"/>
  <c r="BJ48" i="17"/>
  <c r="BJ49" i="17" s="1"/>
  <c r="AP54" i="17"/>
  <c r="V54" i="17"/>
  <c r="BE54" i="17"/>
  <c r="BP54" i="17"/>
  <c r="AP59" i="17"/>
  <c r="BG59" i="17"/>
  <c r="BF63" i="23"/>
  <c r="BJ49" i="23"/>
  <c r="BK63" i="23"/>
  <c r="BR49" i="17"/>
  <c r="F32" i="17"/>
  <c r="BJ14" i="17"/>
  <c r="BP14" i="17"/>
  <c r="V49" i="17"/>
  <c r="BR22" i="15"/>
  <c r="BR24" i="15" s="1"/>
  <c r="BM34" i="15"/>
  <c r="BJ17" i="15"/>
  <c r="AP29" i="15"/>
  <c r="BR32" i="15"/>
  <c r="BR48" i="17"/>
  <c r="D38" i="23"/>
  <c r="BJ53" i="17"/>
  <c r="BT63" i="17" s="1"/>
  <c r="AX14" i="17"/>
  <c r="BJ37" i="17"/>
  <c r="BJ39" i="17" s="1"/>
  <c r="AI7" i="17"/>
  <c r="BR28" i="17"/>
  <c r="BR29" i="17" s="1"/>
  <c r="BE14" i="17"/>
  <c r="AD39" i="17"/>
  <c r="AE64" i="17" s="1"/>
  <c r="E18" i="15"/>
  <c r="F17" i="15"/>
  <c r="H17" i="15" s="1"/>
  <c r="G32" i="15"/>
  <c r="BR42" i="15"/>
  <c r="BE34" i="15"/>
  <c r="BO49" i="15"/>
  <c r="AL63" i="15"/>
  <c r="AI8" i="15"/>
  <c r="G10" i="15" s="1"/>
  <c r="AQ62" i="15"/>
  <c r="AQ64" i="15" s="1"/>
  <c r="BF24" i="15"/>
  <c r="BJ23" i="15"/>
  <c r="BJ24" i="15" s="1"/>
  <c r="BH29" i="15"/>
  <c r="AY63" i="15"/>
  <c r="AV63" i="15"/>
  <c r="G9" i="15" s="1"/>
  <c r="H9" i="15" s="1"/>
  <c r="AB62" i="15"/>
  <c r="BF44" i="15"/>
  <c r="V49" i="15"/>
  <c r="AF64" i="15" s="1"/>
  <c r="AZ62" i="15"/>
  <c r="BH49" i="15"/>
  <c r="BN9" i="17"/>
  <c r="AX24" i="17"/>
  <c r="D17" i="17"/>
  <c r="D23" i="17" s="1"/>
  <c r="AP34" i="17"/>
  <c r="BF34" i="17"/>
  <c r="BI49" i="17"/>
  <c r="AZ64" i="23"/>
  <c r="BJ34" i="23"/>
  <c r="BM19" i="15"/>
  <c r="BR17" i="15"/>
  <c r="BR34" i="15"/>
  <c r="F18" i="15"/>
  <c r="AV62" i="15"/>
  <c r="F9" i="15" s="1"/>
  <c r="F20" i="15" s="1"/>
  <c r="F34" i="15" s="1"/>
  <c r="AY62" i="15"/>
  <c r="BR52" i="15"/>
  <c r="BR54" i="15" s="1"/>
  <c r="BM54" i="15"/>
  <c r="D24" i="23"/>
  <c r="D23" i="23"/>
  <c r="D25" i="23"/>
  <c r="AB63" i="17"/>
  <c r="D9" i="17" s="1"/>
  <c r="BJ42" i="17"/>
  <c r="BJ44" i="17" s="1"/>
  <c r="BJ57" i="17"/>
  <c r="BJ59" i="17" s="1"/>
  <c r="BR33" i="17"/>
  <c r="BJ17" i="17"/>
  <c r="BR32" i="17"/>
  <c r="BF63" i="17"/>
  <c r="C17" i="15"/>
  <c r="BR27" i="15"/>
  <c r="BR29" i="15" s="1"/>
  <c r="AP19" i="15"/>
  <c r="BN19" i="15"/>
  <c r="BG29" i="15"/>
  <c r="BN29" i="15"/>
  <c r="BF34" i="15"/>
  <c r="BJ42" i="15"/>
  <c r="BS62" i="15" s="1"/>
  <c r="BE44" i="15"/>
  <c r="AB63" i="15"/>
  <c r="D9" i="15" s="1"/>
  <c r="AF63" i="15"/>
  <c r="BR47" i="15"/>
  <c r="BR49" i="15" s="1"/>
  <c r="BN49" i="15"/>
  <c r="BJ53" i="15"/>
  <c r="BJ54" i="15" s="1"/>
  <c r="BE34" i="17"/>
  <c r="BJ32" i="17"/>
  <c r="BJ34" i="17" s="1"/>
  <c r="BJ44" i="23"/>
  <c r="BJ19" i="23"/>
  <c r="Z74" i="17"/>
  <c r="BE49" i="17"/>
  <c r="BJ27" i="17"/>
  <c r="C17" i="17"/>
  <c r="AX39" i="17"/>
  <c r="AY64" i="17" s="1"/>
  <c r="AY62" i="17"/>
  <c r="AV62" i="17"/>
  <c r="W62" i="17"/>
  <c r="W64" i="17" s="1"/>
  <c r="I18" i="17"/>
  <c r="BJ27" i="15"/>
  <c r="BJ29" i="15" s="1"/>
  <c r="BS63" i="15"/>
  <c r="BE54" i="15"/>
  <c r="H19" i="15"/>
  <c r="BR13" i="15"/>
  <c r="BR18" i="15"/>
  <c r="BC8" i="15" s="1"/>
  <c r="AD24" i="15"/>
  <c r="Z74" i="15"/>
  <c r="V29" i="15"/>
  <c r="BJ38" i="15"/>
  <c r="BJ39" i="15" s="1"/>
  <c r="AP44" i="15"/>
  <c r="AY64" i="15" s="1"/>
  <c r="BO9" i="17"/>
  <c r="AD19" i="17"/>
  <c r="BM19" i="17"/>
  <c r="BQ19" i="17"/>
  <c r="AZ63" i="17"/>
  <c r="BM49" i="17"/>
  <c r="BN59" i="17"/>
  <c r="BQ59" i="17"/>
  <c r="BS63" i="23"/>
  <c r="BT63" i="23"/>
  <c r="H38" i="24"/>
  <c r="BR12" i="15"/>
  <c r="BQ14" i="15"/>
  <c r="BH39" i="15"/>
  <c r="BM44" i="15"/>
  <c r="AZ63" i="15"/>
  <c r="BI49" i="15"/>
  <c r="AX54" i="15"/>
  <c r="BH54" i="15"/>
  <c r="BO54" i="15"/>
  <c r="BQ59" i="15"/>
  <c r="BQ34" i="17"/>
  <c r="J19" i="17"/>
  <c r="BG49" i="17"/>
  <c r="BN54" i="17"/>
  <c r="O7" i="17"/>
  <c r="O9" i="17" s="1"/>
  <c r="AE65" i="17" s="1"/>
  <c r="BR49" i="23"/>
  <c r="AL62" i="15"/>
  <c r="AL64" i="15" s="1"/>
  <c r="AP14" i="15"/>
  <c r="BG14" i="15"/>
  <c r="BN14" i="15"/>
  <c r="BJ18" i="15"/>
  <c r="BO29" i="15"/>
  <c r="BI39" i="15"/>
  <c r="BI54" i="15"/>
  <c r="BJ57" i="15"/>
  <c r="BM9" i="17"/>
  <c r="BJ22" i="17"/>
  <c r="BJ24" i="17" s="1"/>
  <c r="BQ39" i="17"/>
  <c r="BO39" i="17"/>
  <c r="BH49" i="17"/>
  <c r="D8" i="23"/>
  <c r="BJ14" i="23"/>
  <c r="AY64" i="23"/>
  <c r="G20" i="17"/>
  <c r="G34" i="17" s="1"/>
  <c r="G40" i="17" s="1"/>
  <c r="J9" i="17"/>
  <c r="G17" i="17"/>
  <c r="H17" i="17" s="1"/>
  <c r="AQ63" i="17"/>
  <c r="AQ64" i="17" s="1"/>
  <c r="BJ28" i="17"/>
  <c r="BF24" i="17"/>
  <c r="AP24" i="17"/>
  <c r="BE24" i="17"/>
  <c r="AP19" i="17"/>
  <c r="G24" i="17"/>
  <c r="G38" i="17"/>
  <c r="G8" i="17"/>
  <c r="G12" i="17"/>
  <c r="G25" i="17"/>
  <c r="AI9" i="17"/>
  <c r="F10" i="17"/>
  <c r="BJ52" i="17"/>
  <c r="BT62" i="17"/>
  <c r="BJ54" i="17"/>
  <c r="BP49" i="17"/>
  <c r="BO49" i="17"/>
  <c r="BN49" i="17"/>
  <c r="AD49" i="17"/>
  <c r="BQ44" i="17"/>
  <c r="BN44" i="17"/>
  <c r="AB62" i="17"/>
  <c r="AB64" i="17" s="1"/>
  <c r="E19" i="17"/>
  <c r="K19" i="17" s="1"/>
  <c r="C32" i="17"/>
  <c r="I19" i="17"/>
  <c r="J18" i="17"/>
  <c r="J32" i="17" s="1"/>
  <c r="D32" i="17"/>
  <c r="D38" i="17" s="1"/>
  <c r="E18" i="17"/>
  <c r="D20" i="17"/>
  <c r="D26" i="17" s="1"/>
  <c r="BG39" i="17"/>
  <c r="BS62" i="17"/>
  <c r="BI34" i="17"/>
  <c r="BH29" i="17"/>
  <c r="I17" i="17"/>
  <c r="BQ24" i="17"/>
  <c r="BM24" i="17"/>
  <c r="V19" i="17"/>
  <c r="BJ18" i="17"/>
  <c r="BE19" i="17"/>
  <c r="BN14" i="17"/>
  <c r="AD9" i="17"/>
  <c r="BR9" i="17"/>
  <c r="BG9" i="17"/>
  <c r="BJ9" i="17"/>
  <c r="D12" i="17"/>
  <c r="J10" i="17"/>
  <c r="D25" i="17"/>
  <c r="D24" i="17"/>
  <c r="D8" i="17"/>
  <c r="R64" i="17"/>
  <c r="BF62" i="17"/>
  <c r="K8" i="25"/>
  <c r="K38" i="25"/>
  <c r="E34" i="25"/>
  <c r="E40" i="25" s="1"/>
  <c r="E26" i="25"/>
  <c r="K20" i="25"/>
  <c r="I34" i="25"/>
  <c r="I40" i="25" s="1"/>
  <c r="I26" i="25"/>
  <c r="H34" i="25"/>
  <c r="H40" i="25" s="1"/>
  <c r="H26" i="25"/>
  <c r="K25" i="25"/>
  <c r="K24" i="25"/>
  <c r="K23" i="24"/>
  <c r="E8" i="24"/>
  <c r="E25" i="24"/>
  <c r="E38" i="24"/>
  <c r="I12" i="24"/>
  <c r="K38" i="24"/>
  <c r="E12" i="24"/>
  <c r="K9" i="24"/>
  <c r="K12" i="24" s="1"/>
  <c r="I24" i="24"/>
  <c r="I23" i="24"/>
  <c r="I25" i="24"/>
  <c r="H8" i="24"/>
  <c r="H24" i="24"/>
  <c r="H25" i="24"/>
  <c r="H23" i="24"/>
  <c r="H20" i="24"/>
  <c r="H12" i="24"/>
  <c r="J34" i="24"/>
  <c r="J40" i="24" s="1"/>
  <c r="J26" i="24"/>
  <c r="K24" i="24"/>
  <c r="C34" i="24"/>
  <c r="C40" i="24" s="1"/>
  <c r="C26" i="24"/>
  <c r="I20" i="24"/>
  <c r="E20" i="24"/>
  <c r="F34" i="24"/>
  <c r="F40" i="24" s="1"/>
  <c r="F26" i="24"/>
  <c r="G25" i="23"/>
  <c r="G23" i="23"/>
  <c r="W64" i="23"/>
  <c r="E10" i="23"/>
  <c r="E25" i="23" s="1"/>
  <c r="BC8" i="23"/>
  <c r="C23" i="23"/>
  <c r="C38" i="23"/>
  <c r="O9" i="23"/>
  <c r="AV64" i="23"/>
  <c r="F9" i="23"/>
  <c r="G20" i="23"/>
  <c r="G12" i="23"/>
  <c r="H32" i="23"/>
  <c r="K17" i="23"/>
  <c r="R64" i="23"/>
  <c r="I32" i="23"/>
  <c r="BK62" i="23"/>
  <c r="BK64" i="23" s="1"/>
  <c r="BR14" i="23"/>
  <c r="BF62" i="23"/>
  <c r="BF64" i="23" s="1"/>
  <c r="BJ9" i="23"/>
  <c r="BC7" i="23"/>
  <c r="BR44" i="23"/>
  <c r="BT62" i="23"/>
  <c r="BS62" i="23"/>
  <c r="BP62" i="23"/>
  <c r="BP64" i="23" s="1"/>
  <c r="BR39" i="23"/>
  <c r="AB64" i="23"/>
  <c r="C9" i="23"/>
  <c r="D20" i="23"/>
  <c r="D12" i="23"/>
  <c r="J9" i="23"/>
  <c r="K19" i="23"/>
  <c r="J32" i="23"/>
  <c r="G8" i="23"/>
  <c r="AI9" i="23"/>
  <c r="F10" i="23"/>
  <c r="G38" i="23"/>
  <c r="E32" i="23"/>
  <c r="K18" i="23"/>
  <c r="J10" i="23"/>
  <c r="J25" i="23" s="1"/>
  <c r="BJ58" i="15"/>
  <c r="BJ59" i="15" s="1"/>
  <c r="BH24" i="15"/>
  <c r="AX14" i="15"/>
  <c r="BR7" i="15"/>
  <c r="BR9" i="15" s="1"/>
  <c r="BF63" i="15"/>
  <c r="G23" i="15"/>
  <c r="G24" i="15"/>
  <c r="G38" i="15"/>
  <c r="G25" i="15"/>
  <c r="BJ7" i="15"/>
  <c r="AI7" i="15"/>
  <c r="BG9" i="15"/>
  <c r="BI9" i="15"/>
  <c r="BR57" i="15"/>
  <c r="BR59" i="15" s="1"/>
  <c r="BT62" i="15"/>
  <c r="AF62" i="15"/>
  <c r="BT63" i="15"/>
  <c r="BR44" i="15"/>
  <c r="BQ44" i="15"/>
  <c r="E19" i="15"/>
  <c r="C32" i="15"/>
  <c r="I19" i="15"/>
  <c r="D32" i="15"/>
  <c r="J19" i="15"/>
  <c r="J32" i="15" s="1"/>
  <c r="D20" i="15"/>
  <c r="O8" i="15"/>
  <c r="D10" i="15" s="1"/>
  <c r="D24" i="15" s="1"/>
  <c r="BJ19" i="15"/>
  <c r="BG19" i="15"/>
  <c r="W62" i="15"/>
  <c r="W63" i="15"/>
  <c r="O7" i="15"/>
  <c r="AF64" i="17" l="1"/>
  <c r="BP63" i="17"/>
  <c r="AZ64" i="15"/>
  <c r="BK63" i="15"/>
  <c r="BR19" i="15"/>
  <c r="BJ34" i="15"/>
  <c r="BP63" i="15"/>
  <c r="G12" i="15"/>
  <c r="BT64" i="23"/>
  <c r="BJ29" i="17"/>
  <c r="AB65" i="23"/>
  <c r="R65" i="23"/>
  <c r="BR39" i="17"/>
  <c r="BS64" i="17" s="1"/>
  <c r="E17" i="15"/>
  <c r="I17" i="15"/>
  <c r="K17" i="15"/>
  <c r="BC7" i="15"/>
  <c r="G20" i="15"/>
  <c r="AZ65" i="23"/>
  <c r="D23" i="15"/>
  <c r="BK62" i="15"/>
  <c r="J9" i="15"/>
  <c r="G8" i="15"/>
  <c r="J8" i="23"/>
  <c r="BS64" i="23"/>
  <c r="C10" i="17"/>
  <c r="C24" i="17" s="1"/>
  <c r="BP62" i="17"/>
  <c r="BP64" i="17" s="1"/>
  <c r="G26" i="17"/>
  <c r="BR14" i="15"/>
  <c r="E17" i="17"/>
  <c r="K17" i="17" s="1"/>
  <c r="BR34" i="17"/>
  <c r="AV64" i="15"/>
  <c r="BC7" i="17"/>
  <c r="E23" i="23"/>
  <c r="K8" i="24"/>
  <c r="BF64" i="17"/>
  <c r="BK62" i="17"/>
  <c r="I32" i="17"/>
  <c r="F9" i="17"/>
  <c r="F12" i="17" s="1"/>
  <c r="AV64" i="17"/>
  <c r="H18" i="15"/>
  <c r="H32" i="15" s="1"/>
  <c r="F32" i="15"/>
  <c r="I18" i="15"/>
  <c r="I32" i="15" s="1"/>
  <c r="C9" i="15"/>
  <c r="AB64" i="15"/>
  <c r="BJ44" i="15"/>
  <c r="BS64" i="15" s="1"/>
  <c r="G23" i="17"/>
  <c r="J17" i="17"/>
  <c r="J23" i="17" s="1"/>
  <c r="J8" i="17"/>
  <c r="AQ65" i="17"/>
  <c r="AY65" i="17"/>
  <c r="AV65" i="17"/>
  <c r="AZ65" i="17"/>
  <c r="AL65" i="17"/>
  <c r="F23" i="17"/>
  <c r="F24" i="17"/>
  <c r="F38" i="17"/>
  <c r="H10" i="17"/>
  <c r="F25" i="17"/>
  <c r="BT64" i="17"/>
  <c r="C9" i="17"/>
  <c r="C20" i="17" s="1"/>
  <c r="E32" i="17"/>
  <c r="K18" i="17"/>
  <c r="K32" i="17" s="1"/>
  <c r="D34" i="17"/>
  <c r="D40" i="17" s="1"/>
  <c r="J20" i="17"/>
  <c r="J34" i="17" s="1"/>
  <c r="J40" i="17" s="1"/>
  <c r="AB65" i="17"/>
  <c r="BK63" i="17"/>
  <c r="BK64" i="17" s="1"/>
  <c r="BC8" i="17"/>
  <c r="BJ19" i="17"/>
  <c r="AF65" i="17"/>
  <c r="R65" i="17"/>
  <c r="W65" i="17"/>
  <c r="J25" i="17"/>
  <c r="J24" i="17"/>
  <c r="J12" i="17"/>
  <c r="J38" i="17"/>
  <c r="C23" i="17"/>
  <c r="I10" i="17"/>
  <c r="C25" i="17"/>
  <c r="C26" i="17"/>
  <c r="K34" i="25"/>
  <c r="K40" i="25" s="1"/>
  <c r="K26" i="25"/>
  <c r="E34" i="24"/>
  <c r="E40" i="24" s="1"/>
  <c r="E26" i="24"/>
  <c r="K20" i="24"/>
  <c r="H34" i="24"/>
  <c r="H40" i="24" s="1"/>
  <c r="H26" i="24"/>
  <c r="I34" i="24"/>
  <c r="I40" i="24" s="1"/>
  <c r="I26" i="24"/>
  <c r="E24" i="23"/>
  <c r="E38" i="23"/>
  <c r="BC9" i="23"/>
  <c r="BT65" i="23" s="1"/>
  <c r="W65" i="23"/>
  <c r="AE65" i="23"/>
  <c r="AF65" i="23"/>
  <c r="BS65" i="23"/>
  <c r="H10" i="23"/>
  <c r="F8" i="23"/>
  <c r="I10" i="23"/>
  <c r="I38" i="23" s="1"/>
  <c r="F24" i="23"/>
  <c r="F23" i="23"/>
  <c r="F25" i="23"/>
  <c r="J38" i="23"/>
  <c r="J12" i="23"/>
  <c r="D34" i="23"/>
  <c r="D40" i="23" s="1"/>
  <c r="D26" i="23"/>
  <c r="J20" i="23"/>
  <c r="BP65" i="23"/>
  <c r="J23" i="23"/>
  <c r="F38" i="23"/>
  <c r="H38" i="23"/>
  <c r="G34" i="23"/>
  <c r="G40" i="23" s="1"/>
  <c r="G26" i="23"/>
  <c r="AV65" i="23"/>
  <c r="K32" i="23"/>
  <c r="AL65" i="23"/>
  <c r="AQ65" i="23"/>
  <c r="AY65" i="23"/>
  <c r="J24" i="23"/>
  <c r="C20" i="23"/>
  <c r="I9" i="23"/>
  <c r="E9" i="23"/>
  <c r="C12" i="23"/>
  <c r="C8" i="23"/>
  <c r="I8" i="23" s="1"/>
  <c r="F20" i="23"/>
  <c r="F12" i="23"/>
  <c r="H9" i="23"/>
  <c r="AI9" i="15"/>
  <c r="F10" i="15"/>
  <c r="BJ9" i="15"/>
  <c r="BF62" i="15"/>
  <c r="BF64" i="15" s="1"/>
  <c r="BP62" i="15"/>
  <c r="BP64" i="15" s="1"/>
  <c r="BT64" i="15"/>
  <c r="K19" i="15"/>
  <c r="E32" i="15"/>
  <c r="BC9" i="15"/>
  <c r="J20" i="15"/>
  <c r="J34" i="15" s="1"/>
  <c r="D34" i="15"/>
  <c r="D40" i="15" s="1"/>
  <c r="D12" i="15"/>
  <c r="D8" i="15"/>
  <c r="J8" i="15" s="1"/>
  <c r="D26" i="15"/>
  <c r="D25" i="15"/>
  <c r="J10" i="15"/>
  <c r="J12" i="15" s="1"/>
  <c r="D38" i="15"/>
  <c r="C10" i="15"/>
  <c r="O9" i="15"/>
  <c r="W64" i="15"/>
  <c r="BK64" i="15" l="1"/>
  <c r="K18" i="15"/>
  <c r="K32" i="15"/>
  <c r="BF65" i="23"/>
  <c r="E10" i="17"/>
  <c r="BC9" i="17"/>
  <c r="BF65" i="17" s="1"/>
  <c r="I9" i="15"/>
  <c r="C20" i="15"/>
  <c r="E9" i="15"/>
  <c r="K9" i="15" s="1"/>
  <c r="F20" i="17"/>
  <c r="H9" i="17"/>
  <c r="H20" i="17" s="1"/>
  <c r="H34" i="17" s="1"/>
  <c r="H40" i="17" s="1"/>
  <c r="G34" i="15"/>
  <c r="G40" i="15" s="1"/>
  <c r="G26" i="15"/>
  <c r="BP65" i="15"/>
  <c r="C38" i="17"/>
  <c r="F8" i="17"/>
  <c r="H20" i="15"/>
  <c r="H34" i="15" s="1"/>
  <c r="H23" i="17"/>
  <c r="H12" i="17"/>
  <c r="H38" i="17"/>
  <c r="H24" i="17"/>
  <c r="H25" i="17"/>
  <c r="C34" i="17"/>
  <c r="C40" i="17" s="1"/>
  <c r="C12" i="17"/>
  <c r="C8" i="17"/>
  <c r="E9" i="17"/>
  <c r="E20" i="17"/>
  <c r="E34" i="17" s="1"/>
  <c r="E40" i="17" s="1"/>
  <c r="I9" i="17"/>
  <c r="I12" i="17" s="1"/>
  <c r="J26" i="17"/>
  <c r="BS65" i="17"/>
  <c r="BT65" i="17"/>
  <c r="BP65" i="17"/>
  <c r="BK65" i="17"/>
  <c r="K10" i="17"/>
  <c r="E24" i="17"/>
  <c r="E38" i="17"/>
  <c r="E25" i="17"/>
  <c r="E23" i="17"/>
  <c r="I24" i="17"/>
  <c r="I23" i="17"/>
  <c r="I25" i="17"/>
  <c r="I38" i="17"/>
  <c r="K34" i="24"/>
  <c r="K40" i="24" s="1"/>
  <c r="K26" i="24"/>
  <c r="BK65" i="23"/>
  <c r="I12" i="23"/>
  <c r="H20" i="23"/>
  <c r="H12" i="23"/>
  <c r="F34" i="23"/>
  <c r="F40" i="23" s="1"/>
  <c r="F26" i="23"/>
  <c r="K9" i="23"/>
  <c r="E12" i="23"/>
  <c r="E8" i="23"/>
  <c r="C34" i="23"/>
  <c r="C40" i="23" s="1"/>
  <c r="C26" i="23"/>
  <c r="I20" i="23"/>
  <c r="E20" i="23"/>
  <c r="J34" i="23"/>
  <c r="J40" i="23" s="1"/>
  <c r="J26" i="23"/>
  <c r="I23" i="23"/>
  <c r="I25" i="23"/>
  <c r="I24" i="23"/>
  <c r="H8" i="23"/>
  <c r="H24" i="23"/>
  <c r="H25" i="23"/>
  <c r="K10" i="23"/>
  <c r="K38" i="23" s="1"/>
  <c r="H23" i="23"/>
  <c r="AV65" i="15"/>
  <c r="AQ65" i="15"/>
  <c r="AZ65" i="15"/>
  <c r="AY65" i="15"/>
  <c r="AL65" i="15"/>
  <c r="F23" i="15"/>
  <c r="F24" i="15"/>
  <c r="F8" i="15"/>
  <c r="F38" i="15"/>
  <c r="F12" i="15"/>
  <c r="F26" i="15"/>
  <c r="F40" i="15"/>
  <c r="H10" i="15"/>
  <c r="F25" i="15"/>
  <c r="BF65" i="15"/>
  <c r="J25" i="15"/>
  <c r="BT65" i="15"/>
  <c r="BS65" i="15"/>
  <c r="BK65" i="15"/>
  <c r="J38" i="15"/>
  <c r="J40" i="15"/>
  <c r="J26" i="15"/>
  <c r="J23" i="15"/>
  <c r="J24" i="15"/>
  <c r="AE65" i="15"/>
  <c r="R65" i="15"/>
  <c r="AB65" i="15"/>
  <c r="AF65" i="15"/>
  <c r="W65" i="15"/>
  <c r="C25" i="15"/>
  <c r="I10" i="15"/>
  <c r="C24" i="15"/>
  <c r="E10" i="15"/>
  <c r="C23" i="15"/>
  <c r="C8" i="15"/>
  <c r="C38" i="15"/>
  <c r="C12" i="15"/>
  <c r="I8" i="17" l="1"/>
  <c r="I20" i="15"/>
  <c r="I34" i="15" s="1"/>
  <c r="C34" i="15"/>
  <c r="C40" i="15" s="1"/>
  <c r="E20" i="15"/>
  <c r="I8" i="15"/>
  <c r="H8" i="17"/>
  <c r="F34" i="17"/>
  <c r="F40" i="17" s="1"/>
  <c r="F26" i="17"/>
  <c r="C26" i="15"/>
  <c r="K9" i="17"/>
  <c r="H26" i="17"/>
  <c r="I20" i="17"/>
  <c r="K20" i="17"/>
  <c r="K34" i="17" s="1"/>
  <c r="E8" i="17"/>
  <c r="K8" i="17" s="1"/>
  <c r="E12" i="17"/>
  <c r="E26" i="17"/>
  <c r="K24" i="17"/>
  <c r="K12" i="17"/>
  <c r="K23" i="17"/>
  <c r="K25" i="17"/>
  <c r="K40" i="17"/>
  <c r="K38" i="17"/>
  <c r="I34" i="23"/>
  <c r="I40" i="23" s="1"/>
  <c r="I26" i="23"/>
  <c r="K23" i="23"/>
  <c r="K24" i="23"/>
  <c r="K25" i="23"/>
  <c r="E34" i="23"/>
  <c r="E40" i="23" s="1"/>
  <c r="E26" i="23"/>
  <c r="K20" i="23"/>
  <c r="K8" i="23"/>
  <c r="K12" i="23"/>
  <c r="H34" i="23"/>
  <c r="H40" i="23" s="1"/>
  <c r="H26" i="23"/>
  <c r="H8" i="15"/>
  <c r="H23" i="15"/>
  <c r="H26" i="15"/>
  <c r="H24" i="15"/>
  <c r="H25" i="15"/>
  <c r="H38" i="15"/>
  <c r="H12" i="15"/>
  <c r="H40" i="15"/>
  <c r="E23" i="15"/>
  <c r="E12" i="15"/>
  <c r="E8" i="15"/>
  <c r="E38" i="15"/>
  <c r="E24" i="15"/>
  <c r="K10" i="15"/>
  <c r="E25" i="15"/>
  <c r="I12" i="15"/>
  <c r="I23" i="15"/>
  <c r="I25" i="15"/>
  <c r="I40" i="15"/>
  <c r="I24" i="15"/>
  <c r="I38" i="15"/>
  <c r="I26" i="15"/>
  <c r="K20" i="15" l="1"/>
  <c r="K34" i="15" s="1"/>
  <c r="E34" i="15"/>
  <c r="E40" i="15" s="1"/>
  <c r="E26" i="15"/>
  <c r="K26" i="17"/>
  <c r="I34" i="17"/>
  <c r="I40" i="17" s="1"/>
  <c r="I26" i="17"/>
  <c r="K8" i="15"/>
  <c r="K34" i="23"/>
  <c r="K40" i="23" s="1"/>
  <c r="K26" i="23"/>
  <c r="K24" i="15"/>
  <c r="K25" i="15"/>
  <c r="K38" i="15"/>
  <c r="K40" i="15"/>
  <c r="K12" i="15"/>
  <c r="K23" i="15"/>
  <c r="K26" i="15"/>
</calcChain>
</file>

<file path=xl/sharedStrings.xml><?xml version="1.0" encoding="utf-8"?>
<sst xmlns="http://schemas.openxmlformats.org/spreadsheetml/2006/main" count="5892" uniqueCount="77">
  <si>
    <t>日本人 男女別年齢人口内訳表</t>
    <rPh sb="0" eb="3">
      <t>ニホンジン</t>
    </rPh>
    <rPh sb="4" eb="6">
      <t>ダンジョ</t>
    </rPh>
    <rPh sb="6" eb="7">
      <t>ベツ</t>
    </rPh>
    <rPh sb="7" eb="9">
      <t>ネンレイ</t>
    </rPh>
    <rPh sb="9" eb="11">
      <t>ジンコウ</t>
    </rPh>
    <rPh sb="11" eb="13">
      <t>ウチワケ</t>
    </rPh>
    <rPh sb="13" eb="14">
      <t>ヒョウ</t>
    </rPh>
    <phoneticPr fontId="2"/>
  </si>
  <si>
    <t>外国人　男女別年齢人口内訳表</t>
    <rPh sb="0" eb="2">
      <t>ガイコク</t>
    </rPh>
    <rPh sb="2" eb="3">
      <t>ジン</t>
    </rPh>
    <rPh sb="4" eb="6">
      <t>ダンジョ</t>
    </rPh>
    <rPh sb="6" eb="7">
      <t>ベツ</t>
    </rPh>
    <rPh sb="7" eb="9">
      <t>ネンレイ</t>
    </rPh>
    <rPh sb="9" eb="11">
      <t>ジンコウ</t>
    </rPh>
    <rPh sb="11" eb="13">
      <t>ウチワケ</t>
    </rPh>
    <rPh sb="13" eb="14">
      <t>ヒョウ</t>
    </rPh>
    <phoneticPr fontId="2"/>
  </si>
  <si>
    <t>南部町　男女別年齢人口内訳表</t>
    <rPh sb="0" eb="2">
      <t>ナンブ</t>
    </rPh>
    <rPh sb="2" eb="3">
      <t>チョウ</t>
    </rPh>
    <rPh sb="4" eb="6">
      <t>ダンジョ</t>
    </rPh>
    <rPh sb="6" eb="7">
      <t>ベツ</t>
    </rPh>
    <rPh sb="7" eb="9">
      <t>ネンレイ</t>
    </rPh>
    <rPh sb="9" eb="11">
      <t>ジンコウ</t>
    </rPh>
    <rPh sb="11" eb="13">
      <t>ウチワケ</t>
    </rPh>
    <rPh sb="13" eb="14">
      <t>ヒョウ</t>
    </rPh>
    <phoneticPr fontId="2"/>
  </si>
  <si>
    <t>※日本人のみ</t>
    <rPh sb="1" eb="4">
      <t>ニホンジン</t>
    </rPh>
    <phoneticPr fontId="2"/>
  </si>
  <si>
    <t>※外国人のみ</t>
    <rPh sb="1" eb="3">
      <t>ガイコク</t>
    </rPh>
    <rPh sb="3" eb="4">
      <t>ジン</t>
    </rPh>
    <phoneticPr fontId="2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</si>
  <si>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</si>
  <si>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内訳</t>
    <rPh sb="0" eb="2">
      <t>ウチワケ</t>
    </rPh>
    <phoneticPr fontId="2"/>
  </si>
  <si>
    <t>日本人人口</t>
    <rPh sb="0" eb="3">
      <t>ニホンジン</t>
    </rPh>
    <rPh sb="3" eb="5">
      <t>ジンコウ</t>
    </rPh>
    <phoneticPr fontId="2"/>
  </si>
  <si>
    <t>外国人人口</t>
    <rPh sb="0" eb="2">
      <t>ガイコク</t>
    </rPh>
    <rPh sb="2" eb="3">
      <t>ジン</t>
    </rPh>
    <rPh sb="3" eb="5">
      <t>ジンコウ</t>
    </rPh>
    <phoneticPr fontId="2"/>
  </si>
  <si>
    <t>総人口</t>
    <rPh sb="0" eb="3">
      <t>ソウジンコウジンコウ</t>
    </rPh>
    <phoneticPr fontId="2"/>
  </si>
  <si>
    <t>年齢</t>
    <rPh sb="0" eb="2">
      <t>ネンレイ</t>
    </rPh>
    <phoneticPr fontId="2"/>
  </si>
  <si>
    <t>－</t>
    <phoneticPr fontId="2"/>
  </si>
  <si>
    <t>計</t>
    <rPh sb="0" eb="1">
      <t>ケイ</t>
    </rPh>
    <phoneticPr fontId="2"/>
  </si>
  <si>
    <t>男</t>
    <rPh sb="0" eb="1">
      <t>ダン</t>
    </rPh>
    <phoneticPr fontId="2"/>
  </si>
  <si>
    <t>女</t>
    <rPh sb="0" eb="1">
      <t>オンナ</t>
    </rPh>
    <phoneticPr fontId="2"/>
  </si>
  <si>
    <t>女</t>
    <rPh sb="0" eb="1">
      <t>ジョ</t>
    </rPh>
    <phoneticPr fontId="2"/>
  </si>
  <si>
    <t>男</t>
    <rPh sb="0" eb="1">
      <t>オトコ</t>
    </rPh>
    <phoneticPr fontId="2"/>
  </si>
  <si>
    <t xml:space="preserve"> </t>
    <phoneticPr fontId="2"/>
  </si>
  <si>
    <t>１５歳未満</t>
    <rPh sb="2" eb="3">
      <t>サイ</t>
    </rPh>
    <rPh sb="3" eb="5">
      <t>ミマン</t>
    </rPh>
    <phoneticPr fontId="2"/>
  </si>
  <si>
    <t>１５歳以上６５未満</t>
    <rPh sb="2" eb="3">
      <t>サイ</t>
    </rPh>
    <rPh sb="3" eb="5">
      <t>イジョウ</t>
    </rPh>
    <rPh sb="7" eb="9">
      <t>ミマン</t>
    </rPh>
    <phoneticPr fontId="2"/>
  </si>
  <si>
    <t>６５歳以上</t>
    <rPh sb="2" eb="3">
      <t>サイ</t>
    </rPh>
    <rPh sb="3" eb="5">
      <t>イジョウ</t>
    </rPh>
    <phoneticPr fontId="2"/>
  </si>
  <si>
    <t>65～74歳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</si>
  <si>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</si>
  <si>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％</t>
    <phoneticPr fontId="2"/>
  </si>
  <si>
    <t>※日本人のみ人口＝人口地区別統計表（期首比較表付き）と一致</t>
    <rPh sb="1" eb="4">
      <t>ニホンジン</t>
    </rPh>
    <rPh sb="6" eb="8">
      <t>ジンコウ</t>
    </rPh>
    <rPh sb="9" eb="11">
      <t>ジンコウ</t>
    </rPh>
    <rPh sb="27" eb="29">
      <t>イッチ</t>
    </rPh>
    <phoneticPr fontId="2"/>
  </si>
  <si>
    <t>※合計人口＝住民基本台帳人口＝地区別統計表（外国人含む）と一致</t>
    <rPh sb="1" eb="3">
      <t>ゴウケイ</t>
    </rPh>
    <rPh sb="3" eb="5">
      <t>ジンコウ</t>
    </rPh>
    <rPh sb="6" eb="8">
      <t>ジュウミン</t>
    </rPh>
    <rPh sb="8" eb="10">
      <t>キホン</t>
    </rPh>
    <rPh sb="10" eb="12">
      <t>ダイチョウ</t>
    </rPh>
    <rPh sb="12" eb="14">
      <t>ジンコウ</t>
    </rPh>
    <rPh sb="22" eb="24">
      <t>ガイコク</t>
    </rPh>
    <rPh sb="24" eb="25">
      <t>ジン</t>
    </rPh>
    <rPh sb="25" eb="26">
      <t>フク</t>
    </rPh>
    <rPh sb="29" eb="31">
      <t>イッチ</t>
    </rPh>
    <phoneticPr fontId="2"/>
  </si>
  <si>
    <t>40～65歳未満(男）</t>
    <rPh sb="9" eb="10">
      <t>オトコ</t>
    </rPh>
    <phoneticPr fontId="2"/>
  </si>
  <si>
    <t>40～65歳未満(女）</t>
    <rPh sb="9" eb="10">
      <t>オンナ</t>
    </rPh>
    <phoneticPr fontId="2"/>
  </si>
  <si>
    <t>65歳以上高齢化率内訳</t>
    <rPh sb="2" eb="3">
      <t>サイ</t>
    </rPh>
    <rPh sb="3" eb="5">
      <t>イジョウ</t>
    </rPh>
    <rPh sb="5" eb="8">
      <t>コウレイカ</t>
    </rPh>
    <rPh sb="8" eb="9">
      <t>リツ</t>
    </rPh>
    <rPh sb="9" eb="11">
      <t>ウチワケ</t>
    </rPh>
    <phoneticPr fontId="2"/>
  </si>
  <si>
    <t>高齢化人口比率</t>
    <rPh sb="0" eb="2">
      <t>コウレイ</t>
    </rPh>
    <rPh sb="2" eb="3">
      <t>カ</t>
    </rPh>
    <rPh sb="3" eb="5">
      <t>ジンコウ</t>
    </rPh>
    <rPh sb="5" eb="7">
      <t>ヒリツ</t>
    </rPh>
    <phoneticPr fontId="2"/>
  </si>
  <si>
    <t>人口</t>
    <rPh sb="0" eb="2">
      <t>ジンコウ</t>
    </rPh>
    <phoneticPr fontId="2"/>
  </si>
  <si>
    <t>日本人</t>
    <rPh sb="0" eb="2">
      <t>ニホン</t>
    </rPh>
    <rPh sb="2" eb="3">
      <t>ジン</t>
    </rPh>
    <phoneticPr fontId="2"/>
  </si>
  <si>
    <t>外国人</t>
    <rPh sb="0" eb="2">
      <t>ガイコク</t>
    </rPh>
    <rPh sb="2" eb="3">
      <t>ジン</t>
    </rPh>
    <phoneticPr fontId="2"/>
  </si>
  <si>
    <t>小計</t>
    <rPh sb="0" eb="2">
      <t>ショウケイ</t>
    </rPh>
    <phoneticPr fontId="2"/>
  </si>
  <si>
    <t>０～65歳未満</t>
    <rPh sb="4" eb="5">
      <t>サイ</t>
    </rPh>
    <rPh sb="5" eb="7">
      <t>ミマン</t>
    </rPh>
    <phoneticPr fontId="2"/>
  </si>
  <si>
    <t>65歳以上</t>
    <rPh sb="2" eb="3">
      <t>サイ</t>
    </rPh>
    <rPh sb="3" eb="5">
      <t>イジョウ</t>
    </rPh>
    <phoneticPr fontId="2"/>
  </si>
  <si>
    <t>高齢化率（％）</t>
    <rPh sb="0" eb="3">
      <t>コウレイカ</t>
    </rPh>
    <rPh sb="3" eb="4">
      <t>リツ</t>
    </rPh>
    <phoneticPr fontId="2"/>
  </si>
  <si>
    <t>40～65歳未満</t>
    <rPh sb="5" eb="6">
      <t>サイ</t>
    </rPh>
    <rPh sb="6" eb="8">
      <t>ミマン</t>
    </rPh>
    <phoneticPr fontId="2"/>
  </si>
  <si>
    <t>65～70歳未満</t>
    <rPh sb="5" eb="6">
      <t>サイ</t>
    </rPh>
    <rPh sb="6" eb="8">
      <t>ミマン</t>
    </rPh>
    <phoneticPr fontId="2"/>
  </si>
  <si>
    <t>70～75歳未満</t>
    <rPh sb="5" eb="6">
      <t>サイ</t>
    </rPh>
    <rPh sb="6" eb="8">
      <t>ミマン</t>
    </rPh>
    <phoneticPr fontId="2"/>
  </si>
  <si>
    <t>&lt;年齢別人口内訳表&gt;左から順に、日本人のみ人口、外国人のみ人口、合計（＝住民基本台帳人口）を掲載しています。</t>
    <rPh sb="1" eb="3">
      <t>ネンレイ</t>
    </rPh>
    <rPh sb="3" eb="4">
      <t>ベツ</t>
    </rPh>
    <rPh sb="4" eb="6">
      <t>ジンコウ</t>
    </rPh>
    <rPh sb="6" eb="8">
      <t>ウチワケ</t>
    </rPh>
    <rPh sb="8" eb="9">
      <t>ヒョウ</t>
    </rPh>
    <rPh sb="10" eb="11">
      <t>ヒダリ</t>
    </rPh>
    <rPh sb="13" eb="14">
      <t>ジュン</t>
    </rPh>
    <rPh sb="16" eb="18">
      <t>ニホン</t>
    </rPh>
    <rPh sb="18" eb="19">
      <t>ジン</t>
    </rPh>
    <rPh sb="21" eb="23">
      <t>ジンコウ</t>
    </rPh>
    <rPh sb="24" eb="26">
      <t>ガイコク</t>
    </rPh>
    <rPh sb="26" eb="27">
      <t>ジン</t>
    </rPh>
    <rPh sb="29" eb="31">
      <t>ジンコウ</t>
    </rPh>
    <rPh sb="32" eb="34">
      <t>ゴウケイ</t>
    </rPh>
    <rPh sb="36" eb="38">
      <t>ジュウミン</t>
    </rPh>
    <rPh sb="38" eb="40">
      <t>キホン</t>
    </rPh>
    <rPh sb="40" eb="42">
      <t>ダイチョウ</t>
    </rPh>
    <rPh sb="42" eb="44">
      <t>ジンコウ</t>
    </rPh>
    <rPh sb="46" eb="48">
      <t>ケイサイ</t>
    </rPh>
    <phoneticPr fontId="2"/>
  </si>
  <si>
    <t>前期高齢者</t>
    <rPh sb="0" eb="2">
      <t>ゼンキ</t>
    </rPh>
    <rPh sb="2" eb="5">
      <t>コウレイシャ</t>
    </rPh>
    <phoneticPr fontId="2"/>
  </si>
  <si>
    <t>（65～75歳未満）</t>
    <rPh sb="6" eb="7">
      <t>サイ</t>
    </rPh>
    <rPh sb="7" eb="9">
      <t>ミマン</t>
    </rPh>
    <phoneticPr fontId="2"/>
  </si>
  <si>
    <t>後期高齢者</t>
    <rPh sb="0" eb="2">
      <t>コウキ</t>
    </rPh>
    <rPh sb="2" eb="5">
      <t>コウレイシャ</t>
    </rPh>
    <phoneticPr fontId="2"/>
  </si>
  <si>
    <t>人口比率（％）</t>
    <rPh sb="0" eb="2">
      <t>ジンコウ</t>
    </rPh>
    <rPh sb="2" eb="4">
      <t>ヒリツ</t>
    </rPh>
    <phoneticPr fontId="2"/>
  </si>
  <si>
    <t>前期高齢者数</t>
    <rPh sb="0" eb="2">
      <t>ゼンキ</t>
    </rPh>
    <rPh sb="2" eb="5">
      <t>コウレイシャ</t>
    </rPh>
    <rPh sb="5" eb="6">
      <t>スウ</t>
    </rPh>
    <phoneticPr fontId="2"/>
  </si>
  <si>
    <t>後期高齢者数</t>
    <rPh sb="0" eb="2">
      <t>コウキ</t>
    </rPh>
    <rPh sb="2" eb="5">
      <t>コウレイシャ</t>
    </rPh>
    <rPh sb="5" eb="6">
      <t>スウ</t>
    </rPh>
    <phoneticPr fontId="2"/>
  </si>
  <si>
    <t>対男性人口
比率</t>
    <rPh sb="0" eb="1">
      <t>タイ</t>
    </rPh>
    <rPh sb="1" eb="3">
      <t>ダンセイ</t>
    </rPh>
    <rPh sb="3" eb="5">
      <t>ジンコウ</t>
    </rPh>
    <rPh sb="6" eb="8">
      <t>ヒリツ</t>
    </rPh>
    <phoneticPr fontId="2"/>
  </si>
  <si>
    <t>対女性人口
比率</t>
    <rPh sb="0" eb="1">
      <t>タイ</t>
    </rPh>
    <rPh sb="1" eb="3">
      <t>ジョセイ</t>
    </rPh>
    <rPh sb="3" eb="5">
      <t>ジンコウ</t>
    </rPh>
    <rPh sb="6" eb="8">
      <t>ヒリツ</t>
    </rPh>
    <phoneticPr fontId="2"/>
  </si>
  <si>
    <t>対日本人
人口比率</t>
    <rPh sb="0" eb="1">
      <t>タイ</t>
    </rPh>
    <rPh sb="1" eb="4">
      <t>ニホンジン</t>
    </rPh>
    <rPh sb="5" eb="7">
      <t>ジンコウ</t>
    </rPh>
    <rPh sb="7" eb="9">
      <t>ヒリツ</t>
    </rPh>
    <phoneticPr fontId="2"/>
  </si>
  <si>
    <r>
      <t>　人口計　</t>
    </r>
    <r>
      <rPr>
        <sz val="13"/>
        <rFont val="ＭＳ Ｐゴシック"/>
        <family val="3"/>
        <charset val="128"/>
      </rPr>
      <t>（人）</t>
    </r>
    <rPh sb="1" eb="3">
      <t>ジンコウ</t>
    </rPh>
    <rPh sb="3" eb="4">
      <t>ケイ</t>
    </rPh>
    <rPh sb="6" eb="7">
      <t>ニン</t>
    </rPh>
    <phoneticPr fontId="2"/>
  </si>
  <si>
    <t>対外国人
人口比率</t>
    <rPh sb="0" eb="1">
      <t>タイ</t>
    </rPh>
    <rPh sb="1" eb="3">
      <t>ガイコク</t>
    </rPh>
    <rPh sb="3" eb="4">
      <t>ジン</t>
    </rPh>
    <rPh sb="5" eb="7">
      <t>ジンコウ</t>
    </rPh>
    <rPh sb="7" eb="9">
      <t>ヒリツ</t>
    </rPh>
    <phoneticPr fontId="2"/>
  </si>
  <si>
    <t>人口　計</t>
    <rPh sb="0" eb="2">
      <t>ジンコウ</t>
    </rPh>
    <rPh sb="3" eb="4">
      <t>ケイ</t>
    </rPh>
    <phoneticPr fontId="2"/>
  </si>
  <si>
    <t>人口（人）</t>
    <rPh sb="0" eb="2">
      <t>ジンコウ</t>
    </rPh>
    <rPh sb="3" eb="4">
      <t>ニン</t>
    </rPh>
    <phoneticPr fontId="2"/>
  </si>
  <si>
    <t>人口比率　計</t>
    <rPh sb="0" eb="2">
      <t>ジンコウ</t>
    </rPh>
    <rPh sb="2" eb="4">
      <t>ヒリツ</t>
    </rPh>
    <rPh sb="5" eb="6">
      <t>ケイ</t>
    </rPh>
    <phoneticPr fontId="2"/>
  </si>
  <si>
    <t>人口比率
計</t>
    <rPh sb="0" eb="2">
      <t>ジンコウ</t>
    </rPh>
    <rPh sb="2" eb="4">
      <t>ヒリツ</t>
    </rPh>
    <rPh sb="5" eb="6">
      <t>ケイ</t>
    </rPh>
    <phoneticPr fontId="2"/>
  </si>
  <si>
    <t xml:space="preserve">平成31年4月30日現在 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</si>
  <si>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 xml:space="preserve">令和元年5月31日現在 </t>
    <rPh sb="0" eb="1">
      <t>レイ</t>
    </rPh>
    <rPh sb="1" eb="2">
      <t>ワ</t>
    </rPh>
    <rPh sb="2" eb="4">
      <t>ガンネン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</si>
  <si>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 xml:space="preserve">令和元年6月30日現在 </t>
    <rPh sb="0" eb="1">
      <t>レイ</t>
    </rPh>
    <rPh sb="1" eb="2">
      <t>ワ</t>
    </rPh>
    <rPh sb="2" eb="4">
      <t>ガンネン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</si>
  <si>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0～65歳未満</t>
    <rPh sb="4" eb="5">
      <t>サイ</t>
    </rPh>
    <rPh sb="5" eb="7">
      <t>ミマン</t>
    </rPh>
    <phoneticPr fontId="2"/>
  </si>
  <si>
    <t xml:space="preserve">令和元年7月31日現在 </t>
    <rPh sb="0" eb="1">
      <t>レイ</t>
    </rPh>
    <rPh sb="1" eb="2">
      <t>ワ</t>
    </rPh>
    <rPh sb="2" eb="4">
      <t>ガンネン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</si>
  <si>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 xml:space="preserve">令和元年8月31日現在 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rPh sb="9" eb="11">
      <t>ゲンザイ</t>
    </rPh>
    <phoneticPr fontId="2"/>
  </si>
  <si>
    <t xml:space="preserve">令和元年9月30日現在 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rPh sb="9" eb="11">
      <t>ゲンザイ</t>
    </rPh>
    <phoneticPr fontId="2"/>
  </si>
  <si>
    <t>－</t>
    <phoneticPr fontId="2"/>
  </si>
  <si>
    <t>－</t>
    <phoneticPr fontId="2"/>
  </si>
  <si>
    <t xml:space="preserve"> </t>
    <phoneticPr fontId="2"/>
  </si>
  <si>
    <t>％</t>
    <phoneticPr fontId="2"/>
  </si>
  <si>
    <t xml:space="preserve">令和元年10月31日現在 </t>
    <rPh sb="0" eb="1">
      <t>レイ</t>
    </rPh>
    <rPh sb="1" eb="2">
      <t>ワ</t>
    </rPh>
    <rPh sb="2" eb="4">
      <t>ガンネン</t>
    </rPh>
    <rPh sb="6" eb="7">
      <t>ガツ</t>
    </rPh>
    <rPh sb="9" eb="10">
      <t>ヒ</t>
    </rPh>
    <rPh sb="10" eb="12">
      <t>ゲンザイ</t>
    </rPh>
    <phoneticPr fontId="2"/>
  </si>
  <si>
    <t>－</t>
    <phoneticPr fontId="2"/>
  </si>
  <si>
    <t>－</t>
    <phoneticPr fontId="2"/>
  </si>
  <si>
    <t xml:space="preserve"> </t>
    <phoneticPr fontId="2"/>
  </si>
  <si>
    <t>％</t>
    <phoneticPr fontId="2"/>
  </si>
  <si>
    <t xml:space="preserve">令和元年11月30日現在 </t>
    <rPh sb="0" eb="1">
      <t>レイ</t>
    </rPh>
    <rPh sb="1" eb="2">
      <t>ワ</t>
    </rPh>
    <rPh sb="2" eb="4">
      <t>ガンネン</t>
    </rPh>
    <rPh sb="6" eb="7">
      <t>ガツ</t>
    </rPh>
    <rPh sb="9" eb="10">
      <t>ヒ</t>
    </rPh>
    <rPh sb="10" eb="12">
      <t>ゲンザイ</t>
    </rPh>
    <phoneticPr fontId="2"/>
  </si>
  <si>
    <t xml:space="preserve">令和元年12月31日現在 </t>
    <rPh sb="0" eb="1">
      <t>レイ</t>
    </rPh>
    <rPh sb="1" eb="2">
      <t>ワ</t>
    </rPh>
    <rPh sb="2" eb="4">
      <t>ガンネン</t>
    </rPh>
    <rPh sb="6" eb="7">
      <t>ガツ</t>
    </rPh>
    <rPh sb="9" eb="10">
      <t>ヒ</t>
    </rPh>
    <rPh sb="10" eb="12">
      <t>ゲンザイ</t>
    </rPh>
    <phoneticPr fontId="2"/>
  </si>
  <si>
    <t xml:space="preserve">令和2年1月31日現在 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</si>
  <si>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 xml:space="preserve">令和2年2月29日現在 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</si>
  <si>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令和2年3月31日現在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</si>
</sst>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HGPｺﾞｼｯｸM"/>
      <family val="3"/>
      <charset val="128"/>
    </font>
    <font>
      <b/>
      <sz val="13"/>
      <name val="HGPｺﾞｼｯｸM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8"/>
      <name val="HGS創英角ﾎﾟｯﾌﾟ体"/>
      <family val="3"/>
      <charset val="128"/>
    </font>
    <font>
      <sz val="11"/>
      <color theme="0" tint="-0.49998474074526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7" borderId="0" xfId="0" applyFill="1">
      <alignment vertical="center"/>
    </xf>
    <xf numFmtId="0" fontId="3" fillId="7" borderId="0" xfId="0" applyFont="1" applyFill="1" applyAlignment="1">
      <alignment vertical="center"/>
    </xf>
    <xf numFmtId="31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8" borderId="0" xfId="0" applyFill="1">
      <alignment vertical="center"/>
    </xf>
    <xf numFmtId="0" fontId="3" fillId="8" borderId="0" xfId="0" applyFont="1" applyFill="1" applyAlignment="1">
      <alignment vertical="center"/>
    </xf>
    <xf numFmtId="0" fontId="0" fillId="9" borderId="0" xfId="0" applyFill="1">
      <alignment vertical="center"/>
    </xf>
    <xf numFmtId="0" fontId="3" fillId="9" borderId="0" xfId="0" applyFont="1" applyFill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>
      <alignment vertical="center"/>
    </xf>
    <xf numFmtId="10" fontId="0" fillId="0" borderId="0" xfId="0" applyNumberFormat="1" applyBorder="1" applyAlignment="1">
      <alignment vertical="center"/>
    </xf>
    <xf numFmtId="0" fontId="4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10" fontId="6" fillId="0" borderId="11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38" fontId="1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1" fillId="0" borderId="21" xfId="1" applyFont="1" applyBorder="1">
      <alignment vertical="center"/>
    </xf>
    <xf numFmtId="38" fontId="1" fillId="0" borderId="6" xfId="1" applyFont="1" applyBorder="1">
      <alignment vertical="center"/>
    </xf>
    <xf numFmtId="38" fontId="1" fillId="0" borderId="1" xfId="1" applyFont="1" applyBorder="1">
      <alignment vertical="center"/>
    </xf>
    <xf numFmtId="38" fontId="4" fillId="0" borderId="22" xfId="1" applyFont="1" applyBorder="1">
      <alignment vertical="center"/>
    </xf>
    <xf numFmtId="38" fontId="1" fillId="0" borderId="23" xfId="1" applyFont="1" applyBorder="1">
      <alignment vertical="center"/>
    </xf>
    <xf numFmtId="38" fontId="1" fillId="0" borderId="9" xfId="1" applyFont="1" applyBorder="1">
      <alignment vertical="center"/>
    </xf>
    <xf numFmtId="38" fontId="4" fillId="0" borderId="17" xfId="1" applyFont="1" applyBorder="1">
      <alignment vertical="center"/>
    </xf>
    <xf numFmtId="38" fontId="1" fillId="0" borderId="18" xfId="1" applyFont="1" applyBorder="1">
      <alignment vertical="center"/>
    </xf>
    <xf numFmtId="38" fontId="1" fillId="0" borderId="1" xfId="1" applyFont="1" applyFill="1" applyBorder="1">
      <alignment vertical="center"/>
    </xf>
    <xf numFmtId="38" fontId="4" fillId="0" borderId="22" xfId="1" applyFont="1" applyFill="1" applyBorder="1">
      <alignment vertical="center"/>
    </xf>
    <xf numFmtId="38" fontId="1" fillId="0" borderId="23" xfId="1" applyFont="1" applyFill="1" applyBorder="1">
      <alignment vertical="center"/>
    </xf>
    <xf numFmtId="38" fontId="4" fillId="0" borderId="0" xfId="1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38" fontId="1" fillId="0" borderId="24" xfId="1" applyFont="1" applyFill="1" applyBorder="1">
      <alignment vertical="center"/>
    </xf>
    <xf numFmtId="38" fontId="4" fillId="0" borderId="25" xfId="1" applyFont="1" applyFill="1" applyBorder="1">
      <alignment vertical="center"/>
    </xf>
    <xf numFmtId="38" fontId="1" fillId="0" borderId="26" xfId="1" applyFont="1" applyFill="1" applyBorder="1">
      <alignment vertical="center"/>
    </xf>
    <xf numFmtId="38" fontId="1" fillId="0" borderId="27" xfId="1" applyFont="1" applyBorder="1">
      <alignment vertical="center"/>
    </xf>
    <xf numFmtId="38" fontId="4" fillId="0" borderId="28" xfId="1" applyFont="1" applyBorder="1">
      <alignment vertical="center"/>
    </xf>
    <xf numFmtId="38" fontId="1" fillId="0" borderId="29" xfId="1" applyFont="1" applyBorder="1">
      <alignment vertical="center"/>
    </xf>
    <xf numFmtId="0" fontId="6" fillId="0" borderId="0" xfId="0" applyFont="1" applyAlignment="1">
      <alignment vertical="center" shrinkToFit="1"/>
    </xf>
    <xf numFmtId="0" fontId="0" fillId="0" borderId="30" xfId="0" applyBorder="1">
      <alignment vertical="center"/>
    </xf>
    <xf numFmtId="38" fontId="4" fillId="0" borderId="27" xfId="1" applyFont="1" applyBorder="1">
      <alignment vertical="center"/>
    </xf>
    <xf numFmtId="10" fontId="0" fillId="0" borderId="31" xfId="0" applyNumberFormat="1" applyBorder="1">
      <alignment vertical="center"/>
    </xf>
    <xf numFmtId="10" fontId="10" fillId="0" borderId="1" xfId="0" applyNumberFormat="1" applyFont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10" fontId="10" fillId="0" borderId="23" xfId="0" applyNumberFormat="1" applyFont="1" applyBorder="1">
      <alignment vertical="center"/>
    </xf>
    <xf numFmtId="10" fontId="11" fillId="0" borderId="22" xfId="0" applyNumberFormat="1" applyFont="1" applyBorder="1">
      <alignment vertical="center"/>
    </xf>
    <xf numFmtId="10" fontId="10" fillId="0" borderId="29" xfId="0" applyNumberFormat="1" applyFont="1" applyBorder="1">
      <alignment vertical="center"/>
    </xf>
    <xf numFmtId="10" fontId="10" fillId="0" borderId="27" xfId="0" applyNumberFormat="1" applyFont="1" applyBorder="1">
      <alignment vertical="center"/>
    </xf>
    <xf numFmtId="10" fontId="11" fillId="0" borderId="28" xfId="0" applyNumberFormat="1" applyFont="1" applyBorder="1">
      <alignment vertical="center"/>
    </xf>
    <xf numFmtId="0" fontId="0" fillId="0" borderId="34" xfId="0" applyBorder="1" applyAlignment="1">
      <alignment horizontal="right" vertical="center"/>
    </xf>
    <xf numFmtId="10" fontId="0" fillId="0" borderId="35" xfId="0" applyNumberFormat="1" applyBorder="1" applyAlignment="1">
      <alignment horizontal="right" vertical="center"/>
    </xf>
    <xf numFmtId="38" fontId="1" fillId="0" borderId="0" xfId="1" applyFont="1" applyBorder="1">
      <alignment vertical="center"/>
    </xf>
    <xf numFmtId="0" fontId="0" fillId="0" borderId="36" xfId="0" applyBorder="1">
      <alignment vertical="center"/>
    </xf>
    <xf numFmtId="10" fontId="10" fillId="0" borderId="37" xfId="0" applyNumberFormat="1" applyFont="1" applyBorder="1">
      <alignment vertical="center"/>
    </xf>
    <xf numFmtId="10" fontId="10" fillId="0" borderId="11" xfId="0" applyNumberFormat="1" applyFont="1" applyBorder="1">
      <alignment vertical="center"/>
    </xf>
    <xf numFmtId="10" fontId="11" fillId="0" borderId="38" xfId="0" applyNumberFormat="1" applyFont="1" applyBorder="1">
      <alignment vertical="center"/>
    </xf>
    <xf numFmtId="0" fontId="14" fillId="0" borderId="18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38" fontId="14" fillId="0" borderId="39" xfId="1" applyFont="1" applyBorder="1">
      <alignment vertical="center"/>
    </xf>
    <xf numFmtId="38" fontId="14" fillId="0" borderId="6" xfId="1" applyFont="1" applyBorder="1">
      <alignment vertical="center"/>
    </xf>
    <xf numFmtId="38" fontId="15" fillId="0" borderId="7" xfId="1" applyFont="1" applyBorder="1">
      <alignment vertical="center"/>
    </xf>
    <xf numFmtId="38" fontId="14" fillId="0" borderId="23" xfId="1" applyFont="1" applyBorder="1">
      <alignment vertical="center"/>
    </xf>
    <xf numFmtId="38" fontId="14" fillId="0" borderId="1" xfId="1" applyFont="1" applyBorder="1">
      <alignment vertical="center"/>
    </xf>
    <xf numFmtId="38" fontId="15" fillId="0" borderId="40" xfId="1" applyFont="1" applyBorder="1">
      <alignment vertical="center"/>
    </xf>
    <xf numFmtId="38" fontId="14" fillId="0" borderId="18" xfId="1" applyFont="1" applyBorder="1">
      <alignment vertical="center"/>
    </xf>
    <xf numFmtId="38" fontId="14" fillId="0" borderId="9" xfId="1" applyFont="1" applyBorder="1">
      <alignment vertical="center"/>
    </xf>
    <xf numFmtId="38" fontId="15" fillId="0" borderId="10" xfId="1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38" fontId="14" fillId="0" borderId="41" xfId="1" applyFont="1" applyFill="1" applyBorder="1">
      <alignment vertical="center"/>
    </xf>
    <xf numFmtId="38" fontId="14" fillId="0" borderId="24" xfId="1" applyFont="1" applyFill="1" applyBorder="1">
      <alignment vertical="center"/>
    </xf>
    <xf numFmtId="38" fontId="15" fillId="0" borderId="25" xfId="1" applyFont="1" applyFill="1" applyBorder="1">
      <alignment vertical="center"/>
    </xf>
    <xf numFmtId="38" fontId="14" fillId="0" borderId="23" xfId="1" applyFont="1" applyFill="1" applyBorder="1">
      <alignment vertical="center"/>
    </xf>
    <xf numFmtId="38" fontId="14" fillId="0" borderId="1" xfId="1" applyFont="1" applyFill="1" applyBorder="1">
      <alignment vertical="center"/>
    </xf>
    <xf numFmtId="38" fontId="15" fillId="0" borderId="22" xfId="1" applyFont="1" applyFill="1" applyBorder="1">
      <alignment vertical="center"/>
    </xf>
    <xf numFmtId="38" fontId="15" fillId="0" borderId="22" xfId="1" applyFont="1" applyBorder="1">
      <alignment vertical="center"/>
    </xf>
    <xf numFmtId="38" fontId="14" fillId="0" borderId="29" xfId="1" applyFont="1" applyBorder="1">
      <alignment vertical="center"/>
    </xf>
    <xf numFmtId="38" fontId="14" fillId="0" borderId="27" xfId="1" applyFont="1" applyBorder="1">
      <alignment vertical="center"/>
    </xf>
    <xf numFmtId="38" fontId="15" fillId="0" borderId="28" xfId="1" applyFont="1" applyBorder="1">
      <alignment vertical="center"/>
    </xf>
    <xf numFmtId="38" fontId="14" fillId="0" borderId="0" xfId="1" applyFont="1" applyBorder="1">
      <alignment vertical="center"/>
    </xf>
    <xf numFmtId="38" fontId="15" fillId="0" borderId="0" xfId="1" applyFont="1" applyBorder="1">
      <alignment vertical="center"/>
    </xf>
    <xf numFmtId="10" fontId="16" fillId="0" borderId="37" xfId="0" applyNumberFormat="1" applyFont="1" applyBorder="1">
      <alignment vertical="center"/>
    </xf>
    <xf numFmtId="10" fontId="16" fillId="0" borderId="11" xfId="0" applyNumberFormat="1" applyFont="1" applyBorder="1">
      <alignment vertical="center"/>
    </xf>
    <xf numFmtId="10" fontId="17" fillId="0" borderId="38" xfId="0" applyNumberFormat="1" applyFont="1" applyBorder="1">
      <alignment vertical="center"/>
    </xf>
    <xf numFmtId="10" fontId="16" fillId="0" borderId="23" xfId="0" applyNumberFormat="1" applyFont="1" applyBorder="1">
      <alignment vertical="center"/>
    </xf>
    <xf numFmtId="10" fontId="16" fillId="0" borderId="1" xfId="0" applyNumberFormat="1" applyFont="1" applyBorder="1">
      <alignment vertical="center"/>
    </xf>
    <xf numFmtId="10" fontId="17" fillId="0" borderId="22" xfId="0" applyNumberFormat="1" applyFont="1" applyBorder="1">
      <alignment vertical="center"/>
    </xf>
    <xf numFmtId="10" fontId="16" fillId="0" borderId="29" xfId="0" applyNumberFormat="1" applyFont="1" applyBorder="1">
      <alignment vertical="center"/>
    </xf>
    <xf numFmtId="10" fontId="16" fillId="0" borderId="27" xfId="0" applyNumberFormat="1" applyFont="1" applyBorder="1">
      <alignment vertical="center"/>
    </xf>
    <xf numFmtId="10" fontId="17" fillId="0" borderId="28" xfId="0" applyNumberFormat="1" applyFont="1" applyBorder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0" fontId="0" fillId="0" borderId="30" xfId="0" applyNumberFormat="1" applyBorder="1">
      <alignment vertical="center"/>
    </xf>
    <xf numFmtId="10" fontId="0" fillId="0" borderId="34" xfId="0" applyNumberFormat="1" applyBorder="1" applyAlignment="1">
      <alignment horizontal="right" vertical="center"/>
    </xf>
    <xf numFmtId="38" fontId="1" fillId="0" borderId="42" xfId="1" applyFont="1" applyBorder="1">
      <alignment vertical="center"/>
    </xf>
    <xf numFmtId="38" fontId="1" fillId="0" borderId="3" xfId="1" applyFont="1" applyBorder="1">
      <alignment vertical="center"/>
    </xf>
    <xf numFmtId="38" fontId="1" fillId="0" borderId="43" xfId="1" applyFont="1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 applyAlignment="1">
      <alignment horizontal="center" vertical="center"/>
    </xf>
    <xf numFmtId="38" fontId="1" fillId="0" borderId="48" xfId="1" applyFont="1" applyFill="1" applyBorder="1">
      <alignment vertical="center"/>
    </xf>
    <xf numFmtId="38" fontId="1" fillId="0" borderId="3" xfId="1" applyFont="1" applyFill="1" applyBorder="1">
      <alignment vertical="center"/>
    </xf>
    <xf numFmtId="38" fontId="1" fillId="0" borderId="49" xfId="1" applyFont="1" applyBorder="1">
      <alignment vertical="center"/>
    </xf>
    <xf numFmtId="0" fontId="0" fillId="0" borderId="50" xfId="0" applyFill="1" applyBorder="1">
      <alignment vertical="center"/>
    </xf>
    <xf numFmtId="0" fontId="0" fillId="0" borderId="51" xfId="0" applyFill="1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14" fillId="0" borderId="43" xfId="0" applyFont="1" applyBorder="1" applyAlignment="1">
      <alignment horizontal="center" vertical="center"/>
    </xf>
    <xf numFmtId="0" fontId="0" fillId="0" borderId="53" xfId="0" applyBorder="1">
      <alignment vertical="center"/>
    </xf>
    <xf numFmtId="0" fontId="3" fillId="0" borderId="54" xfId="0" applyFont="1" applyBorder="1">
      <alignment vertical="center"/>
    </xf>
    <xf numFmtId="0" fontId="3" fillId="0" borderId="55" xfId="0" applyFont="1" applyBorder="1">
      <alignment vertical="center"/>
    </xf>
    <xf numFmtId="0" fontId="13" fillId="0" borderId="56" xfId="0" applyFont="1" applyBorder="1">
      <alignment vertical="center"/>
    </xf>
    <xf numFmtId="0" fontId="18" fillId="0" borderId="54" xfId="0" applyFont="1" applyBorder="1">
      <alignment vertical="center"/>
    </xf>
    <xf numFmtId="0" fontId="18" fillId="0" borderId="55" xfId="0" applyFont="1" applyBorder="1">
      <alignment vertical="center"/>
    </xf>
    <xf numFmtId="0" fontId="19" fillId="0" borderId="56" xfId="0" applyFont="1" applyBorder="1">
      <alignment vertical="center"/>
    </xf>
    <xf numFmtId="0" fontId="0" fillId="0" borderId="0" xfId="0" applyFill="1" applyAlignment="1">
      <alignment horizontal="right" vertical="center"/>
    </xf>
    <xf numFmtId="176" fontId="3" fillId="0" borderId="55" xfId="0" applyNumberFormat="1" applyFont="1" applyBorder="1">
      <alignment vertical="center"/>
    </xf>
    <xf numFmtId="0" fontId="0" fillId="0" borderId="5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8" fontId="6" fillId="0" borderId="1" xfId="1" applyFont="1" applyBorder="1">
      <alignment vertical="center"/>
    </xf>
    <xf numFmtId="38" fontId="6" fillId="0" borderId="4" xfId="1" applyFont="1" applyBorder="1">
      <alignment vertical="center"/>
    </xf>
    <xf numFmtId="38" fontId="6" fillId="0" borderId="15" xfId="1" applyFont="1" applyBorder="1">
      <alignment vertical="center"/>
    </xf>
    <xf numFmtId="38" fontId="6" fillId="0" borderId="16" xfId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7" borderId="0" xfId="0" applyFont="1" applyFill="1">
      <alignment vertical="center"/>
    </xf>
    <xf numFmtId="0" fontId="3" fillId="8" borderId="0" xfId="0" applyFont="1" applyFill="1">
      <alignment vertical="center"/>
    </xf>
    <xf numFmtId="0" fontId="3" fillId="9" borderId="0" xfId="0" applyFont="1" applyFill="1">
      <alignment vertical="center"/>
    </xf>
    <xf numFmtId="38" fontId="1" fillId="0" borderId="42" xfId="1" applyBorder="1">
      <alignment vertical="center"/>
    </xf>
    <xf numFmtId="38" fontId="1" fillId="0" borderId="19" xfId="1" applyBorder="1">
      <alignment vertical="center"/>
    </xf>
    <xf numFmtId="38" fontId="1" fillId="0" borderId="21" xfId="1" applyBorder="1">
      <alignment vertical="center"/>
    </xf>
    <xf numFmtId="38" fontId="1" fillId="0" borderId="6" xfId="1" applyBorder="1">
      <alignment vertical="center"/>
    </xf>
    <xf numFmtId="38" fontId="4" fillId="0" borderId="0" xfId="1" applyFont="1">
      <alignment vertical="center"/>
    </xf>
    <xf numFmtId="38" fontId="1" fillId="0" borderId="3" xfId="1" applyBorder="1">
      <alignment vertical="center"/>
    </xf>
    <xf numFmtId="38" fontId="1" fillId="0" borderId="1" xfId="1" applyBorder="1">
      <alignment vertical="center"/>
    </xf>
    <xf numFmtId="38" fontId="1" fillId="0" borderId="23" xfId="1" applyBorder="1">
      <alignment vertical="center"/>
    </xf>
    <xf numFmtId="38" fontId="1" fillId="0" borderId="43" xfId="1" applyBorder="1">
      <alignment vertical="center"/>
    </xf>
    <xf numFmtId="38" fontId="1" fillId="0" borderId="9" xfId="1" applyBorder="1">
      <alignment vertical="center"/>
    </xf>
    <xf numFmtId="38" fontId="1" fillId="0" borderId="18" xfId="1" applyBorder="1">
      <alignment vertical="center"/>
    </xf>
    <xf numFmtId="38" fontId="1" fillId="0" borderId="0" xfId="1">
      <alignment vertical="center"/>
    </xf>
    <xf numFmtId="38" fontId="14" fillId="0" borderId="0" xfId="1" applyFont="1">
      <alignment vertical="center"/>
    </xf>
    <xf numFmtId="38" fontId="15" fillId="0" borderId="0" xfId="1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50" xfId="0" applyBorder="1">
      <alignment vertical="center"/>
    </xf>
    <xf numFmtId="38" fontId="1" fillId="0" borderId="48" xfId="1" applyBorder="1">
      <alignment vertical="center"/>
    </xf>
    <xf numFmtId="38" fontId="1" fillId="0" borderId="24" xfId="1" applyBorder="1">
      <alignment vertical="center"/>
    </xf>
    <xf numFmtId="38" fontId="4" fillId="0" borderId="25" xfId="1" applyFont="1" applyBorder="1">
      <alignment vertical="center"/>
    </xf>
    <xf numFmtId="38" fontId="1" fillId="0" borderId="26" xfId="1" applyBorder="1">
      <alignment vertical="center"/>
    </xf>
    <xf numFmtId="38" fontId="14" fillId="0" borderId="41" xfId="1" applyFont="1" applyBorder="1">
      <alignment vertical="center"/>
    </xf>
    <xf numFmtId="38" fontId="14" fillId="0" borderId="24" xfId="1" applyFont="1" applyBorder="1">
      <alignment vertical="center"/>
    </xf>
    <xf numFmtId="38" fontId="15" fillId="0" borderId="25" xfId="1" applyFont="1" applyBorder="1">
      <alignment vertical="center"/>
    </xf>
    <xf numFmtId="38" fontId="1" fillId="0" borderId="49" xfId="1" applyBorder="1">
      <alignment vertical="center"/>
    </xf>
    <xf numFmtId="38" fontId="1" fillId="0" borderId="27" xfId="1" applyBorder="1">
      <alignment vertical="center"/>
    </xf>
    <xf numFmtId="38" fontId="1" fillId="0" borderId="29" xfId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3" fillId="0" borderId="0" xfId="0" applyNumberFormat="1" applyFont="1">
      <alignment vertical="center"/>
    </xf>
    <xf numFmtId="10" fontId="0" fillId="0" borderId="0" xfId="0" applyNumberForma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>
      <alignment vertical="center"/>
    </xf>
    <xf numFmtId="10" fontId="0" fillId="0" borderId="59" xfId="0" applyNumberFormat="1" applyBorder="1" applyAlignment="1">
      <alignment horizontal="center" vertical="center"/>
    </xf>
    <xf numFmtId="10" fontId="0" fillId="0" borderId="60" xfId="0" applyNumberForma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8" fontId="0" fillId="0" borderId="61" xfId="1" applyFont="1" applyFill="1" applyBorder="1" applyAlignment="1">
      <alignment horizontal="center" vertical="center"/>
    </xf>
    <xf numFmtId="38" fontId="0" fillId="0" borderId="62" xfId="1" applyFont="1" applyBorder="1" applyAlignment="1">
      <alignment horizontal="center" vertical="center"/>
    </xf>
    <xf numFmtId="10" fontId="3" fillId="0" borderId="59" xfId="0" applyNumberFormat="1" applyFont="1" applyBorder="1" applyAlignment="1">
      <alignment horizontal="center" vertical="center"/>
    </xf>
    <xf numFmtId="10" fontId="3" fillId="0" borderId="60" xfId="0" applyNumberFormat="1" applyFont="1" applyBorder="1" applyAlignment="1">
      <alignment horizontal="center" vertical="center"/>
    </xf>
    <xf numFmtId="38" fontId="3" fillId="0" borderId="61" xfId="1" applyFont="1" applyFill="1" applyBorder="1" applyAlignment="1">
      <alignment horizontal="center" vertical="center"/>
    </xf>
    <xf numFmtId="38" fontId="3" fillId="0" borderId="62" xfId="1" applyFont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8" fontId="3" fillId="0" borderId="63" xfId="1" applyFont="1" applyFill="1" applyBorder="1" applyAlignment="1">
      <alignment horizontal="center" vertical="center"/>
    </xf>
    <xf numFmtId="38" fontId="3" fillId="0" borderId="64" xfId="1" applyFont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8" fontId="0" fillId="0" borderId="63" xfId="1" applyFont="1" applyFill="1" applyBorder="1" applyAlignment="1">
      <alignment horizontal="center" vertical="center"/>
    </xf>
    <xf numFmtId="38" fontId="0" fillId="0" borderId="64" xfId="1" applyFont="1" applyBorder="1" applyAlignment="1">
      <alignment horizontal="center" vertical="center"/>
    </xf>
    <xf numFmtId="38" fontId="0" fillId="0" borderId="64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6" fillId="0" borderId="0" xfId="0" applyFont="1" applyAlignment="1">
      <alignment horizontal="center" shrinkToFit="1"/>
    </xf>
    <xf numFmtId="0" fontId="3" fillId="5" borderId="2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 vertical="center"/>
    </xf>
    <xf numFmtId="0" fontId="4" fillId="6" borderId="60" xfId="0" applyFont="1" applyFill="1" applyBorder="1" applyAlignment="1">
      <alignment horizontal="center" vertical="center"/>
    </xf>
    <xf numFmtId="0" fontId="4" fillId="6" borderId="65" xfId="0" applyFont="1" applyFill="1" applyBorder="1" applyAlignment="1">
      <alignment horizontal="center" vertical="center"/>
    </xf>
    <xf numFmtId="0" fontId="4" fillId="10" borderId="66" xfId="0" applyFont="1" applyFill="1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58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63" xfId="0" applyFont="1" applyFill="1" applyBorder="1" applyAlignment="1">
      <alignment horizontal="center" vertical="center"/>
    </xf>
    <xf numFmtId="0" fontId="4" fillId="10" borderId="64" xfId="0" applyFont="1" applyFill="1" applyBorder="1" applyAlignment="1">
      <alignment horizontal="center" vertical="center"/>
    </xf>
    <xf numFmtId="10" fontId="16" fillId="0" borderId="3" xfId="0" applyNumberFormat="1" applyFont="1" applyBorder="1" applyAlignment="1">
      <alignment horizontal="right"/>
    </xf>
    <xf numFmtId="10" fontId="16" fillId="0" borderId="43" xfId="0" applyNumberFormat="1" applyFont="1" applyBorder="1" applyAlignment="1">
      <alignment horizontal="right"/>
    </xf>
    <xf numFmtId="10" fontId="16" fillId="0" borderId="1" xfId="0" applyNumberFormat="1" applyFont="1" applyBorder="1" applyAlignment="1">
      <alignment horizontal="right"/>
    </xf>
    <xf numFmtId="10" fontId="16" fillId="0" borderId="9" xfId="0" applyNumberFormat="1" applyFont="1" applyBorder="1" applyAlignment="1">
      <alignment horizontal="right"/>
    </xf>
    <xf numFmtId="10" fontId="17" fillId="0" borderId="40" xfId="0" applyNumberFormat="1" applyFont="1" applyBorder="1" applyAlignment="1">
      <alignment horizontal="right"/>
    </xf>
    <xf numFmtId="10" fontId="17" fillId="0" borderId="10" xfId="0" applyNumberFormat="1" applyFont="1" applyBorder="1" applyAlignment="1">
      <alignment horizontal="right"/>
    </xf>
    <xf numFmtId="10" fontId="10" fillId="0" borderId="67" xfId="0" applyNumberFormat="1" applyFont="1" applyBorder="1" applyAlignment="1">
      <alignment horizontal="right"/>
    </xf>
    <xf numFmtId="10" fontId="10" fillId="0" borderId="8" xfId="0" applyNumberFormat="1" applyFont="1" applyBorder="1" applyAlignment="1">
      <alignment horizontal="right"/>
    </xf>
    <xf numFmtId="10" fontId="10" fillId="0" borderId="1" xfId="0" applyNumberFormat="1" applyFont="1" applyBorder="1" applyAlignment="1">
      <alignment horizontal="right"/>
    </xf>
    <xf numFmtId="10" fontId="10" fillId="0" borderId="9" xfId="0" applyNumberFormat="1" applyFont="1" applyBorder="1" applyAlignment="1">
      <alignment horizontal="right"/>
    </xf>
    <xf numFmtId="10" fontId="11" fillId="0" borderId="2" xfId="0" applyNumberFormat="1" applyFont="1" applyBorder="1" applyAlignment="1">
      <alignment horizontal="right"/>
    </xf>
    <xf numFmtId="10" fontId="11" fillId="0" borderId="66" xfId="0" applyNumberFormat="1" applyFont="1" applyBorder="1" applyAlignment="1">
      <alignment horizontal="right"/>
    </xf>
    <xf numFmtId="10" fontId="11" fillId="0" borderId="40" xfId="0" applyNumberFormat="1" applyFont="1" applyBorder="1" applyAlignment="1">
      <alignment horizontal="right"/>
    </xf>
    <xf numFmtId="10" fontId="11" fillId="0" borderId="10" xfId="0" applyNumberFormat="1" applyFont="1" applyBorder="1" applyAlignment="1">
      <alignment horizontal="right"/>
    </xf>
    <xf numFmtId="10" fontId="16" fillId="0" borderId="58" xfId="0" applyNumberFormat="1" applyFont="1" applyBorder="1" applyAlignment="1">
      <alignment horizontal="right"/>
    </xf>
    <xf numFmtId="10" fontId="16" fillId="0" borderId="6" xfId="0" applyNumberFormat="1" applyFont="1" applyBorder="1" applyAlignment="1">
      <alignment horizontal="right"/>
    </xf>
    <xf numFmtId="10" fontId="17" fillId="0" borderId="7" xfId="0" applyNumberFormat="1" applyFont="1" applyBorder="1" applyAlignment="1">
      <alignment horizontal="right"/>
    </xf>
    <xf numFmtId="10" fontId="10" fillId="0" borderId="5" xfId="0" applyNumberFormat="1" applyFont="1" applyBorder="1" applyAlignment="1">
      <alignment horizontal="right"/>
    </xf>
    <xf numFmtId="10" fontId="10" fillId="0" borderId="6" xfId="0" applyNumberFormat="1" applyFont="1" applyBorder="1" applyAlignment="1">
      <alignment horizontal="right"/>
    </xf>
    <xf numFmtId="10" fontId="11" fillId="0" borderId="19" xfId="0" applyNumberFormat="1" applyFont="1" applyBorder="1" applyAlignment="1">
      <alignment horizontal="right"/>
    </xf>
    <xf numFmtId="10" fontId="11" fillId="0" borderId="7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15" fillId="0" borderId="70" xfId="0" applyNumberFormat="1" applyFont="1" applyBorder="1" applyAlignment="1">
      <alignment horizontal="right"/>
    </xf>
    <xf numFmtId="0" fontId="15" fillId="0" borderId="57" xfId="0" applyFont="1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8" fontId="14" fillId="0" borderId="0" xfId="0" applyNumberFormat="1" applyFont="1" applyBorder="1" applyAlignment="1">
      <alignment horizontal="right"/>
    </xf>
    <xf numFmtId="0" fontId="14" fillId="0" borderId="68" xfId="0" applyFont="1" applyBorder="1" applyAlignment="1">
      <alignment horizontal="right"/>
    </xf>
    <xf numFmtId="38" fontId="14" fillId="0" borderId="69" xfId="0" applyNumberFormat="1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38" fontId="0" fillId="0" borderId="71" xfId="0" applyNumberFormat="1" applyBorder="1" applyAlignment="1">
      <alignment horizontal="right"/>
    </xf>
    <xf numFmtId="0" fontId="0" fillId="0" borderId="35" xfId="0" applyBorder="1" applyAlignment="1">
      <alignment horizontal="right"/>
    </xf>
    <xf numFmtId="38" fontId="0" fillId="0" borderId="63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38" fontId="4" fillId="0" borderId="72" xfId="0" applyNumberFormat="1" applyFont="1" applyBorder="1" applyAlignment="1">
      <alignment horizontal="right"/>
    </xf>
    <xf numFmtId="0" fontId="4" fillId="0" borderId="57" xfId="0" applyFont="1" applyBorder="1" applyAlignment="1">
      <alignment horizontal="right"/>
    </xf>
    <xf numFmtId="38" fontId="0" fillId="0" borderId="69" xfId="0" applyNumberFormat="1" applyBorder="1" applyAlignment="1">
      <alignment horizontal="right"/>
    </xf>
    <xf numFmtId="38" fontId="4" fillId="0" borderId="70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8" fontId="0" fillId="0" borderId="31" xfId="0" applyNumberFormat="1" applyBorder="1" applyAlignment="1">
      <alignment horizontal="right"/>
    </xf>
    <xf numFmtId="0" fontId="0" fillId="0" borderId="78" xfId="0" applyBorder="1" applyAlignment="1">
      <alignment horizontal="right"/>
    </xf>
    <xf numFmtId="38" fontId="0" fillId="0" borderId="75" xfId="0" applyNumberFormat="1" applyBorder="1" applyAlignment="1">
      <alignment horizontal="right"/>
    </xf>
    <xf numFmtId="0" fontId="0" fillId="0" borderId="59" xfId="0" applyBorder="1" applyAlignment="1">
      <alignment horizontal="right"/>
    </xf>
    <xf numFmtId="38" fontId="4" fillId="0" borderId="76" xfId="0" applyNumberFormat="1" applyFont="1" applyBorder="1" applyAlignment="1">
      <alignment horizontal="right"/>
    </xf>
    <xf numFmtId="0" fontId="4" fillId="0" borderId="77" xfId="0" applyFont="1" applyBorder="1" applyAlignment="1">
      <alignment horizontal="right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38" fontId="14" fillId="0" borderId="73" xfId="0" applyNumberFormat="1" applyFont="1" applyBorder="1" applyAlignment="1">
      <alignment horizontal="right"/>
    </xf>
    <xf numFmtId="0" fontId="14" fillId="0" borderId="74" xfId="0" applyFont="1" applyBorder="1" applyAlignment="1">
      <alignment horizontal="right"/>
    </xf>
    <xf numFmtId="38" fontId="14" fillId="0" borderId="75" xfId="0" applyNumberFormat="1" applyFont="1" applyBorder="1" applyAlignment="1">
      <alignment horizontal="right"/>
    </xf>
    <xf numFmtId="0" fontId="14" fillId="0" borderId="59" xfId="0" applyFont="1" applyBorder="1" applyAlignment="1">
      <alignment horizontal="right"/>
    </xf>
    <xf numFmtId="38" fontId="15" fillId="0" borderId="76" xfId="0" applyNumberFormat="1" applyFont="1" applyBorder="1" applyAlignment="1">
      <alignment horizontal="right"/>
    </xf>
    <xf numFmtId="0" fontId="15" fillId="0" borderId="77" xfId="0" applyFont="1" applyBorder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38" fontId="1" fillId="0" borderId="2" xfId="1" applyBorder="1" applyAlignment="1">
      <alignment horizontal="center"/>
    </xf>
    <xf numFmtId="38" fontId="1" fillId="0" borderId="65" xfId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38" fontId="1" fillId="0" borderId="3" xfId="1" applyBorder="1" applyAlignment="1">
      <alignment horizontal="center"/>
    </xf>
    <xf numFmtId="0" fontId="4" fillId="6" borderId="59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6" borderId="74" xfId="0" applyFont="1" applyFill="1" applyBorder="1" applyAlignment="1">
      <alignment horizontal="center"/>
    </xf>
    <xf numFmtId="0" fontId="0" fillId="0" borderId="3" xfId="0" applyBorder="1">
      <alignment vertical="center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8" fontId="14" fillId="0" borderId="0" xfId="0" applyNumberFormat="1" applyFont="1" applyAlignment="1">
      <alignment horizontal="right"/>
    </xf>
    <xf numFmtId="38" fontId="3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3" fillId="0" borderId="63" xfId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8" fontId="0" fillId="0" borderId="63" xfId="1" applyFont="1" applyBorder="1" applyAlignment="1">
      <alignment horizontal="center" vertical="center"/>
    </xf>
    <xf numFmtId="38" fontId="0" fillId="0" borderId="61" xfId="1" applyFont="1" applyBorder="1" applyAlignment="1">
      <alignment horizontal="center" vertical="center"/>
    </xf>
    <xf numFmtId="38" fontId="3" fillId="0" borderId="61" xfId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75"/>
  <sheetViews>
    <sheetView view="pageBreakPreview" zoomScale="85" zoomScaleNormal="100" zoomScaleSheetLayoutView="85" workbookViewId="0">
      <selection activeCell="AN66" sqref="A64:AN66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style="34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2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421"/>
      <c r="B1" s="421"/>
      <c r="C1" s="1"/>
      <c r="D1" s="1"/>
      <c r="E1" s="1"/>
      <c r="F1" s="1"/>
      <c r="G1" s="1"/>
      <c r="H1" s="1"/>
      <c r="I1" s="1"/>
      <c r="J1" s="1"/>
      <c r="K1" s="1"/>
      <c r="L1" s="77"/>
      <c r="M1" s="24" t="s">
        <v>40</v>
      </c>
      <c r="N1" s="1"/>
      <c r="O1" s="1"/>
    </row>
    <row r="2" spans="1:70" ht="13.5" customHeight="1" x14ac:dyDescent="0.15">
      <c r="A2" s="421"/>
      <c r="B2" s="421"/>
      <c r="C2" s="422" t="s">
        <v>29</v>
      </c>
      <c r="D2" s="422"/>
      <c r="E2" s="422"/>
      <c r="F2" s="422"/>
      <c r="G2" s="422"/>
      <c r="H2" s="422"/>
      <c r="I2" s="422"/>
    </row>
    <row r="3" spans="1:70" ht="13.5" customHeight="1" x14ac:dyDescent="0.15">
      <c r="A3" s="421"/>
      <c r="B3" s="421"/>
      <c r="C3" s="422"/>
      <c r="D3" s="422"/>
      <c r="E3" s="422"/>
      <c r="F3" s="422"/>
      <c r="G3" s="422"/>
      <c r="H3" s="422"/>
      <c r="I3" s="422"/>
      <c r="Q3" s="423" t="s">
        <v>0</v>
      </c>
      <c r="R3" s="423"/>
      <c r="S3" s="423"/>
      <c r="T3" s="423"/>
      <c r="U3" s="423"/>
      <c r="V3" s="423"/>
      <c r="W3" s="423"/>
      <c r="X3" s="423"/>
      <c r="Y3" s="423"/>
      <c r="Z3" s="423"/>
      <c r="AA3" s="423"/>
      <c r="AK3" s="423" t="s">
        <v>1</v>
      </c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BE3" s="423" t="s">
        <v>2</v>
      </c>
      <c r="BF3" s="423"/>
      <c r="BG3" s="423"/>
      <c r="BH3" s="423"/>
      <c r="BI3" s="423"/>
      <c r="BJ3" s="423"/>
      <c r="BK3" s="423"/>
      <c r="BL3" s="423"/>
      <c r="BM3" s="423"/>
      <c r="BN3" s="423"/>
      <c r="BO3" s="423"/>
    </row>
    <row r="4" spans="1:70" ht="14.25" x14ac:dyDescent="0.15">
      <c r="G4" s="424" t="s">
        <v>56</v>
      </c>
      <c r="H4" s="425"/>
      <c r="I4" s="425"/>
      <c r="J4" s="425"/>
      <c r="K4" s="425"/>
      <c r="M4" s="2" t="s">
        <v>3</v>
      </c>
      <c r="N4" s="3"/>
      <c r="O4" s="2"/>
      <c r="V4" s="4"/>
      <c r="W4" s="5"/>
      <c r="X4" s="5"/>
      <c r="Z4" s="426" t="str">
        <f>G4</f>
        <v xml:space="preserve">平成31年4月30日現在 </v>
      </c>
      <c r="AA4" s="427"/>
      <c r="AB4" s="427"/>
      <c r="AC4" s="427"/>
      <c r="AD4" s="427"/>
      <c r="AG4" s="6" t="s">
        <v>4</v>
      </c>
      <c r="AH4" s="7"/>
      <c r="AI4" s="6"/>
      <c r="AP4" s="4"/>
      <c r="AQ4" s="5"/>
      <c r="AR4" s="5"/>
      <c r="AT4" s="428" t="str">
        <f>Z4</f>
        <v xml:space="preserve">平成31年4月30日現在 </v>
      </c>
      <c r="AU4" s="429"/>
      <c r="AV4" s="429"/>
      <c r="AW4" s="429"/>
      <c r="AX4" s="429"/>
      <c r="BA4" s="8" t="s">
        <v>5</v>
      </c>
      <c r="BB4" s="9"/>
      <c r="BC4" s="8"/>
      <c r="BJ4" s="4"/>
      <c r="BK4" s="5"/>
      <c r="BL4" s="5"/>
      <c r="BN4" s="428" t="str">
        <f>AT4</f>
        <v xml:space="preserve">平成31年4月30日現在 </v>
      </c>
      <c r="BO4" s="429"/>
      <c r="BP4" s="429"/>
      <c r="BQ4" s="429"/>
      <c r="BR4" s="429"/>
    </row>
    <row r="5" spans="1:70" ht="14.25" thickBot="1" x14ac:dyDescent="0.2">
      <c r="M5" s="415" t="s">
        <v>6</v>
      </c>
      <c r="N5" s="416"/>
      <c r="O5" s="417" t="s">
        <v>7</v>
      </c>
      <c r="P5" s="418"/>
      <c r="Q5" s="10"/>
      <c r="R5" s="10"/>
      <c r="S5" s="10"/>
      <c r="T5" s="10"/>
      <c r="U5" s="10"/>
      <c r="V5" s="10"/>
      <c r="W5" s="11"/>
      <c r="X5" s="12"/>
      <c r="Y5" s="10"/>
      <c r="Z5" s="10"/>
      <c r="AA5" s="10"/>
      <c r="AB5" s="10"/>
      <c r="AC5" s="10"/>
      <c r="AD5" s="10"/>
      <c r="AG5" s="415" t="s">
        <v>6</v>
      </c>
      <c r="AH5" s="416"/>
      <c r="AI5" s="415" t="s">
        <v>8</v>
      </c>
      <c r="AJ5" s="277"/>
      <c r="AK5" s="10"/>
      <c r="AL5" s="10"/>
      <c r="AM5" s="10"/>
      <c r="AN5" s="10"/>
      <c r="AO5" s="10"/>
      <c r="AP5" s="10"/>
      <c r="AQ5" s="11"/>
      <c r="AR5" s="12"/>
      <c r="AS5" s="10"/>
      <c r="AT5" s="10"/>
      <c r="AU5" s="10"/>
      <c r="AV5" s="10"/>
      <c r="AW5" s="10"/>
      <c r="AX5" s="10"/>
      <c r="BA5" s="415" t="s">
        <v>6</v>
      </c>
      <c r="BB5" s="416"/>
      <c r="BC5" s="419" t="s">
        <v>9</v>
      </c>
      <c r="BD5" s="420"/>
      <c r="BE5" s="10"/>
      <c r="BF5" s="10"/>
      <c r="BG5" s="10"/>
      <c r="BH5" s="10"/>
      <c r="BI5" s="10"/>
      <c r="BJ5" s="10"/>
      <c r="BK5" s="11"/>
      <c r="BL5" s="12"/>
      <c r="BM5" s="10"/>
      <c r="BN5" s="10"/>
      <c r="BO5" s="10"/>
      <c r="BP5" s="10"/>
      <c r="BQ5" s="10"/>
      <c r="BR5" s="10"/>
    </row>
    <row r="6" spans="1:70" ht="15.75" thickBot="1" x14ac:dyDescent="0.2">
      <c r="B6" s="406" t="s">
        <v>30</v>
      </c>
      <c r="C6" s="408" t="s">
        <v>31</v>
      </c>
      <c r="D6" s="368"/>
      <c r="E6" s="409"/>
      <c r="F6" s="410" t="s">
        <v>32</v>
      </c>
      <c r="G6" s="368"/>
      <c r="H6" s="411"/>
      <c r="I6" s="412" t="s">
        <v>50</v>
      </c>
      <c r="J6" s="413"/>
      <c r="K6" s="414"/>
      <c r="L6" s="78"/>
      <c r="M6" s="299" t="s">
        <v>10</v>
      </c>
      <c r="N6" s="300"/>
      <c r="O6" s="404" t="s">
        <v>11</v>
      </c>
      <c r="P6" s="405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310" t="s">
        <v>10</v>
      </c>
      <c r="X6" s="31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99" t="s">
        <v>10</v>
      </c>
      <c r="AH6" s="300"/>
      <c r="AI6" s="404" t="s">
        <v>11</v>
      </c>
      <c r="AJ6" s="405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310" t="s">
        <v>10</v>
      </c>
      <c r="AR6" s="31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99" t="s">
        <v>10</v>
      </c>
      <c r="BB6" s="300"/>
      <c r="BC6" s="404" t="s">
        <v>11</v>
      </c>
      <c r="BD6" s="405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310" t="s">
        <v>10</v>
      </c>
      <c r="BL6" s="31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6.5" customHeight="1" thickBot="1" x14ac:dyDescent="0.2">
      <c r="B7" s="407"/>
      <c r="C7" s="146" t="s">
        <v>16</v>
      </c>
      <c r="D7" s="58" t="s">
        <v>14</v>
      </c>
      <c r="E7" s="59" t="s">
        <v>33</v>
      </c>
      <c r="F7" s="60" t="s">
        <v>16</v>
      </c>
      <c r="G7" s="58" t="s">
        <v>14</v>
      </c>
      <c r="H7" s="59" t="s">
        <v>33</v>
      </c>
      <c r="I7" s="104" t="s">
        <v>16</v>
      </c>
      <c r="J7" s="105" t="s">
        <v>14</v>
      </c>
      <c r="K7" s="106" t="s">
        <v>33</v>
      </c>
      <c r="M7" s="299" t="s">
        <v>13</v>
      </c>
      <c r="N7" s="300"/>
      <c r="O7" s="398">
        <f>V7+AD7+V12+AD12+V17+AD17+V22+AD22+V27+AD27+V32+AD32+V37+AD37+V42+AD42+V47+AD47+V52+AD52+V57+AD57</f>
        <v>5112</v>
      </c>
      <c r="P7" s="399"/>
      <c r="Q7" s="14">
        <v>19</v>
      </c>
      <c r="R7" s="15">
        <v>36</v>
      </c>
      <c r="S7" s="15">
        <v>39</v>
      </c>
      <c r="T7" s="15">
        <v>39</v>
      </c>
      <c r="U7" s="15">
        <v>36</v>
      </c>
      <c r="V7" s="15">
        <f>SUM(Q7:U7)</f>
        <v>169</v>
      </c>
      <c r="W7" s="307" t="s">
        <v>13</v>
      </c>
      <c r="X7" s="308"/>
      <c r="Y7" s="15">
        <v>35</v>
      </c>
      <c r="Z7" s="15">
        <v>36</v>
      </c>
      <c r="AA7" s="15">
        <v>40</v>
      </c>
      <c r="AB7" s="15">
        <v>40</v>
      </c>
      <c r="AC7" s="15">
        <v>47</v>
      </c>
      <c r="AD7" s="16">
        <f>SUM(Y7:AC7)</f>
        <v>198</v>
      </c>
      <c r="AG7" s="299" t="s">
        <v>13</v>
      </c>
      <c r="AH7" s="300"/>
      <c r="AI7" s="398">
        <f>AP7+AX7+AP12+AX12+AP17+AX17+AP22+AX22+AP27+AX27+AP32+AX32+AP37+AX37+AP42+AX42+AP47+AX47+AP52+AX52+AP57+AX57</f>
        <v>40</v>
      </c>
      <c r="AJ7" s="399"/>
      <c r="AK7" s="14">
        <v>0</v>
      </c>
      <c r="AL7" s="15">
        <v>0</v>
      </c>
      <c r="AM7" s="15">
        <v>0</v>
      </c>
      <c r="AN7" s="15">
        <v>0</v>
      </c>
      <c r="AO7" s="15">
        <v>0</v>
      </c>
      <c r="AP7" s="15">
        <f>SUM(AK7:AO7)</f>
        <v>0</v>
      </c>
      <c r="AQ7" s="307" t="s">
        <v>13</v>
      </c>
      <c r="AR7" s="308"/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6">
        <f>SUM(AS7:AW7)</f>
        <v>0</v>
      </c>
      <c r="BA7" s="299" t="s">
        <v>13</v>
      </c>
      <c r="BB7" s="300"/>
      <c r="BC7" s="398">
        <f>BJ7+BR7+BJ12+BR12+BJ17+BR17+BJ22+BR22+BJ27+BR27+BJ32+BR32+BJ37+BR37+BJ42+BR42+BJ47+BR47+BJ52+BR52+BJ57+BR57</f>
        <v>5152</v>
      </c>
      <c r="BD7" s="399"/>
      <c r="BE7" s="14">
        <f>Q7+AK7</f>
        <v>19</v>
      </c>
      <c r="BF7" s="15">
        <f t="shared" ref="BF7:BJ8" si="0">R7+AL7</f>
        <v>36</v>
      </c>
      <c r="BG7" s="15">
        <f t="shared" si="0"/>
        <v>39</v>
      </c>
      <c r="BH7" s="15">
        <f t="shared" si="0"/>
        <v>39</v>
      </c>
      <c r="BI7" s="15">
        <f t="shared" si="0"/>
        <v>36</v>
      </c>
      <c r="BJ7" s="15">
        <f t="shared" si="0"/>
        <v>169</v>
      </c>
      <c r="BK7" s="309" t="s">
        <v>13</v>
      </c>
      <c r="BL7" s="309"/>
      <c r="BM7" s="15">
        <f>Y7+AS7</f>
        <v>35</v>
      </c>
      <c r="BN7" s="15">
        <f t="shared" ref="BN7:BQ8" si="1">Z7+AT7</f>
        <v>36</v>
      </c>
      <c r="BO7" s="15">
        <f t="shared" si="1"/>
        <v>40</v>
      </c>
      <c r="BP7" s="15">
        <f t="shared" si="1"/>
        <v>40</v>
      </c>
      <c r="BQ7" s="15">
        <f t="shared" si="1"/>
        <v>47</v>
      </c>
      <c r="BR7" s="16">
        <f>SUM(BM7:BQ7)</f>
        <v>198</v>
      </c>
    </row>
    <row r="8" spans="1:70" ht="16.5" customHeight="1" thickBot="1" x14ac:dyDescent="0.2">
      <c r="B8" s="147" t="s">
        <v>34</v>
      </c>
      <c r="C8" s="143">
        <f t="shared" ref="C8:H8" si="2">+C10-C9</f>
        <v>3464</v>
      </c>
      <c r="D8" s="61">
        <f t="shared" si="2"/>
        <v>3378</v>
      </c>
      <c r="E8" s="62">
        <f t="shared" si="2"/>
        <v>6842</v>
      </c>
      <c r="F8" s="63">
        <f t="shared" si="2"/>
        <v>40</v>
      </c>
      <c r="G8" s="64">
        <f t="shared" si="2"/>
        <v>43</v>
      </c>
      <c r="H8" s="62">
        <f t="shared" si="2"/>
        <v>83</v>
      </c>
      <c r="I8" s="107">
        <f t="shared" ref="I8:K10" si="3">+C8+F8</f>
        <v>3504</v>
      </c>
      <c r="J8" s="108">
        <f t="shared" si="3"/>
        <v>3421</v>
      </c>
      <c r="K8" s="109">
        <f t="shared" si="3"/>
        <v>6925</v>
      </c>
      <c r="L8" s="74"/>
      <c r="M8" s="299" t="s">
        <v>14</v>
      </c>
      <c r="N8" s="300"/>
      <c r="O8" s="398">
        <f>V8+AD8+V13+AD13+V18+AD18+V23+AD23+V28+AD28+V33+AD33+V38+AD38+V43+AD43+V48+AD48+V53+AD53+V58+AD58</f>
        <v>5646</v>
      </c>
      <c r="P8" s="399"/>
      <c r="Q8" s="17">
        <v>24</v>
      </c>
      <c r="R8" s="18">
        <v>36</v>
      </c>
      <c r="S8" s="18">
        <v>37</v>
      </c>
      <c r="T8" s="18">
        <v>27</v>
      </c>
      <c r="U8" s="18">
        <v>36</v>
      </c>
      <c r="V8" s="18">
        <f>SUM(Q8:U8)</f>
        <v>160</v>
      </c>
      <c r="W8" s="304" t="s">
        <v>15</v>
      </c>
      <c r="X8" s="305"/>
      <c r="Y8" s="18">
        <v>38</v>
      </c>
      <c r="Z8" s="31">
        <v>53</v>
      </c>
      <c r="AA8" s="18">
        <v>53</v>
      </c>
      <c r="AB8" s="18">
        <v>43</v>
      </c>
      <c r="AC8" s="18">
        <v>47</v>
      </c>
      <c r="AD8" s="19">
        <f>SUM(Y8:AC8)</f>
        <v>234</v>
      </c>
      <c r="AG8" s="299" t="s">
        <v>14</v>
      </c>
      <c r="AH8" s="300"/>
      <c r="AI8" s="398">
        <f>AP8+AX8+AP13+AX13+AP18+AX18+AP23+AX23+AP28+AX28+AP33+AX33+AP38+AX38+AP43+AX43+AP48+AX48+AP53+AX53+AP58+AX58</f>
        <v>44</v>
      </c>
      <c r="AJ8" s="399"/>
      <c r="AK8" s="17">
        <v>0</v>
      </c>
      <c r="AL8" s="18">
        <v>0</v>
      </c>
      <c r="AM8" s="18">
        <v>0</v>
      </c>
      <c r="AN8" s="18">
        <v>0</v>
      </c>
      <c r="AO8" s="18">
        <v>0</v>
      </c>
      <c r="AP8" s="18">
        <f>SUM(AK8:AO8)</f>
        <v>0</v>
      </c>
      <c r="AQ8" s="304" t="s">
        <v>15</v>
      </c>
      <c r="AR8" s="305"/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9">
        <f>SUM(AS8:AW8)</f>
        <v>0</v>
      </c>
      <c r="BA8" s="299" t="s">
        <v>14</v>
      </c>
      <c r="BB8" s="300"/>
      <c r="BC8" s="398">
        <f>BJ8+BR8+BJ13+BR13+BJ18+BR18+BJ23+BR23+BJ28+BR28+BJ33+BR33+BJ38+BR38+BJ43+BR43+BJ48+BR48+BJ53+BR53+BJ58+BR58</f>
        <v>5690</v>
      </c>
      <c r="BD8" s="399"/>
      <c r="BE8" s="17">
        <f>Q8+AK8</f>
        <v>24</v>
      </c>
      <c r="BF8" s="18">
        <f t="shared" si="0"/>
        <v>36</v>
      </c>
      <c r="BG8" s="18">
        <f t="shared" si="0"/>
        <v>37</v>
      </c>
      <c r="BH8" s="18">
        <f t="shared" si="0"/>
        <v>27</v>
      </c>
      <c r="BI8" s="18">
        <f t="shared" si="0"/>
        <v>36</v>
      </c>
      <c r="BJ8" s="18">
        <f>SUM(BE8:BI8)</f>
        <v>160</v>
      </c>
      <c r="BK8" s="306" t="s">
        <v>15</v>
      </c>
      <c r="BL8" s="306"/>
      <c r="BM8" s="18">
        <f>Y8+AS8</f>
        <v>38</v>
      </c>
      <c r="BN8" s="18">
        <f t="shared" si="1"/>
        <v>53</v>
      </c>
      <c r="BO8" s="18">
        <f t="shared" si="1"/>
        <v>53</v>
      </c>
      <c r="BP8" s="18">
        <f t="shared" si="1"/>
        <v>43</v>
      </c>
      <c r="BQ8" s="18">
        <f t="shared" si="1"/>
        <v>47</v>
      </c>
      <c r="BR8" s="19">
        <f>SUM(BM8:BQ8)</f>
        <v>234</v>
      </c>
    </row>
    <row r="9" spans="1:70" ht="15" x14ac:dyDescent="0.15">
      <c r="B9" s="148" t="s">
        <v>35</v>
      </c>
      <c r="C9" s="144">
        <f>AB62</f>
        <v>1648</v>
      </c>
      <c r="D9" s="65">
        <f>AB63</f>
        <v>2268</v>
      </c>
      <c r="E9" s="66">
        <f>+C9+D9</f>
        <v>3916</v>
      </c>
      <c r="F9" s="67">
        <f>AV62</f>
        <v>0</v>
      </c>
      <c r="G9" s="65">
        <f>AV63</f>
        <v>1</v>
      </c>
      <c r="H9" s="66">
        <f>SUM(F9:G9)</f>
        <v>1</v>
      </c>
      <c r="I9" s="110">
        <f t="shared" si="3"/>
        <v>1648</v>
      </c>
      <c r="J9" s="111">
        <f t="shared" si="3"/>
        <v>2269</v>
      </c>
      <c r="K9" s="112">
        <f t="shared" si="3"/>
        <v>3917</v>
      </c>
      <c r="L9" s="74"/>
      <c r="M9" s="299" t="s">
        <v>12</v>
      </c>
      <c r="N9" s="300"/>
      <c r="O9" s="398">
        <f>SUM(O7:O8)</f>
        <v>10758</v>
      </c>
      <c r="P9" s="401"/>
      <c r="Q9" s="20">
        <f t="shared" ref="Q9:V9" si="4">SUM(Q7:Q8)</f>
        <v>43</v>
      </c>
      <c r="R9" s="20">
        <f t="shared" si="4"/>
        <v>72</v>
      </c>
      <c r="S9" s="20">
        <f t="shared" si="4"/>
        <v>76</v>
      </c>
      <c r="T9" s="20">
        <f t="shared" si="4"/>
        <v>66</v>
      </c>
      <c r="U9" s="20">
        <f t="shared" si="4"/>
        <v>72</v>
      </c>
      <c r="V9" s="20">
        <f t="shared" si="4"/>
        <v>329</v>
      </c>
      <c r="W9" s="402" t="s">
        <v>12</v>
      </c>
      <c r="X9" s="403"/>
      <c r="Y9" s="20">
        <f t="shared" ref="Y9:AD9" si="5">SUM(Y7:Y8)</f>
        <v>73</v>
      </c>
      <c r="Z9" s="20">
        <f t="shared" si="5"/>
        <v>89</v>
      </c>
      <c r="AA9" s="20">
        <f t="shared" si="5"/>
        <v>93</v>
      </c>
      <c r="AB9" s="20">
        <f t="shared" si="5"/>
        <v>83</v>
      </c>
      <c r="AC9" s="20">
        <f t="shared" si="5"/>
        <v>94</v>
      </c>
      <c r="AD9" s="20">
        <f t="shared" si="5"/>
        <v>432</v>
      </c>
      <c r="AG9" s="299" t="s">
        <v>12</v>
      </c>
      <c r="AH9" s="300"/>
      <c r="AI9" s="398">
        <f>SUM(AI7:AI8)</f>
        <v>84</v>
      </c>
      <c r="AJ9" s="401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402" t="s">
        <v>12</v>
      </c>
      <c r="AR9" s="403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99" t="s">
        <v>12</v>
      </c>
      <c r="BB9" s="300"/>
      <c r="BC9" s="398">
        <f>SUM(BC7:BC8)</f>
        <v>10842</v>
      </c>
      <c r="BD9" s="399"/>
      <c r="BE9" s="20">
        <f t="shared" ref="BE9:BJ9" si="8">SUM(BE7:BE8)</f>
        <v>43</v>
      </c>
      <c r="BF9" s="20">
        <f t="shared" si="8"/>
        <v>72</v>
      </c>
      <c r="BG9" s="20">
        <f t="shared" si="8"/>
        <v>76</v>
      </c>
      <c r="BH9" s="20">
        <f t="shared" si="8"/>
        <v>66</v>
      </c>
      <c r="BI9" s="20">
        <f t="shared" si="8"/>
        <v>72</v>
      </c>
      <c r="BJ9" s="20">
        <f t="shared" si="8"/>
        <v>329</v>
      </c>
      <c r="BK9" s="400" t="s">
        <v>12</v>
      </c>
      <c r="BL9" s="400"/>
      <c r="BM9" s="20">
        <f t="shared" ref="BM9:BR9" si="9">SUM(BM7:BM8)</f>
        <v>73</v>
      </c>
      <c r="BN9" s="20">
        <f t="shared" si="9"/>
        <v>89</v>
      </c>
      <c r="BO9" s="20">
        <f t="shared" si="9"/>
        <v>93</v>
      </c>
      <c r="BP9" s="20">
        <f t="shared" si="9"/>
        <v>83</v>
      </c>
      <c r="BQ9" s="20">
        <f t="shared" si="9"/>
        <v>94</v>
      </c>
      <c r="BR9" s="20">
        <f t="shared" si="9"/>
        <v>432</v>
      </c>
    </row>
    <row r="10" spans="1:70" ht="15.75" thickBot="1" x14ac:dyDescent="0.2">
      <c r="B10" s="149" t="s">
        <v>12</v>
      </c>
      <c r="C10" s="145">
        <f>O7</f>
        <v>5112</v>
      </c>
      <c r="D10" s="68">
        <f>O8</f>
        <v>5646</v>
      </c>
      <c r="E10" s="69">
        <f>+C10+D10</f>
        <v>10758</v>
      </c>
      <c r="F10" s="70">
        <f>AI7</f>
        <v>40</v>
      </c>
      <c r="G10" s="68">
        <f>AI8</f>
        <v>44</v>
      </c>
      <c r="H10" s="69">
        <f>SUM(F10:G10)</f>
        <v>84</v>
      </c>
      <c r="I10" s="113">
        <f t="shared" si="3"/>
        <v>5152</v>
      </c>
      <c r="J10" s="114">
        <f t="shared" si="3"/>
        <v>5690</v>
      </c>
      <c r="K10" s="115">
        <f t="shared" si="3"/>
        <v>10842</v>
      </c>
      <c r="L10" s="74"/>
      <c r="M10" s="24"/>
      <c r="N10" s="25"/>
      <c r="O10" s="1"/>
      <c r="Q10" s="26"/>
      <c r="R10" s="26"/>
      <c r="S10" s="26"/>
      <c r="T10" s="26"/>
      <c r="U10" s="26"/>
      <c r="V10" s="26"/>
      <c r="W10" s="27"/>
      <c r="X10" s="27"/>
      <c r="Y10" s="26"/>
      <c r="Z10" s="26"/>
      <c r="AA10" s="26"/>
      <c r="AB10" s="26"/>
      <c r="AC10" s="26"/>
      <c r="AD10" s="26"/>
      <c r="AG10" s="24"/>
      <c r="AH10" s="25"/>
      <c r="AI10" s="1"/>
      <c r="AK10" s="26"/>
      <c r="AL10" s="26"/>
      <c r="AM10" s="26"/>
      <c r="AN10" s="26"/>
      <c r="AO10" s="26"/>
      <c r="AP10" s="26"/>
      <c r="AQ10" s="27"/>
      <c r="AR10" s="27"/>
      <c r="AS10" s="26"/>
      <c r="AT10" s="26"/>
      <c r="AU10" s="26"/>
      <c r="AV10" s="26"/>
      <c r="AW10" s="26"/>
      <c r="AX10" s="26"/>
      <c r="BA10" s="24"/>
      <c r="BB10" s="25"/>
      <c r="BC10" s="1"/>
      <c r="BE10" s="26"/>
      <c r="BF10" s="26"/>
      <c r="BG10" s="26"/>
      <c r="BH10" s="26"/>
      <c r="BI10" s="26"/>
      <c r="BJ10" s="26"/>
      <c r="BK10" s="27"/>
      <c r="BL10" s="27"/>
      <c r="BM10" s="26"/>
      <c r="BN10" s="26"/>
      <c r="BO10" s="26"/>
      <c r="BP10" s="26"/>
      <c r="BQ10" s="26"/>
      <c r="BR10" s="26"/>
    </row>
    <row r="11" spans="1:70" ht="15.75" thickBot="1" x14ac:dyDescent="0.2">
      <c r="B11" s="34"/>
      <c r="C11" s="99"/>
      <c r="D11" s="99"/>
      <c r="E11" s="74"/>
      <c r="F11" s="99"/>
      <c r="G11" s="99"/>
      <c r="H11" s="74"/>
      <c r="I11" s="128"/>
      <c r="J11" s="128"/>
      <c r="K11" s="129"/>
      <c r="L11" s="75"/>
      <c r="O11" s="299" t="s">
        <v>10</v>
      </c>
      <c r="P11" s="300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310" t="s">
        <v>10</v>
      </c>
      <c r="X11" s="31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99" t="s">
        <v>10</v>
      </c>
      <c r="AJ11" s="300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310" t="s">
        <v>10</v>
      </c>
      <c r="AR11" s="31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99" t="s">
        <v>10</v>
      </c>
      <c r="BD11" s="300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310" t="s">
        <v>10</v>
      </c>
      <c r="BL11" s="31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6.5" customHeight="1" thickBot="1" x14ac:dyDescent="0.2">
      <c r="B12" s="159" t="s">
        <v>36</v>
      </c>
      <c r="C12" s="160">
        <f t="shared" ref="C12:K12" si="10">ROUND(C9/C10*100,2)</f>
        <v>32.24</v>
      </c>
      <c r="D12" s="167">
        <f t="shared" si="10"/>
        <v>40.17</v>
      </c>
      <c r="E12" s="162">
        <f t="shared" si="10"/>
        <v>36.4</v>
      </c>
      <c r="F12" s="160">
        <f t="shared" si="10"/>
        <v>0</v>
      </c>
      <c r="G12" s="167">
        <f t="shared" si="10"/>
        <v>2.27</v>
      </c>
      <c r="H12" s="162">
        <f t="shared" si="10"/>
        <v>1.19</v>
      </c>
      <c r="I12" s="163">
        <f t="shared" si="10"/>
        <v>31.99</v>
      </c>
      <c r="J12" s="164">
        <f t="shared" si="10"/>
        <v>39.880000000000003</v>
      </c>
      <c r="K12" s="165">
        <f t="shared" si="10"/>
        <v>36.130000000000003</v>
      </c>
      <c r="L12" s="75"/>
      <c r="N12" s="166"/>
      <c r="O12" s="299" t="s">
        <v>13</v>
      </c>
      <c r="P12" s="303"/>
      <c r="Q12" s="29">
        <v>48</v>
      </c>
      <c r="R12" s="15">
        <v>39</v>
      </c>
      <c r="S12" s="15">
        <v>53</v>
      </c>
      <c r="T12" s="15">
        <v>65</v>
      </c>
      <c r="U12" s="15">
        <v>46</v>
      </c>
      <c r="V12" s="15">
        <f>SUM(Q12:U12)</f>
        <v>251</v>
      </c>
      <c r="W12" s="307" t="s">
        <v>13</v>
      </c>
      <c r="X12" s="308"/>
      <c r="Y12" s="30">
        <v>59</v>
      </c>
      <c r="Z12" s="15">
        <v>52</v>
      </c>
      <c r="AA12" s="15">
        <v>38</v>
      </c>
      <c r="AB12" s="15">
        <v>47</v>
      </c>
      <c r="AC12" s="15">
        <v>43</v>
      </c>
      <c r="AD12" s="16">
        <f>SUM(Y12:AC12)</f>
        <v>239</v>
      </c>
      <c r="AI12" s="299" t="s">
        <v>13</v>
      </c>
      <c r="AJ12" s="303"/>
      <c r="AK12" s="14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f>SUM(AK12:AO12)</f>
        <v>0</v>
      </c>
      <c r="AQ12" s="307" t="s">
        <v>13</v>
      </c>
      <c r="AR12" s="308"/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6">
        <f>SUM(AS12:AW12)</f>
        <v>0</v>
      </c>
      <c r="BC12" s="299" t="s">
        <v>13</v>
      </c>
      <c r="BD12" s="303"/>
      <c r="BE12" s="14">
        <f>Q12+AK12</f>
        <v>48</v>
      </c>
      <c r="BF12" s="15">
        <f t="shared" ref="BF12:BI13" si="11">R12+AL12</f>
        <v>39</v>
      </c>
      <c r="BG12" s="15">
        <f t="shared" si="11"/>
        <v>53</v>
      </c>
      <c r="BH12" s="15">
        <f t="shared" si="11"/>
        <v>65</v>
      </c>
      <c r="BI12" s="15">
        <f t="shared" si="11"/>
        <v>46</v>
      </c>
      <c r="BJ12" s="15">
        <f>SUM(BE12:BI12)</f>
        <v>251</v>
      </c>
      <c r="BK12" s="309" t="s">
        <v>13</v>
      </c>
      <c r="BL12" s="309"/>
      <c r="BM12" s="15">
        <f>Y12+AS12</f>
        <v>59</v>
      </c>
      <c r="BN12" s="15">
        <f t="shared" ref="BN12:BQ13" si="12">Z12+AT12</f>
        <v>52</v>
      </c>
      <c r="BO12" s="15">
        <f t="shared" si="12"/>
        <v>38</v>
      </c>
      <c r="BP12" s="15">
        <f t="shared" si="12"/>
        <v>47</v>
      </c>
      <c r="BQ12" s="15">
        <f t="shared" si="12"/>
        <v>43</v>
      </c>
      <c r="BR12" s="16">
        <f>SUM(BM12:BQ12)</f>
        <v>239</v>
      </c>
    </row>
    <row r="13" spans="1:70" ht="16.5" thickTop="1" thickBot="1" x14ac:dyDescent="0.2">
      <c r="E13" s="40"/>
      <c r="H13" s="40"/>
      <c r="I13" s="116"/>
      <c r="J13" s="116"/>
      <c r="K13" s="117"/>
      <c r="L13" s="75"/>
      <c r="O13" s="299" t="s">
        <v>15</v>
      </c>
      <c r="P13" s="303"/>
      <c r="Q13" s="17">
        <v>38</v>
      </c>
      <c r="R13" s="18">
        <v>41</v>
      </c>
      <c r="S13" s="18">
        <v>48</v>
      </c>
      <c r="T13" s="18">
        <v>65</v>
      </c>
      <c r="U13" s="18">
        <v>48</v>
      </c>
      <c r="V13" s="18">
        <f>SUM(Q13:U13)</f>
        <v>240</v>
      </c>
      <c r="W13" s="304" t="s">
        <v>15</v>
      </c>
      <c r="X13" s="305"/>
      <c r="Y13" s="18">
        <v>52</v>
      </c>
      <c r="Z13" s="18">
        <v>55</v>
      </c>
      <c r="AA13" s="18">
        <v>55</v>
      </c>
      <c r="AB13" s="18">
        <v>59</v>
      </c>
      <c r="AC13" s="18">
        <v>30</v>
      </c>
      <c r="AD13" s="19">
        <f>SUM(Y13:AC13)</f>
        <v>251</v>
      </c>
      <c r="AI13" s="299" t="s">
        <v>15</v>
      </c>
      <c r="AJ13" s="303"/>
      <c r="AK13" s="17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f>SUM(AK13:AO13)</f>
        <v>0</v>
      </c>
      <c r="AQ13" s="304" t="s">
        <v>15</v>
      </c>
      <c r="AR13" s="305"/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9">
        <f>SUM(AS13:AW13)</f>
        <v>0</v>
      </c>
      <c r="BC13" s="299" t="s">
        <v>15</v>
      </c>
      <c r="BD13" s="303"/>
      <c r="BE13" s="17">
        <f>Q13+AK13</f>
        <v>38</v>
      </c>
      <c r="BF13" s="18">
        <f t="shared" si="11"/>
        <v>41</v>
      </c>
      <c r="BG13" s="18">
        <f t="shared" si="11"/>
        <v>48</v>
      </c>
      <c r="BH13" s="18">
        <f t="shared" si="11"/>
        <v>65</v>
      </c>
      <c r="BI13" s="18">
        <f t="shared" si="11"/>
        <v>48</v>
      </c>
      <c r="BJ13" s="18">
        <f>SUM(BE13:BI13)</f>
        <v>240</v>
      </c>
      <c r="BK13" s="306" t="s">
        <v>15</v>
      </c>
      <c r="BL13" s="306"/>
      <c r="BM13" s="18">
        <f>Y13+AS13</f>
        <v>52</v>
      </c>
      <c r="BN13" s="18">
        <f t="shared" si="12"/>
        <v>55</v>
      </c>
      <c r="BO13" s="18">
        <f t="shared" si="12"/>
        <v>55</v>
      </c>
      <c r="BP13" s="18">
        <f t="shared" si="12"/>
        <v>59</v>
      </c>
      <c r="BQ13" s="18">
        <f t="shared" si="12"/>
        <v>30</v>
      </c>
      <c r="BR13" s="19">
        <f>SUM(BM13:BQ13)</f>
        <v>251</v>
      </c>
    </row>
    <row r="14" spans="1:70" ht="15" x14ac:dyDescent="0.15">
      <c r="A14" s="1"/>
      <c r="E14" s="40"/>
      <c r="H14" s="40"/>
      <c r="I14" s="116"/>
      <c r="J14" s="116"/>
      <c r="K14" s="117"/>
      <c r="L14" s="76"/>
      <c r="O14" s="299" t="s">
        <v>12</v>
      </c>
      <c r="P14" s="300"/>
      <c r="Q14" s="20">
        <f t="shared" ref="Q14:V14" si="13">SUM(Q12:Q13)</f>
        <v>86</v>
      </c>
      <c r="R14" s="20">
        <f t="shared" si="13"/>
        <v>80</v>
      </c>
      <c r="S14" s="20">
        <f t="shared" si="13"/>
        <v>101</v>
      </c>
      <c r="T14" s="20">
        <f t="shared" si="13"/>
        <v>130</v>
      </c>
      <c r="U14" s="20">
        <f t="shared" si="13"/>
        <v>94</v>
      </c>
      <c r="V14" s="20">
        <f t="shared" si="13"/>
        <v>491</v>
      </c>
      <c r="W14" s="301" t="s">
        <v>12</v>
      </c>
      <c r="X14" s="302"/>
      <c r="Y14" s="20">
        <f t="shared" ref="Y14:AD14" si="14">SUM(Y12:Y13)</f>
        <v>111</v>
      </c>
      <c r="Z14" s="20">
        <f t="shared" si="14"/>
        <v>107</v>
      </c>
      <c r="AA14" s="20">
        <f t="shared" si="14"/>
        <v>93</v>
      </c>
      <c r="AB14" s="20">
        <f t="shared" si="14"/>
        <v>106</v>
      </c>
      <c r="AC14" s="20">
        <f t="shared" si="14"/>
        <v>73</v>
      </c>
      <c r="AD14" s="20">
        <f t="shared" si="14"/>
        <v>490</v>
      </c>
      <c r="AI14" s="299" t="s">
        <v>12</v>
      </c>
      <c r="AJ14" s="300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301" t="s">
        <v>12</v>
      </c>
      <c r="AR14" s="302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0</v>
      </c>
      <c r="AX14" s="20">
        <f t="shared" si="16"/>
        <v>0</v>
      </c>
      <c r="BC14" s="299" t="s">
        <v>12</v>
      </c>
      <c r="BD14" s="300"/>
      <c r="BE14" s="20">
        <f t="shared" ref="BE14:BJ14" si="17">SUM(BE12:BE13)</f>
        <v>86</v>
      </c>
      <c r="BF14" s="20">
        <f t="shared" si="17"/>
        <v>80</v>
      </c>
      <c r="BG14" s="20">
        <f t="shared" si="17"/>
        <v>101</v>
      </c>
      <c r="BH14" s="20">
        <f t="shared" si="17"/>
        <v>130</v>
      </c>
      <c r="BI14" s="20">
        <f t="shared" si="17"/>
        <v>94</v>
      </c>
      <c r="BJ14" s="20">
        <f t="shared" si="17"/>
        <v>491</v>
      </c>
      <c r="BK14" s="301" t="s">
        <v>12</v>
      </c>
      <c r="BL14" s="302"/>
      <c r="BM14" s="20">
        <f t="shared" ref="BM14:BR14" si="18">SUM(BM12:BM13)</f>
        <v>111</v>
      </c>
      <c r="BN14" s="20">
        <f t="shared" si="18"/>
        <v>107</v>
      </c>
      <c r="BO14" s="20">
        <f t="shared" si="18"/>
        <v>93</v>
      </c>
      <c r="BP14" s="20">
        <f t="shared" si="18"/>
        <v>106</v>
      </c>
      <c r="BQ14" s="20">
        <f t="shared" si="18"/>
        <v>73</v>
      </c>
      <c r="BR14" s="20">
        <f t="shared" si="18"/>
        <v>490</v>
      </c>
    </row>
    <row r="15" spans="1:70" ht="15.75" thickBot="1" x14ac:dyDescent="0.2">
      <c r="A15" s="1"/>
      <c r="E15" s="40"/>
      <c r="H15" s="40"/>
      <c r="I15" s="116"/>
      <c r="J15" s="116"/>
      <c r="K15" s="117"/>
      <c r="L15" s="76"/>
      <c r="O15" s="28"/>
      <c r="P15" s="28"/>
      <c r="Q15" s="26"/>
      <c r="R15" s="26"/>
      <c r="S15" s="26"/>
      <c r="T15" s="26"/>
      <c r="U15" s="26"/>
      <c r="V15" s="26"/>
      <c r="W15" s="28"/>
      <c r="X15" s="28"/>
      <c r="Y15" s="26"/>
      <c r="Z15" s="26"/>
      <c r="AA15" s="26"/>
      <c r="AB15" s="26"/>
      <c r="AC15" s="26"/>
      <c r="AD15" s="26"/>
      <c r="AI15" s="28"/>
      <c r="AJ15" s="28"/>
      <c r="AK15" s="26"/>
      <c r="AL15" s="26"/>
      <c r="AM15" s="26"/>
      <c r="AN15" s="26"/>
      <c r="AO15" s="26"/>
      <c r="AP15" s="26"/>
      <c r="AQ15" s="28"/>
      <c r="AR15" s="28"/>
      <c r="AS15" s="26"/>
      <c r="AT15" s="26"/>
      <c r="AU15" s="26"/>
      <c r="AV15" s="26"/>
      <c r="AW15" s="26"/>
      <c r="AX15" s="26"/>
      <c r="BC15" s="28"/>
      <c r="BD15" s="28"/>
      <c r="BE15" s="26"/>
      <c r="BF15" s="26"/>
      <c r="BG15" s="26"/>
      <c r="BH15" s="26"/>
      <c r="BI15" s="26"/>
      <c r="BJ15" s="26"/>
      <c r="BK15" s="28"/>
      <c r="BL15" s="28"/>
      <c r="BM15" s="26"/>
      <c r="BN15" s="26"/>
      <c r="BO15" s="26"/>
      <c r="BP15" s="26"/>
      <c r="BQ15" s="26"/>
      <c r="BR15" s="26"/>
    </row>
    <row r="16" spans="1:70" ht="16.5" thickTop="1" thickBot="1" x14ac:dyDescent="0.2">
      <c r="B16" s="150" t="s">
        <v>53</v>
      </c>
      <c r="C16" s="392" t="s">
        <v>31</v>
      </c>
      <c r="D16" s="393"/>
      <c r="E16" s="394"/>
      <c r="F16" s="392" t="s">
        <v>32</v>
      </c>
      <c r="G16" s="393"/>
      <c r="H16" s="394"/>
      <c r="I16" s="395" t="s">
        <v>52</v>
      </c>
      <c r="J16" s="396"/>
      <c r="K16" s="397"/>
      <c r="L16" s="74"/>
      <c r="O16" s="299" t="s">
        <v>10</v>
      </c>
      <c r="P16" s="300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310" t="s">
        <v>10</v>
      </c>
      <c r="X16" s="31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99" t="s">
        <v>10</v>
      </c>
      <c r="AJ16" s="300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310" t="s">
        <v>10</v>
      </c>
      <c r="AR16" s="31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99" t="s">
        <v>10</v>
      </c>
      <c r="BD16" s="300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310" t="s">
        <v>10</v>
      </c>
      <c r="BL16" s="31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154" t="s">
        <v>37</v>
      </c>
      <c r="C17" s="151">
        <f>V27+AD27+V32+AD32+V37</f>
        <v>1707</v>
      </c>
      <c r="D17" s="79">
        <f>V28+AD28+V33+AD33+V38</f>
        <v>1681</v>
      </c>
      <c r="E17" s="80">
        <f>SUM(C17:D17)</f>
        <v>3388</v>
      </c>
      <c r="F17" s="81">
        <f>AP27+AX27+AP32+AX32+AP37</f>
        <v>3</v>
      </c>
      <c r="G17" s="79">
        <f>AP28+AX28+AP33+AX33+AP38</f>
        <v>13</v>
      </c>
      <c r="H17" s="80">
        <f>SUM(F17:G17)</f>
        <v>16</v>
      </c>
      <c r="I17" s="118">
        <f t="shared" ref="I17:K20" si="19">+C17+F17</f>
        <v>1710</v>
      </c>
      <c r="J17" s="119">
        <f t="shared" si="19"/>
        <v>1694</v>
      </c>
      <c r="K17" s="120">
        <f t="shared" si="19"/>
        <v>3404</v>
      </c>
      <c r="L17" s="74"/>
      <c r="O17" s="299" t="s">
        <v>13</v>
      </c>
      <c r="P17" s="303"/>
      <c r="Q17" s="14">
        <v>50</v>
      </c>
      <c r="R17" s="15">
        <v>43</v>
      </c>
      <c r="S17" s="15">
        <v>35</v>
      </c>
      <c r="T17" s="15">
        <v>41</v>
      </c>
      <c r="U17" s="15">
        <v>38</v>
      </c>
      <c r="V17" s="15">
        <f>SUM(Q17:U17)</f>
        <v>207</v>
      </c>
      <c r="W17" s="307" t="s">
        <v>13</v>
      </c>
      <c r="X17" s="308"/>
      <c r="Y17" s="15">
        <v>35</v>
      </c>
      <c r="Z17" s="15">
        <v>38</v>
      </c>
      <c r="AA17" s="15">
        <v>44</v>
      </c>
      <c r="AB17" s="15">
        <v>41</v>
      </c>
      <c r="AC17" s="15">
        <v>36</v>
      </c>
      <c r="AD17" s="16">
        <f>SUM(Y17:AC17)</f>
        <v>194</v>
      </c>
      <c r="AI17" s="299" t="s">
        <v>13</v>
      </c>
      <c r="AJ17" s="303"/>
      <c r="AK17" s="29">
        <v>1</v>
      </c>
      <c r="AL17" s="15">
        <v>1</v>
      </c>
      <c r="AM17" s="15">
        <v>7</v>
      </c>
      <c r="AN17" s="15">
        <v>2</v>
      </c>
      <c r="AO17" s="15">
        <v>1</v>
      </c>
      <c r="AP17" s="15">
        <f>SUM(AK17:AO17)</f>
        <v>12</v>
      </c>
      <c r="AQ17" s="307" t="s">
        <v>13</v>
      </c>
      <c r="AR17" s="308"/>
      <c r="AS17" s="15">
        <v>2</v>
      </c>
      <c r="AT17" s="15">
        <v>5</v>
      </c>
      <c r="AU17" s="15">
        <v>0</v>
      </c>
      <c r="AV17" s="15">
        <v>3</v>
      </c>
      <c r="AW17" s="15">
        <v>4</v>
      </c>
      <c r="AX17" s="16">
        <f>SUM(AS17:AW17)</f>
        <v>14</v>
      </c>
      <c r="BC17" s="299" t="s">
        <v>13</v>
      </c>
      <c r="BD17" s="303"/>
      <c r="BE17" s="14">
        <f>Q17+AK17</f>
        <v>51</v>
      </c>
      <c r="BF17" s="15">
        <f t="shared" ref="BF17:BI18" si="20">R17+AL17</f>
        <v>44</v>
      </c>
      <c r="BG17" s="15">
        <f t="shared" si="20"/>
        <v>42</v>
      </c>
      <c r="BH17" s="15">
        <f t="shared" si="20"/>
        <v>43</v>
      </c>
      <c r="BI17" s="15">
        <f t="shared" si="20"/>
        <v>39</v>
      </c>
      <c r="BJ17" s="15">
        <f>SUM(BE17:BI17)</f>
        <v>219</v>
      </c>
      <c r="BK17" s="309" t="s">
        <v>13</v>
      </c>
      <c r="BL17" s="309"/>
      <c r="BM17" s="15">
        <f>Y17+AS17</f>
        <v>37</v>
      </c>
      <c r="BN17" s="15">
        <f t="shared" ref="BN17:BQ18" si="21">Z17+AT17</f>
        <v>43</v>
      </c>
      <c r="BO17" s="15">
        <f t="shared" si="21"/>
        <v>44</v>
      </c>
      <c r="BP17" s="15">
        <f t="shared" si="21"/>
        <v>44</v>
      </c>
      <c r="BQ17" s="15">
        <f t="shared" si="21"/>
        <v>40</v>
      </c>
      <c r="BR17" s="16">
        <f>SUM(BM17:BQ17)</f>
        <v>208</v>
      </c>
    </row>
    <row r="18" spans="2:70" ht="15.75" thickBot="1" x14ac:dyDescent="0.2">
      <c r="B18" s="155" t="s">
        <v>38</v>
      </c>
      <c r="C18" s="152">
        <f>AD37</f>
        <v>473</v>
      </c>
      <c r="D18" s="71">
        <f>AD38</f>
        <v>500</v>
      </c>
      <c r="E18" s="72">
        <f>SUM(C18:D18)</f>
        <v>973</v>
      </c>
      <c r="F18" s="73">
        <f>AX37</f>
        <v>0</v>
      </c>
      <c r="G18" s="71">
        <f>AX38</f>
        <v>0</v>
      </c>
      <c r="H18" s="72">
        <f>SUM(F18:G18)</f>
        <v>0</v>
      </c>
      <c r="I18" s="121">
        <f t="shared" si="19"/>
        <v>473</v>
      </c>
      <c r="J18" s="122">
        <f t="shared" si="19"/>
        <v>500</v>
      </c>
      <c r="K18" s="123">
        <f t="shared" si="19"/>
        <v>973</v>
      </c>
      <c r="L18" s="75"/>
      <c r="O18" s="299" t="s">
        <v>15</v>
      </c>
      <c r="P18" s="303"/>
      <c r="Q18" s="17">
        <v>44</v>
      </c>
      <c r="R18" s="18">
        <v>33</v>
      </c>
      <c r="S18" s="18">
        <v>33</v>
      </c>
      <c r="T18" s="18">
        <v>40</v>
      </c>
      <c r="U18" s="18">
        <v>35</v>
      </c>
      <c r="V18" s="18">
        <f>SUM(Q18:U18)</f>
        <v>185</v>
      </c>
      <c r="W18" s="304" t="s">
        <v>15</v>
      </c>
      <c r="X18" s="305"/>
      <c r="Y18" s="18">
        <v>23</v>
      </c>
      <c r="Z18" s="18">
        <v>38</v>
      </c>
      <c r="AA18" s="18">
        <v>28</v>
      </c>
      <c r="AB18" s="18">
        <v>32</v>
      </c>
      <c r="AC18" s="18">
        <v>32</v>
      </c>
      <c r="AD18" s="19">
        <f>SUM(Y18:AC18)</f>
        <v>153</v>
      </c>
      <c r="AI18" s="299" t="s">
        <v>15</v>
      </c>
      <c r="AJ18" s="303"/>
      <c r="AK18" s="17">
        <v>2</v>
      </c>
      <c r="AL18" s="18">
        <v>0</v>
      </c>
      <c r="AM18" s="18">
        <v>2</v>
      </c>
      <c r="AN18" s="18">
        <v>2</v>
      </c>
      <c r="AO18" s="18">
        <v>1</v>
      </c>
      <c r="AP18" s="18">
        <f>SUM(AK18:AO18)</f>
        <v>7</v>
      </c>
      <c r="AQ18" s="304" t="s">
        <v>15</v>
      </c>
      <c r="AR18" s="305"/>
      <c r="AS18" s="18">
        <v>1</v>
      </c>
      <c r="AT18" s="18">
        <v>0</v>
      </c>
      <c r="AU18" s="18">
        <v>2</v>
      </c>
      <c r="AV18" s="18">
        <v>2</v>
      </c>
      <c r="AW18" s="18">
        <v>3</v>
      </c>
      <c r="AX18" s="19">
        <f>SUM(AS18:AW18)</f>
        <v>8</v>
      </c>
      <c r="BC18" s="299" t="s">
        <v>15</v>
      </c>
      <c r="BD18" s="303"/>
      <c r="BE18" s="17">
        <f>Q18+AK18</f>
        <v>46</v>
      </c>
      <c r="BF18" s="18">
        <f t="shared" si="20"/>
        <v>33</v>
      </c>
      <c r="BG18" s="18">
        <f t="shared" si="20"/>
        <v>35</v>
      </c>
      <c r="BH18" s="18">
        <f t="shared" si="20"/>
        <v>42</v>
      </c>
      <c r="BI18" s="18">
        <f t="shared" si="20"/>
        <v>36</v>
      </c>
      <c r="BJ18" s="18">
        <f>SUM(BE18:BI18)</f>
        <v>192</v>
      </c>
      <c r="BK18" s="306" t="s">
        <v>15</v>
      </c>
      <c r="BL18" s="306"/>
      <c r="BM18" s="18">
        <f>Y18+AS18</f>
        <v>24</v>
      </c>
      <c r="BN18" s="18">
        <f t="shared" si="21"/>
        <v>38</v>
      </c>
      <c r="BO18" s="18">
        <f t="shared" si="21"/>
        <v>30</v>
      </c>
      <c r="BP18" s="18">
        <f t="shared" si="21"/>
        <v>34</v>
      </c>
      <c r="BQ18" s="18">
        <f t="shared" si="21"/>
        <v>35</v>
      </c>
      <c r="BR18" s="19">
        <f>SUM(BM18:BQ18)</f>
        <v>161</v>
      </c>
    </row>
    <row r="19" spans="2:70" ht="15" x14ac:dyDescent="0.15">
      <c r="B19" s="156" t="s">
        <v>39</v>
      </c>
      <c r="C19" s="144">
        <f>V42</f>
        <v>418</v>
      </c>
      <c r="D19" s="65">
        <f>V43</f>
        <v>465</v>
      </c>
      <c r="E19" s="66">
        <f>SUM(C19:D19)</f>
        <v>883</v>
      </c>
      <c r="F19" s="67">
        <f>AP42</f>
        <v>0</v>
      </c>
      <c r="G19" s="65">
        <f>AP43</f>
        <v>0</v>
      </c>
      <c r="H19" s="66">
        <f>SUM(F19:G19)</f>
        <v>0</v>
      </c>
      <c r="I19" s="110">
        <f t="shared" si="19"/>
        <v>418</v>
      </c>
      <c r="J19" s="111">
        <f t="shared" si="19"/>
        <v>465</v>
      </c>
      <c r="K19" s="124">
        <f t="shared" si="19"/>
        <v>883</v>
      </c>
      <c r="L19" s="75"/>
      <c r="O19" s="299" t="s">
        <v>12</v>
      </c>
      <c r="P19" s="300"/>
      <c r="Q19" s="20">
        <f t="shared" ref="Q19:V19" si="22">SUM(Q17:Q18)</f>
        <v>94</v>
      </c>
      <c r="R19" s="20">
        <f t="shared" si="22"/>
        <v>76</v>
      </c>
      <c r="S19" s="20">
        <f t="shared" si="22"/>
        <v>68</v>
      </c>
      <c r="T19" s="20">
        <f t="shared" si="22"/>
        <v>81</v>
      </c>
      <c r="U19" s="20">
        <f t="shared" si="22"/>
        <v>73</v>
      </c>
      <c r="V19" s="20">
        <f t="shared" si="22"/>
        <v>392</v>
      </c>
      <c r="W19" s="301" t="s">
        <v>12</v>
      </c>
      <c r="X19" s="302"/>
      <c r="Y19" s="20">
        <f t="shared" ref="Y19:AD19" si="23">SUM(Y17:Y18)</f>
        <v>58</v>
      </c>
      <c r="Z19" s="20">
        <f t="shared" si="23"/>
        <v>76</v>
      </c>
      <c r="AA19" s="20">
        <f t="shared" si="23"/>
        <v>72</v>
      </c>
      <c r="AB19" s="20">
        <f t="shared" si="23"/>
        <v>73</v>
      </c>
      <c r="AC19" s="20">
        <f t="shared" si="23"/>
        <v>68</v>
      </c>
      <c r="AD19" s="20">
        <f t="shared" si="23"/>
        <v>347</v>
      </c>
      <c r="AI19" s="299" t="s">
        <v>12</v>
      </c>
      <c r="AJ19" s="300"/>
      <c r="AK19" s="20">
        <f t="shared" ref="AK19:AP19" si="24">SUM(AK17:AK18)</f>
        <v>3</v>
      </c>
      <c r="AL19" s="20">
        <f t="shared" si="24"/>
        <v>1</v>
      </c>
      <c r="AM19" s="20">
        <f t="shared" si="24"/>
        <v>9</v>
      </c>
      <c r="AN19" s="20">
        <f t="shared" si="24"/>
        <v>4</v>
      </c>
      <c r="AO19" s="20">
        <f t="shared" si="24"/>
        <v>2</v>
      </c>
      <c r="AP19" s="20">
        <f t="shared" si="24"/>
        <v>19</v>
      </c>
      <c r="AQ19" s="301" t="s">
        <v>12</v>
      </c>
      <c r="AR19" s="302"/>
      <c r="AS19" s="20">
        <f t="shared" ref="AS19:AX19" si="25">SUM(AS17:AS18)</f>
        <v>3</v>
      </c>
      <c r="AT19" s="20">
        <f t="shared" si="25"/>
        <v>5</v>
      </c>
      <c r="AU19" s="20">
        <f t="shared" si="25"/>
        <v>2</v>
      </c>
      <c r="AV19" s="20">
        <f t="shared" si="25"/>
        <v>5</v>
      </c>
      <c r="AW19" s="20">
        <f t="shared" si="25"/>
        <v>7</v>
      </c>
      <c r="AX19" s="20">
        <f t="shared" si="25"/>
        <v>22</v>
      </c>
      <c r="BC19" s="299" t="s">
        <v>12</v>
      </c>
      <c r="BD19" s="300"/>
      <c r="BE19" s="20">
        <f t="shared" ref="BE19:BJ19" si="26">SUM(BE17:BE18)</f>
        <v>97</v>
      </c>
      <c r="BF19" s="20">
        <f t="shared" si="26"/>
        <v>77</v>
      </c>
      <c r="BG19" s="20">
        <f t="shared" si="26"/>
        <v>77</v>
      </c>
      <c r="BH19" s="20">
        <f t="shared" si="26"/>
        <v>85</v>
      </c>
      <c r="BI19" s="20">
        <f t="shared" si="26"/>
        <v>75</v>
      </c>
      <c r="BJ19" s="20">
        <f t="shared" si="26"/>
        <v>411</v>
      </c>
      <c r="BK19" s="301" t="s">
        <v>12</v>
      </c>
      <c r="BL19" s="302"/>
      <c r="BM19" s="20">
        <f t="shared" ref="BM19:BR19" si="27">SUM(BM17:BM18)</f>
        <v>61</v>
      </c>
      <c r="BN19" s="20">
        <f t="shared" si="27"/>
        <v>81</v>
      </c>
      <c r="BO19" s="20">
        <f t="shared" si="27"/>
        <v>74</v>
      </c>
      <c r="BP19" s="20">
        <f t="shared" si="27"/>
        <v>78</v>
      </c>
      <c r="BQ19" s="20">
        <f t="shared" si="27"/>
        <v>75</v>
      </c>
      <c r="BR19" s="20">
        <f t="shared" si="27"/>
        <v>369</v>
      </c>
    </row>
    <row r="20" spans="2:70" ht="15.75" thickBot="1" x14ac:dyDescent="0.2">
      <c r="B20" s="157" t="s">
        <v>22</v>
      </c>
      <c r="C20" s="153">
        <f>C9-C18-C19</f>
        <v>757</v>
      </c>
      <c r="D20" s="82">
        <f>D9-D18-D19</f>
        <v>1303</v>
      </c>
      <c r="E20" s="83">
        <f>SUM(C20:D20)</f>
        <v>2060</v>
      </c>
      <c r="F20" s="84">
        <f>F9-F18-F19</f>
        <v>0</v>
      </c>
      <c r="G20" s="82">
        <f>G9-G18-G19</f>
        <v>1</v>
      </c>
      <c r="H20" s="87">
        <f>H9-H18-H19</f>
        <v>1</v>
      </c>
      <c r="I20" s="125">
        <f>+C20+F20</f>
        <v>757</v>
      </c>
      <c r="J20" s="126">
        <f t="shared" si="19"/>
        <v>1304</v>
      </c>
      <c r="K20" s="127">
        <f t="shared" si="19"/>
        <v>2061</v>
      </c>
      <c r="L20" s="75"/>
      <c r="O20" s="28"/>
      <c r="P20" s="28"/>
      <c r="Q20" s="26"/>
      <c r="R20" s="26"/>
      <c r="S20" s="26"/>
      <c r="T20" s="26"/>
      <c r="U20" s="26"/>
      <c r="V20" s="26"/>
      <c r="W20" s="28"/>
      <c r="X20" s="28"/>
      <c r="Y20" s="26"/>
      <c r="Z20" s="26"/>
      <c r="AA20" s="26"/>
      <c r="AB20" s="26"/>
      <c r="AC20" s="26"/>
      <c r="AD20" s="26"/>
      <c r="AI20" s="28"/>
      <c r="AJ20" s="28"/>
      <c r="AK20" s="26"/>
      <c r="AL20" s="26"/>
      <c r="AM20" s="26"/>
      <c r="AN20" s="26"/>
      <c r="AO20" s="26"/>
      <c r="AP20" s="26"/>
      <c r="AQ20" s="28"/>
      <c r="AR20" s="28"/>
      <c r="AS20" s="26"/>
      <c r="AT20" s="26"/>
      <c r="AU20" s="26"/>
      <c r="AV20" s="26"/>
      <c r="AW20" s="26"/>
      <c r="AX20" s="26"/>
      <c r="BC20" s="28"/>
      <c r="BD20" s="28"/>
      <c r="BE20" s="26"/>
      <c r="BF20" s="26"/>
      <c r="BG20" s="26"/>
      <c r="BH20" s="26"/>
      <c r="BI20" s="26"/>
      <c r="BJ20" s="26"/>
      <c r="BK20" s="28"/>
      <c r="BL20" s="28"/>
      <c r="BM20" s="26"/>
      <c r="BN20" s="26"/>
      <c r="BO20" s="26"/>
      <c r="BP20" s="26"/>
      <c r="BQ20" s="26"/>
      <c r="BR20" s="26"/>
    </row>
    <row r="21" spans="2:70" ht="15" thickTop="1" thickBot="1" x14ac:dyDescent="0.2">
      <c r="B21" s="386" t="s">
        <v>44</v>
      </c>
      <c r="C21" s="388" t="s">
        <v>47</v>
      </c>
      <c r="D21" s="390" t="s">
        <v>48</v>
      </c>
      <c r="E21" s="378" t="s">
        <v>49</v>
      </c>
      <c r="F21" s="388" t="s">
        <v>47</v>
      </c>
      <c r="G21" s="390" t="s">
        <v>48</v>
      </c>
      <c r="H21" s="378" t="s">
        <v>51</v>
      </c>
      <c r="I21" s="380" t="s">
        <v>47</v>
      </c>
      <c r="J21" s="382" t="s">
        <v>48</v>
      </c>
      <c r="K21" s="384" t="s">
        <v>54</v>
      </c>
      <c r="L21" s="75"/>
      <c r="O21" s="299" t="s">
        <v>10</v>
      </c>
      <c r="P21" s="300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310" t="s">
        <v>10</v>
      </c>
      <c r="X21" s="31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99" t="s">
        <v>10</v>
      </c>
      <c r="AJ21" s="300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310" t="s">
        <v>10</v>
      </c>
      <c r="AR21" s="31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99" t="s">
        <v>10</v>
      </c>
      <c r="BD21" s="300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310" t="s">
        <v>10</v>
      </c>
      <c r="BL21" s="31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87"/>
      <c r="C22" s="389"/>
      <c r="D22" s="391"/>
      <c r="E22" s="379"/>
      <c r="F22" s="389"/>
      <c r="G22" s="391"/>
      <c r="H22" s="379"/>
      <c r="I22" s="381"/>
      <c r="J22" s="383"/>
      <c r="K22" s="385"/>
      <c r="L22" s="75"/>
      <c r="O22" s="299" t="s">
        <v>13</v>
      </c>
      <c r="P22" s="303"/>
      <c r="Q22" s="14">
        <v>37</v>
      </c>
      <c r="R22" s="15">
        <v>40</v>
      </c>
      <c r="S22" s="15">
        <v>50</v>
      </c>
      <c r="T22" s="15">
        <v>42</v>
      </c>
      <c r="U22" s="15">
        <v>48</v>
      </c>
      <c r="V22" s="15">
        <f>SUM(Q22:U22)</f>
        <v>217</v>
      </c>
      <c r="W22" s="307" t="s">
        <v>13</v>
      </c>
      <c r="X22" s="308"/>
      <c r="Y22" s="15">
        <v>52</v>
      </c>
      <c r="Z22" s="15">
        <v>63</v>
      </c>
      <c r="AA22" s="15">
        <v>56</v>
      </c>
      <c r="AB22" s="15">
        <v>49</v>
      </c>
      <c r="AC22" s="30">
        <v>62</v>
      </c>
      <c r="AD22" s="16">
        <f>SUM(Y22:AC22)</f>
        <v>282</v>
      </c>
      <c r="AI22" s="299" t="s">
        <v>13</v>
      </c>
      <c r="AJ22" s="303"/>
      <c r="AK22" s="14">
        <v>5</v>
      </c>
      <c r="AL22" s="15">
        <v>2</v>
      </c>
      <c r="AM22" s="15">
        <v>2</v>
      </c>
      <c r="AN22" s="15">
        <v>1</v>
      </c>
      <c r="AO22" s="15">
        <v>1</v>
      </c>
      <c r="AP22" s="15">
        <f>SUM(AK22:AO22)</f>
        <v>11</v>
      </c>
      <c r="AQ22" s="307" t="s">
        <v>13</v>
      </c>
      <c r="AR22" s="308"/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6">
        <f>SUM(AS22:AW22)</f>
        <v>0</v>
      </c>
      <c r="BC22" s="299" t="s">
        <v>13</v>
      </c>
      <c r="BD22" s="303"/>
      <c r="BE22" s="14">
        <f>Q22+AK22</f>
        <v>42</v>
      </c>
      <c r="BF22" s="15">
        <f t="shared" ref="BF22:BI23" si="28">R22+AL22</f>
        <v>42</v>
      </c>
      <c r="BG22" s="15">
        <f t="shared" si="28"/>
        <v>52</v>
      </c>
      <c r="BH22" s="15">
        <f t="shared" si="28"/>
        <v>43</v>
      </c>
      <c r="BI22" s="15">
        <f t="shared" si="28"/>
        <v>49</v>
      </c>
      <c r="BJ22" s="15">
        <f>SUM(BE22:BI22)</f>
        <v>228</v>
      </c>
      <c r="BK22" s="309" t="s">
        <v>13</v>
      </c>
      <c r="BL22" s="309"/>
      <c r="BM22" s="15">
        <f>Y22+AS22</f>
        <v>52</v>
      </c>
      <c r="BN22" s="15">
        <f t="shared" ref="BN22:BQ23" si="29">Z22+AT22</f>
        <v>63</v>
      </c>
      <c r="BO22" s="15">
        <f t="shared" si="29"/>
        <v>56</v>
      </c>
      <c r="BP22" s="15">
        <f t="shared" si="29"/>
        <v>49</v>
      </c>
      <c r="BQ22" s="15">
        <f t="shared" si="29"/>
        <v>62</v>
      </c>
      <c r="BR22" s="16">
        <f>SUM(BM22:BQ22)</f>
        <v>282</v>
      </c>
    </row>
    <row r="23" spans="2:70" ht="16.5" thickTop="1" thickBot="1" x14ac:dyDescent="0.2">
      <c r="B23" s="100" t="s">
        <v>37</v>
      </c>
      <c r="C23" s="101">
        <f>ROUND(C17/$C$10,4)</f>
        <v>0.33389999999999997</v>
      </c>
      <c r="D23" s="102">
        <f>ROUND(D17/$D$10,4)</f>
        <v>0.29770000000000002</v>
      </c>
      <c r="E23" s="103">
        <f>ROUND(E17/$E$10,4)</f>
        <v>0.31490000000000001</v>
      </c>
      <c r="F23" s="101">
        <f>ROUND(F17/$F$10,4)</f>
        <v>7.4999999999999997E-2</v>
      </c>
      <c r="G23" s="102">
        <f>ROUND(G17/$G$10,4)</f>
        <v>0.29549999999999998</v>
      </c>
      <c r="H23" s="103">
        <f>ROUND(H17/$H$10,4)</f>
        <v>0.1905</v>
      </c>
      <c r="I23" s="130">
        <f>ROUND(I17/$I$10,4)</f>
        <v>0.33189999999999997</v>
      </c>
      <c r="J23" s="131">
        <f>ROUND(J17/$J$10,4)</f>
        <v>0.29770000000000002</v>
      </c>
      <c r="K23" s="132">
        <f>ROUND(K17/$K$10,4)</f>
        <v>0.314</v>
      </c>
      <c r="L23" s="75"/>
      <c r="O23" s="299" t="s">
        <v>15</v>
      </c>
      <c r="P23" s="303"/>
      <c r="Q23" s="17">
        <v>41</v>
      </c>
      <c r="R23" s="18">
        <v>34</v>
      </c>
      <c r="S23" s="18">
        <v>40</v>
      </c>
      <c r="T23" s="18">
        <v>43</v>
      </c>
      <c r="U23" s="18">
        <v>46</v>
      </c>
      <c r="V23" s="18">
        <f>SUM(Q23:U23)</f>
        <v>204</v>
      </c>
      <c r="W23" s="304" t="s">
        <v>15</v>
      </c>
      <c r="X23" s="305"/>
      <c r="Y23" s="18">
        <v>60</v>
      </c>
      <c r="Z23" s="18">
        <v>52</v>
      </c>
      <c r="AA23" s="18">
        <v>57</v>
      </c>
      <c r="AB23" s="18">
        <v>56</v>
      </c>
      <c r="AC23" s="31">
        <v>45</v>
      </c>
      <c r="AD23" s="19">
        <f>SUM(Y23:AC23)</f>
        <v>270</v>
      </c>
      <c r="AI23" s="299" t="s">
        <v>15</v>
      </c>
      <c r="AJ23" s="303"/>
      <c r="AK23" s="17">
        <v>2</v>
      </c>
      <c r="AL23" s="18">
        <v>2</v>
      </c>
      <c r="AM23" s="18">
        <v>2</v>
      </c>
      <c r="AN23" s="18">
        <v>3</v>
      </c>
      <c r="AO23" s="18">
        <v>1</v>
      </c>
      <c r="AP23" s="18">
        <f>SUM(AK23:AO23)</f>
        <v>10</v>
      </c>
      <c r="AQ23" s="304" t="s">
        <v>15</v>
      </c>
      <c r="AR23" s="305"/>
      <c r="AS23" s="18">
        <v>1</v>
      </c>
      <c r="AT23" s="18">
        <v>1</v>
      </c>
      <c r="AU23" s="18">
        <v>0</v>
      </c>
      <c r="AV23" s="18">
        <v>2</v>
      </c>
      <c r="AW23" s="18">
        <v>1</v>
      </c>
      <c r="AX23" s="19">
        <f>SUM(AS23:AW23)</f>
        <v>5</v>
      </c>
      <c r="BC23" s="299" t="s">
        <v>15</v>
      </c>
      <c r="BD23" s="303"/>
      <c r="BE23" s="17">
        <f>Q23+AK23</f>
        <v>43</v>
      </c>
      <c r="BF23" s="18">
        <f t="shared" si="28"/>
        <v>36</v>
      </c>
      <c r="BG23" s="18">
        <f t="shared" si="28"/>
        <v>42</v>
      </c>
      <c r="BH23" s="18">
        <f t="shared" si="28"/>
        <v>46</v>
      </c>
      <c r="BI23" s="18">
        <f t="shared" si="28"/>
        <v>47</v>
      </c>
      <c r="BJ23" s="18">
        <f>SUM(BE23:BI23)</f>
        <v>214</v>
      </c>
      <c r="BK23" s="306" t="s">
        <v>15</v>
      </c>
      <c r="BL23" s="306"/>
      <c r="BM23" s="18">
        <f>Y23+AS23</f>
        <v>61</v>
      </c>
      <c r="BN23" s="18">
        <f t="shared" si="29"/>
        <v>53</v>
      </c>
      <c r="BO23" s="18">
        <f t="shared" si="29"/>
        <v>57</v>
      </c>
      <c r="BP23" s="18">
        <f t="shared" si="29"/>
        <v>58</v>
      </c>
      <c r="BQ23" s="18">
        <f t="shared" si="29"/>
        <v>46</v>
      </c>
      <c r="BR23" s="19">
        <f>SUM(BM23:BQ23)</f>
        <v>275</v>
      </c>
    </row>
    <row r="24" spans="2:70" ht="15" x14ac:dyDescent="0.15">
      <c r="B24" s="90" t="s">
        <v>38</v>
      </c>
      <c r="C24" s="92">
        <f>ROUND(C18/$C$10,4)</f>
        <v>9.2499999999999999E-2</v>
      </c>
      <c r="D24" s="89">
        <f>ROUND(D18/$D$10,4)</f>
        <v>8.8599999999999998E-2</v>
      </c>
      <c r="E24" s="93">
        <f>ROUND(E18/$E$10,4)</f>
        <v>9.0399999999999994E-2</v>
      </c>
      <c r="F24" s="92">
        <f>ROUND(F18/$F$10,4)</f>
        <v>0</v>
      </c>
      <c r="G24" s="89">
        <f>ROUND(G18/$G$10,4)</f>
        <v>0</v>
      </c>
      <c r="H24" s="93">
        <f>ROUND(H18/$H$10,4)</f>
        <v>0</v>
      </c>
      <c r="I24" s="133">
        <f>ROUND(I18/$I$10,4)</f>
        <v>9.1800000000000007E-2</v>
      </c>
      <c r="J24" s="134">
        <f>ROUND(J18/$J$10,4)</f>
        <v>8.7900000000000006E-2</v>
      </c>
      <c r="K24" s="135">
        <f>ROUND(K18/$K$10,4)</f>
        <v>8.9700000000000002E-2</v>
      </c>
      <c r="O24" s="299" t="s">
        <v>12</v>
      </c>
      <c r="P24" s="300"/>
      <c r="Q24" s="20">
        <f t="shared" ref="Q24:V24" si="30">SUM(Q22:Q23)</f>
        <v>78</v>
      </c>
      <c r="R24" s="20">
        <f t="shared" si="30"/>
        <v>74</v>
      </c>
      <c r="S24" s="20">
        <f t="shared" si="30"/>
        <v>90</v>
      </c>
      <c r="T24" s="20">
        <f t="shared" si="30"/>
        <v>85</v>
      </c>
      <c r="U24" s="20">
        <f t="shared" si="30"/>
        <v>94</v>
      </c>
      <c r="V24" s="20">
        <f t="shared" si="30"/>
        <v>421</v>
      </c>
      <c r="W24" s="301" t="s">
        <v>12</v>
      </c>
      <c r="X24" s="302"/>
      <c r="Y24" s="20">
        <f t="shared" ref="Y24:AD24" si="31">SUM(Y22:Y23)</f>
        <v>112</v>
      </c>
      <c r="Z24" s="20">
        <f t="shared" si="31"/>
        <v>115</v>
      </c>
      <c r="AA24" s="20">
        <f t="shared" si="31"/>
        <v>113</v>
      </c>
      <c r="AB24" s="20">
        <f t="shared" si="31"/>
        <v>105</v>
      </c>
      <c r="AC24" s="20">
        <f t="shared" si="31"/>
        <v>107</v>
      </c>
      <c r="AD24" s="20">
        <f t="shared" si="31"/>
        <v>552</v>
      </c>
      <c r="AI24" s="299" t="s">
        <v>12</v>
      </c>
      <c r="AJ24" s="300"/>
      <c r="AK24" s="20">
        <f t="shared" ref="AK24:AP24" si="32">SUM(AK22:AK23)</f>
        <v>7</v>
      </c>
      <c r="AL24" s="20">
        <f t="shared" si="32"/>
        <v>4</v>
      </c>
      <c r="AM24" s="20">
        <f t="shared" si="32"/>
        <v>4</v>
      </c>
      <c r="AN24" s="20">
        <f t="shared" si="32"/>
        <v>4</v>
      </c>
      <c r="AO24" s="20">
        <f t="shared" si="32"/>
        <v>2</v>
      </c>
      <c r="AP24" s="32">
        <f t="shared" si="32"/>
        <v>21</v>
      </c>
      <c r="AQ24" s="301" t="s">
        <v>12</v>
      </c>
      <c r="AR24" s="302"/>
      <c r="AS24" s="20">
        <f t="shared" ref="AS24:AX24" si="33">SUM(AS22:AS23)</f>
        <v>1</v>
      </c>
      <c r="AT24" s="20">
        <f t="shared" si="33"/>
        <v>1</v>
      </c>
      <c r="AU24" s="20">
        <f t="shared" si="33"/>
        <v>0</v>
      </c>
      <c r="AV24" s="20">
        <f t="shared" si="33"/>
        <v>2</v>
      </c>
      <c r="AW24" s="20">
        <f t="shared" si="33"/>
        <v>1</v>
      </c>
      <c r="AX24" s="20">
        <f t="shared" si="33"/>
        <v>5</v>
      </c>
      <c r="BC24" s="299" t="s">
        <v>12</v>
      </c>
      <c r="BD24" s="300"/>
      <c r="BE24" s="20">
        <f t="shared" ref="BE24:BJ24" si="34">SUM(BE22:BE23)</f>
        <v>85</v>
      </c>
      <c r="BF24" s="20">
        <f t="shared" si="34"/>
        <v>78</v>
      </c>
      <c r="BG24" s="20">
        <f t="shared" si="34"/>
        <v>94</v>
      </c>
      <c r="BH24" s="20">
        <f t="shared" si="34"/>
        <v>89</v>
      </c>
      <c r="BI24" s="20">
        <f t="shared" si="34"/>
        <v>96</v>
      </c>
      <c r="BJ24" s="20">
        <f t="shared" si="34"/>
        <v>442</v>
      </c>
      <c r="BK24" s="301" t="s">
        <v>12</v>
      </c>
      <c r="BL24" s="302"/>
      <c r="BM24" s="20">
        <f t="shared" ref="BM24:BR24" si="35">SUM(BM22:BM23)</f>
        <v>113</v>
      </c>
      <c r="BN24" s="20">
        <f t="shared" si="35"/>
        <v>116</v>
      </c>
      <c r="BO24" s="20">
        <f t="shared" si="35"/>
        <v>113</v>
      </c>
      <c r="BP24" s="20">
        <f t="shared" si="35"/>
        <v>107</v>
      </c>
      <c r="BQ24" s="20">
        <f t="shared" si="35"/>
        <v>108</v>
      </c>
      <c r="BR24" s="20">
        <f t="shared" si="35"/>
        <v>557</v>
      </c>
    </row>
    <row r="25" spans="2:70" ht="15" x14ac:dyDescent="0.15">
      <c r="B25" s="90" t="s">
        <v>39</v>
      </c>
      <c r="C25" s="92">
        <f>ROUND(C19/$C$10,4)</f>
        <v>8.1799999999999998E-2</v>
      </c>
      <c r="D25" s="89">
        <f>ROUND(D19/$D$10,4)</f>
        <v>8.2400000000000001E-2</v>
      </c>
      <c r="E25" s="93">
        <f>ROUND(E19/$E$10,4)</f>
        <v>8.2100000000000006E-2</v>
      </c>
      <c r="F25" s="92">
        <f>ROUND(F19/$F$10,4)</f>
        <v>0</v>
      </c>
      <c r="G25" s="89">
        <f>ROUND(G19/$G$10,4)</f>
        <v>0</v>
      </c>
      <c r="H25" s="93">
        <f>ROUND(H19/$H$10,4)</f>
        <v>0</v>
      </c>
      <c r="I25" s="133">
        <f>ROUND(I19/$I$10,4)</f>
        <v>8.1100000000000005E-2</v>
      </c>
      <c r="J25" s="134">
        <f>ROUND(J19/$J$10,4)</f>
        <v>8.1699999999999995E-2</v>
      </c>
      <c r="K25" s="135">
        <f>ROUND(K19/$K$10,4)</f>
        <v>8.14E-2</v>
      </c>
      <c r="O25" s="28"/>
      <c r="P25" s="28"/>
      <c r="Q25" s="26"/>
      <c r="R25" s="26"/>
      <c r="S25" s="26"/>
      <c r="T25" s="26"/>
      <c r="U25" s="26"/>
      <c r="V25" s="26"/>
      <c r="W25" s="28"/>
      <c r="X25" s="28"/>
      <c r="Y25" s="26"/>
      <c r="Z25" s="26"/>
      <c r="AA25" s="26"/>
      <c r="AB25" s="26"/>
      <c r="AC25" s="26"/>
      <c r="AD25" s="26"/>
      <c r="AI25" s="28"/>
      <c r="AJ25" s="28"/>
      <c r="AK25" s="26"/>
      <c r="AL25" s="26"/>
      <c r="AM25" s="26"/>
      <c r="AN25" s="26"/>
      <c r="AO25" s="26"/>
      <c r="AP25" s="26"/>
      <c r="AQ25" s="28"/>
      <c r="AR25" s="28"/>
      <c r="AS25" s="26"/>
      <c r="AT25" s="26"/>
      <c r="AU25" s="26"/>
      <c r="AV25" s="26"/>
      <c r="AW25" s="26"/>
      <c r="AX25" s="26"/>
      <c r="BC25" s="28"/>
      <c r="BD25" s="28"/>
      <c r="BE25" s="26"/>
      <c r="BF25" s="26"/>
      <c r="BG25" s="26"/>
      <c r="BH25" s="26"/>
      <c r="BI25" s="26"/>
      <c r="BJ25" s="26"/>
      <c r="BK25" s="28"/>
      <c r="BL25" s="28"/>
      <c r="BM25" s="26"/>
      <c r="BN25" s="26"/>
      <c r="BO25" s="26"/>
      <c r="BP25" s="26"/>
      <c r="BQ25" s="26"/>
      <c r="BR25" s="26"/>
    </row>
    <row r="26" spans="2:70" ht="15.75" thickBot="1" x14ac:dyDescent="0.2">
      <c r="B26" s="91" t="s">
        <v>22</v>
      </c>
      <c r="C26" s="94">
        <f>ROUND(C20/$C$10,4)</f>
        <v>0.14810000000000001</v>
      </c>
      <c r="D26" s="95">
        <f>ROUND(D20/$D$10,4)</f>
        <v>0.23080000000000001</v>
      </c>
      <c r="E26" s="96">
        <f>ROUND(E20/$E$10,4)</f>
        <v>0.1915</v>
      </c>
      <c r="F26" s="94">
        <f>ROUND(F20/$F$10,4)</f>
        <v>0</v>
      </c>
      <c r="G26" s="95">
        <f>ROUND(G20/$G$10,4)</f>
        <v>2.2700000000000001E-2</v>
      </c>
      <c r="H26" s="96">
        <f>ROUND(H20/$H$10,4)</f>
        <v>1.1900000000000001E-2</v>
      </c>
      <c r="I26" s="136">
        <f>ROUND(I20/$I$10,4)</f>
        <v>0.1469</v>
      </c>
      <c r="J26" s="137">
        <f>ROUND(J20/$J$10,4)</f>
        <v>0.22919999999999999</v>
      </c>
      <c r="K26" s="138">
        <f>ROUND(K20/$K$10,4)</f>
        <v>0.19009999999999999</v>
      </c>
      <c r="O26" s="299" t="s">
        <v>10</v>
      </c>
      <c r="P26" s="300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310" t="s">
        <v>10</v>
      </c>
      <c r="X26" s="31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99" t="s">
        <v>10</v>
      </c>
      <c r="AJ26" s="300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310" t="s">
        <v>10</v>
      </c>
      <c r="AR26" s="31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99" t="s">
        <v>10</v>
      </c>
      <c r="BD26" s="300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310" t="s">
        <v>10</v>
      </c>
      <c r="BL26" s="31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6"/>
      <c r="J27" s="116"/>
      <c r="K27" s="116"/>
      <c r="O27" s="299" t="s">
        <v>13</v>
      </c>
      <c r="P27" s="303"/>
      <c r="Q27" s="14">
        <v>63</v>
      </c>
      <c r="R27" s="15">
        <v>76</v>
      </c>
      <c r="S27" s="15">
        <v>66</v>
      </c>
      <c r="T27" s="15">
        <v>98</v>
      </c>
      <c r="U27" s="15">
        <v>87</v>
      </c>
      <c r="V27" s="15">
        <f>SUM(Q27:U27)</f>
        <v>390</v>
      </c>
      <c r="W27" s="307" t="s">
        <v>13</v>
      </c>
      <c r="X27" s="308"/>
      <c r="Y27" s="15">
        <v>68</v>
      </c>
      <c r="Z27" s="15">
        <v>60</v>
      </c>
      <c r="AA27" s="15">
        <v>67</v>
      </c>
      <c r="AB27" s="15">
        <v>62</v>
      </c>
      <c r="AC27" s="15">
        <v>64</v>
      </c>
      <c r="AD27" s="16">
        <f>SUM(Y27:AC27)</f>
        <v>321</v>
      </c>
      <c r="AI27" s="299" t="s">
        <v>13</v>
      </c>
      <c r="AJ27" s="303"/>
      <c r="AK27" s="14">
        <v>0</v>
      </c>
      <c r="AL27" s="15">
        <v>1</v>
      </c>
      <c r="AM27" s="15">
        <v>0</v>
      </c>
      <c r="AN27" s="15">
        <v>0</v>
      </c>
      <c r="AO27" s="15">
        <v>1</v>
      </c>
      <c r="AP27" s="15">
        <f>SUM(AK27:AO27)</f>
        <v>2</v>
      </c>
      <c r="AQ27" s="307" t="s">
        <v>13</v>
      </c>
      <c r="AR27" s="308"/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6">
        <f>SUM(AS27:AW27)</f>
        <v>0</v>
      </c>
      <c r="BC27" s="299" t="s">
        <v>13</v>
      </c>
      <c r="BD27" s="303"/>
      <c r="BE27" s="14">
        <f>Q27+AK27</f>
        <v>63</v>
      </c>
      <c r="BF27" s="15">
        <f t="shared" ref="BF27:BI28" si="36">R27+AL27</f>
        <v>77</v>
      </c>
      <c r="BG27" s="15">
        <f t="shared" si="36"/>
        <v>66</v>
      </c>
      <c r="BH27" s="15">
        <f t="shared" si="36"/>
        <v>98</v>
      </c>
      <c r="BI27" s="15">
        <f t="shared" si="36"/>
        <v>88</v>
      </c>
      <c r="BJ27" s="15">
        <f>SUM(BE27:BI27)</f>
        <v>392</v>
      </c>
      <c r="BK27" s="309" t="s">
        <v>13</v>
      </c>
      <c r="BL27" s="309"/>
      <c r="BM27" s="15">
        <f>Y27+AS27</f>
        <v>68</v>
      </c>
      <c r="BN27" s="15">
        <f t="shared" ref="BN27:BQ28" si="37">Z27+AT27</f>
        <v>60</v>
      </c>
      <c r="BO27" s="15">
        <f t="shared" si="37"/>
        <v>67</v>
      </c>
      <c r="BP27" s="15">
        <f t="shared" si="37"/>
        <v>62</v>
      </c>
      <c r="BQ27" s="15">
        <f t="shared" si="37"/>
        <v>64</v>
      </c>
      <c r="BR27" s="16">
        <f>SUM(BM27:BQ27)</f>
        <v>321</v>
      </c>
    </row>
    <row r="28" spans="2:70" ht="15.75" thickBot="1" x14ac:dyDescent="0.2">
      <c r="I28" s="116"/>
      <c r="J28" s="116"/>
      <c r="K28" s="116"/>
      <c r="O28" s="299" t="s">
        <v>15</v>
      </c>
      <c r="P28" s="303"/>
      <c r="Q28" s="17">
        <v>77</v>
      </c>
      <c r="R28" s="18">
        <v>70</v>
      </c>
      <c r="S28" s="18">
        <v>64</v>
      </c>
      <c r="T28" s="18">
        <v>63</v>
      </c>
      <c r="U28" s="18">
        <v>59</v>
      </c>
      <c r="V28" s="18">
        <f>SUM(Q28:U28)</f>
        <v>333</v>
      </c>
      <c r="W28" s="304" t="s">
        <v>15</v>
      </c>
      <c r="X28" s="305"/>
      <c r="Y28" s="18">
        <v>65</v>
      </c>
      <c r="Z28" s="18">
        <v>75</v>
      </c>
      <c r="AA28" s="18">
        <v>82</v>
      </c>
      <c r="AB28" s="18">
        <v>61</v>
      </c>
      <c r="AC28" s="18">
        <v>53</v>
      </c>
      <c r="AD28" s="19">
        <f>SUM(Y28:AC28)</f>
        <v>336</v>
      </c>
      <c r="AI28" s="299" t="s">
        <v>15</v>
      </c>
      <c r="AJ28" s="303"/>
      <c r="AK28" s="17">
        <v>2</v>
      </c>
      <c r="AL28" s="18">
        <v>1</v>
      </c>
      <c r="AM28" s="18">
        <v>1</v>
      </c>
      <c r="AN28" s="18">
        <v>0</v>
      </c>
      <c r="AO28" s="18">
        <v>2</v>
      </c>
      <c r="AP28" s="18">
        <f>SUM(AK28:AO28)</f>
        <v>6</v>
      </c>
      <c r="AQ28" s="304" t="s">
        <v>15</v>
      </c>
      <c r="AR28" s="305"/>
      <c r="AS28" s="18">
        <v>1</v>
      </c>
      <c r="AT28" s="18">
        <v>0</v>
      </c>
      <c r="AU28" s="18">
        <v>3</v>
      </c>
      <c r="AV28" s="18">
        <v>1</v>
      </c>
      <c r="AW28" s="18">
        <v>0</v>
      </c>
      <c r="AX28" s="19">
        <f>SUM(AS28:AW28)</f>
        <v>5</v>
      </c>
      <c r="BC28" s="299" t="s">
        <v>15</v>
      </c>
      <c r="BD28" s="303"/>
      <c r="BE28" s="17">
        <f>Q28+AK28</f>
        <v>79</v>
      </c>
      <c r="BF28" s="18">
        <f t="shared" si="36"/>
        <v>71</v>
      </c>
      <c r="BG28" s="18">
        <f t="shared" si="36"/>
        <v>65</v>
      </c>
      <c r="BH28" s="18">
        <f t="shared" si="36"/>
        <v>63</v>
      </c>
      <c r="BI28" s="18">
        <f t="shared" si="36"/>
        <v>61</v>
      </c>
      <c r="BJ28" s="18">
        <f>SUM(BE28:BI28)</f>
        <v>339</v>
      </c>
      <c r="BK28" s="306" t="s">
        <v>15</v>
      </c>
      <c r="BL28" s="306"/>
      <c r="BM28" s="18">
        <f>Y28+AS28</f>
        <v>66</v>
      </c>
      <c r="BN28" s="18">
        <f t="shared" si="37"/>
        <v>75</v>
      </c>
      <c r="BO28" s="18">
        <f t="shared" si="37"/>
        <v>85</v>
      </c>
      <c r="BP28" s="18">
        <f t="shared" si="37"/>
        <v>62</v>
      </c>
      <c r="BQ28" s="18">
        <f t="shared" si="37"/>
        <v>53</v>
      </c>
      <c r="BR28" s="19">
        <f>SUM(BM28:BQ28)</f>
        <v>341</v>
      </c>
    </row>
    <row r="29" spans="2:70" ht="15.75" thickBot="1" x14ac:dyDescent="0.2">
      <c r="I29" s="116"/>
      <c r="J29" s="116"/>
      <c r="K29" s="116"/>
      <c r="O29" s="299" t="s">
        <v>12</v>
      </c>
      <c r="P29" s="300"/>
      <c r="Q29" s="20">
        <f t="shared" ref="Q29:V29" si="38">SUM(Q27:Q28)</f>
        <v>140</v>
      </c>
      <c r="R29" s="20">
        <f t="shared" si="38"/>
        <v>146</v>
      </c>
      <c r="S29" s="20">
        <f t="shared" si="38"/>
        <v>130</v>
      </c>
      <c r="T29" s="20">
        <f t="shared" si="38"/>
        <v>161</v>
      </c>
      <c r="U29" s="20">
        <f t="shared" si="38"/>
        <v>146</v>
      </c>
      <c r="V29" s="20">
        <f t="shared" si="38"/>
        <v>723</v>
      </c>
      <c r="W29" s="301" t="s">
        <v>12</v>
      </c>
      <c r="X29" s="302"/>
      <c r="Y29" s="20">
        <f t="shared" ref="Y29:AD29" si="39">SUM(Y27:Y28)</f>
        <v>133</v>
      </c>
      <c r="Z29" s="20">
        <f t="shared" si="39"/>
        <v>135</v>
      </c>
      <c r="AA29" s="20">
        <f t="shared" si="39"/>
        <v>149</v>
      </c>
      <c r="AB29" s="20">
        <f t="shared" si="39"/>
        <v>123</v>
      </c>
      <c r="AC29" s="20">
        <f t="shared" si="39"/>
        <v>117</v>
      </c>
      <c r="AD29" s="20">
        <f t="shared" si="39"/>
        <v>657</v>
      </c>
      <c r="AI29" s="299" t="s">
        <v>12</v>
      </c>
      <c r="AJ29" s="300"/>
      <c r="AK29" s="20">
        <f t="shared" ref="AK29:AP29" si="40">SUM(AK27:AK28)</f>
        <v>2</v>
      </c>
      <c r="AL29" s="20">
        <f t="shared" si="40"/>
        <v>2</v>
      </c>
      <c r="AM29" s="20">
        <f t="shared" si="40"/>
        <v>1</v>
      </c>
      <c r="AN29" s="20">
        <f t="shared" si="40"/>
        <v>0</v>
      </c>
      <c r="AO29" s="20">
        <f t="shared" si="40"/>
        <v>3</v>
      </c>
      <c r="AP29" s="20">
        <f t="shared" si="40"/>
        <v>8</v>
      </c>
      <c r="AQ29" s="301" t="s">
        <v>12</v>
      </c>
      <c r="AR29" s="302"/>
      <c r="AS29" s="20">
        <f t="shared" ref="AS29:AX29" si="41">SUM(AS27:AS28)</f>
        <v>1</v>
      </c>
      <c r="AT29" s="20">
        <f t="shared" si="41"/>
        <v>0</v>
      </c>
      <c r="AU29" s="20">
        <f t="shared" si="41"/>
        <v>3</v>
      </c>
      <c r="AV29" s="20">
        <f t="shared" si="41"/>
        <v>1</v>
      </c>
      <c r="AW29" s="20">
        <f t="shared" si="41"/>
        <v>0</v>
      </c>
      <c r="AX29" s="20">
        <f t="shared" si="41"/>
        <v>5</v>
      </c>
      <c r="BC29" s="299" t="s">
        <v>12</v>
      </c>
      <c r="BD29" s="300"/>
      <c r="BE29" s="20">
        <f t="shared" ref="BE29:BJ29" si="42">SUM(BE27:BE28)</f>
        <v>142</v>
      </c>
      <c r="BF29" s="20">
        <f t="shared" si="42"/>
        <v>148</v>
      </c>
      <c r="BG29" s="20">
        <f t="shared" si="42"/>
        <v>131</v>
      </c>
      <c r="BH29" s="20">
        <f t="shared" si="42"/>
        <v>161</v>
      </c>
      <c r="BI29" s="20">
        <f t="shared" si="42"/>
        <v>149</v>
      </c>
      <c r="BJ29" s="20">
        <f t="shared" si="42"/>
        <v>731</v>
      </c>
      <c r="BK29" s="301" t="s">
        <v>12</v>
      </c>
      <c r="BL29" s="302"/>
      <c r="BM29" s="20">
        <f t="shared" ref="BM29:BR29" si="43">SUM(BM27:BM28)</f>
        <v>134</v>
      </c>
      <c r="BN29" s="20">
        <f t="shared" si="43"/>
        <v>135</v>
      </c>
      <c r="BO29" s="20">
        <f t="shared" si="43"/>
        <v>152</v>
      </c>
      <c r="BP29" s="20">
        <f t="shared" si="43"/>
        <v>124</v>
      </c>
      <c r="BQ29" s="20">
        <f t="shared" si="43"/>
        <v>117</v>
      </c>
      <c r="BR29" s="20">
        <f t="shared" si="43"/>
        <v>662</v>
      </c>
    </row>
    <row r="30" spans="2:70" ht="15" x14ac:dyDescent="0.15">
      <c r="B30" s="365" t="s">
        <v>53</v>
      </c>
      <c r="C30" s="367" t="s">
        <v>31</v>
      </c>
      <c r="D30" s="368"/>
      <c r="E30" s="369"/>
      <c r="F30" s="367" t="s">
        <v>32</v>
      </c>
      <c r="G30" s="368"/>
      <c r="H30" s="369"/>
      <c r="I30" s="370" t="s">
        <v>52</v>
      </c>
      <c r="J30" s="370"/>
      <c r="K30" s="371"/>
      <c r="O30" s="28"/>
      <c r="P30" s="28"/>
      <c r="Q30" s="26"/>
      <c r="R30" s="26"/>
      <c r="S30" s="26"/>
      <c r="T30" s="26"/>
      <c r="U30" s="26"/>
      <c r="V30" s="26"/>
      <c r="W30" s="28"/>
      <c r="X30" s="28"/>
      <c r="Y30" s="26"/>
      <c r="Z30" s="26"/>
      <c r="AA30" s="26"/>
      <c r="AB30" s="26"/>
      <c r="AC30" s="26"/>
      <c r="AD30" s="26"/>
      <c r="AI30" s="28"/>
      <c r="AJ30" s="28"/>
      <c r="AK30" s="26"/>
      <c r="AL30" s="26"/>
      <c r="AM30" s="26"/>
      <c r="AN30" s="26"/>
      <c r="AO30" s="26"/>
      <c r="AP30" s="26"/>
      <c r="AQ30" s="28"/>
      <c r="AR30" s="28"/>
      <c r="AS30" s="26"/>
      <c r="AT30" s="26"/>
      <c r="AU30" s="26"/>
      <c r="AV30" s="26"/>
      <c r="AW30" s="26"/>
      <c r="AX30" s="26"/>
      <c r="BC30" s="28"/>
      <c r="BD30" s="28"/>
      <c r="BE30" s="26"/>
      <c r="BF30" s="26"/>
      <c r="BG30" s="26"/>
      <c r="BH30" s="26"/>
      <c r="BI30" s="26"/>
      <c r="BJ30" s="26"/>
      <c r="BK30" s="28"/>
      <c r="BL30" s="28"/>
      <c r="BM30" s="26"/>
      <c r="BN30" s="26"/>
      <c r="BO30" s="26"/>
      <c r="BP30" s="26"/>
      <c r="BQ30" s="26"/>
      <c r="BR30" s="26"/>
    </row>
    <row r="31" spans="2:70" ht="15.75" thickBot="1" x14ac:dyDescent="0.2">
      <c r="B31" s="366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8" t="s">
        <v>16</v>
      </c>
      <c r="J31" s="139" t="s">
        <v>14</v>
      </c>
      <c r="K31" s="140" t="s">
        <v>33</v>
      </c>
      <c r="O31" s="299" t="s">
        <v>10</v>
      </c>
      <c r="P31" s="300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310" t="s">
        <v>10</v>
      </c>
      <c r="X31" s="31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99" t="s">
        <v>10</v>
      </c>
      <c r="AJ31" s="300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310" t="s">
        <v>10</v>
      </c>
      <c r="AR31" s="31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99" t="s">
        <v>10</v>
      </c>
      <c r="BD31" s="300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310" t="s">
        <v>10</v>
      </c>
      <c r="BL31" s="31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6" t="s">
        <v>45</v>
      </c>
      <c r="C32" s="359">
        <f t="shared" ref="C32:K32" si="44">C18+C19</f>
        <v>891</v>
      </c>
      <c r="D32" s="361">
        <f t="shared" si="44"/>
        <v>965</v>
      </c>
      <c r="E32" s="363">
        <f t="shared" si="44"/>
        <v>1856</v>
      </c>
      <c r="F32" s="359">
        <f t="shared" si="44"/>
        <v>0</v>
      </c>
      <c r="G32" s="361">
        <f t="shared" si="44"/>
        <v>0</v>
      </c>
      <c r="H32" s="363">
        <f t="shared" si="44"/>
        <v>0</v>
      </c>
      <c r="I32" s="372">
        <f t="shared" si="44"/>
        <v>891</v>
      </c>
      <c r="J32" s="374">
        <f t="shared" si="44"/>
        <v>965</v>
      </c>
      <c r="K32" s="376">
        <f t="shared" si="44"/>
        <v>1856</v>
      </c>
      <c r="O32" s="299" t="s">
        <v>13</v>
      </c>
      <c r="P32" s="303"/>
      <c r="Q32" s="14">
        <v>61</v>
      </c>
      <c r="R32" s="15">
        <v>53</v>
      </c>
      <c r="S32" s="15">
        <v>50</v>
      </c>
      <c r="T32" s="15">
        <v>54</v>
      </c>
      <c r="U32" s="15">
        <v>56</v>
      </c>
      <c r="V32" s="15">
        <f>SUM(Q32:U32)</f>
        <v>274</v>
      </c>
      <c r="W32" s="307" t="s">
        <v>13</v>
      </c>
      <c r="X32" s="308"/>
      <c r="Y32" s="15">
        <v>45</v>
      </c>
      <c r="Z32" s="15">
        <v>57</v>
      </c>
      <c r="AA32" s="15">
        <v>75</v>
      </c>
      <c r="AB32" s="15">
        <v>69</v>
      </c>
      <c r="AC32" s="15">
        <v>79</v>
      </c>
      <c r="AD32" s="16">
        <f>SUM(Y32:AC32)</f>
        <v>325</v>
      </c>
      <c r="AI32" s="299" t="s">
        <v>13</v>
      </c>
      <c r="AJ32" s="303"/>
      <c r="AK32" s="14">
        <v>0</v>
      </c>
      <c r="AL32" s="15">
        <v>1</v>
      </c>
      <c r="AM32" s="15">
        <v>0</v>
      </c>
      <c r="AN32" s="15">
        <v>0</v>
      </c>
      <c r="AO32" s="15">
        <v>0</v>
      </c>
      <c r="AP32" s="15">
        <f>SUM(AK32:AO32)</f>
        <v>1</v>
      </c>
      <c r="AQ32" s="307" t="s">
        <v>13</v>
      </c>
      <c r="AR32" s="308"/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6">
        <f>SUM(AS32:AW32)</f>
        <v>0</v>
      </c>
      <c r="BC32" s="299" t="s">
        <v>13</v>
      </c>
      <c r="BD32" s="303"/>
      <c r="BE32" s="14">
        <f>Q32+AK32</f>
        <v>61</v>
      </c>
      <c r="BF32" s="15">
        <f t="shared" ref="BF32:BI33" si="45">R32+AL32</f>
        <v>54</v>
      </c>
      <c r="BG32" s="15">
        <f t="shared" si="45"/>
        <v>50</v>
      </c>
      <c r="BH32" s="15">
        <f t="shared" si="45"/>
        <v>54</v>
      </c>
      <c r="BI32" s="15">
        <f t="shared" si="45"/>
        <v>56</v>
      </c>
      <c r="BJ32" s="15">
        <f>SUM(BE32:BI32)</f>
        <v>275</v>
      </c>
      <c r="BK32" s="309" t="s">
        <v>13</v>
      </c>
      <c r="BL32" s="309"/>
      <c r="BM32" s="15">
        <f>Y32+AS32</f>
        <v>45</v>
      </c>
      <c r="BN32" s="15">
        <f t="shared" ref="BN32:BQ33" si="46">Z32+AT32</f>
        <v>57</v>
      </c>
      <c r="BO32" s="15">
        <f t="shared" si="46"/>
        <v>75</v>
      </c>
      <c r="BP32" s="15">
        <f t="shared" si="46"/>
        <v>69</v>
      </c>
      <c r="BQ32" s="15">
        <f t="shared" si="46"/>
        <v>79</v>
      </c>
      <c r="BR32" s="16">
        <f>SUM(BM32:BQ32)</f>
        <v>325</v>
      </c>
    </row>
    <row r="33" spans="2:70" ht="14.25" thickBot="1" x14ac:dyDescent="0.2">
      <c r="B33" s="97" t="s">
        <v>42</v>
      </c>
      <c r="C33" s="360"/>
      <c r="D33" s="362"/>
      <c r="E33" s="364"/>
      <c r="F33" s="360"/>
      <c r="G33" s="362"/>
      <c r="H33" s="364"/>
      <c r="I33" s="373"/>
      <c r="J33" s="375"/>
      <c r="K33" s="377"/>
      <c r="O33" s="299" t="s">
        <v>15</v>
      </c>
      <c r="P33" s="303"/>
      <c r="Q33" s="17">
        <v>65</v>
      </c>
      <c r="R33" s="18">
        <v>46</v>
      </c>
      <c r="S33" s="18">
        <v>57</v>
      </c>
      <c r="T33" s="18">
        <v>48</v>
      </c>
      <c r="U33" s="18">
        <v>60</v>
      </c>
      <c r="V33" s="18">
        <f>SUM(Q33:U33)</f>
        <v>276</v>
      </c>
      <c r="W33" s="304" t="s">
        <v>15</v>
      </c>
      <c r="X33" s="305"/>
      <c r="Y33" s="18">
        <v>62</v>
      </c>
      <c r="Z33" s="18">
        <v>76</v>
      </c>
      <c r="AA33" s="18">
        <v>61</v>
      </c>
      <c r="AB33" s="18">
        <v>63</v>
      </c>
      <c r="AC33" s="18">
        <v>76</v>
      </c>
      <c r="AD33" s="19">
        <f>SUM(Y33:AC33)</f>
        <v>338</v>
      </c>
      <c r="AI33" s="299" t="s">
        <v>15</v>
      </c>
      <c r="AJ33" s="303"/>
      <c r="AK33" s="17">
        <v>1</v>
      </c>
      <c r="AL33" s="18">
        <v>0</v>
      </c>
      <c r="AM33" s="18">
        <v>0</v>
      </c>
      <c r="AN33" s="18">
        <v>0</v>
      </c>
      <c r="AO33" s="18">
        <v>0</v>
      </c>
      <c r="AP33" s="18">
        <f>SUM(AK33:AO33)</f>
        <v>1</v>
      </c>
      <c r="AQ33" s="304" t="s">
        <v>15</v>
      </c>
      <c r="AR33" s="305"/>
      <c r="AS33" s="18">
        <v>0</v>
      </c>
      <c r="AT33" s="18">
        <v>0</v>
      </c>
      <c r="AU33" s="18">
        <v>0</v>
      </c>
      <c r="AV33" s="18">
        <v>0</v>
      </c>
      <c r="AW33" s="18">
        <v>1</v>
      </c>
      <c r="AX33" s="19">
        <f>SUM(AS33:AW33)</f>
        <v>1</v>
      </c>
      <c r="BC33" s="299" t="s">
        <v>15</v>
      </c>
      <c r="BD33" s="303"/>
      <c r="BE33" s="17">
        <f>Q33+AK33</f>
        <v>66</v>
      </c>
      <c r="BF33" s="18">
        <f t="shared" si="45"/>
        <v>46</v>
      </c>
      <c r="BG33" s="18">
        <f t="shared" si="45"/>
        <v>57</v>
      </c>
      <c r="BH33" s="18">
        <f t="shared" si="45"/>
        <v>48</v>
      </c>
      <c r="BI33" s="18">
        <f t="shared" si="45"/>
        <v>60</v>
      </c>
      <c r="BJ33" s="18">
        <f>SUM(BE33:BI33)</f>
        <v>277</v>
      </c>
      <c r="BK33" s="306" t="s">
        <v>15</v>
      </c>
      <c r="BL33" s="306"/>
      <c r="BM33" s="18">
        <f>Y33+AS33</f>
        <v>62</v>
      </c>
      <c r="BN33" s="18">
        <f t="shared" si="46"/>
        <v>76</v>
      </c>
      <c r="BO33" s="18">
        <f t="shared" si="46"/>
        <v>61</v>
      </c>
      <c r="BP33" s="18">
        <f t="shared" si="46"/>
        <v>63</v>
      </c>
      <c r="BQ33" s="18">
        <f t="shared" si="46"/>
        <v>77</v>
      </c>
      <c r="BR33" s="19">
        <f>SUM(BM33:BQ33)</f>
        <v>339</v>
      </c>
    </row>
    <row r="34" spans="2:70" x14ac:dyDescent="0.15">
      <c r="B34" s="86" t="s">
        <v>46</v>
      </c>
      <c r="C34" s="347">
        <f t="shared" ref="C34:K34" si="47">C20</f>
        <v>757</v>
      </c>
      <c r="D34" s="349">
        <f t="shared" si="47"/>
        <v>1303</v>
      </c>
      <c r="E34" s="351">
        <f t="shared" si="47"/>
        <v>2060</v>
      </c>
      <c r="F34" s="347">
        <f t="shared" si="47"/>
        <v>0</v>
      </c>
      <c r="G34" s="353">
        <f t="shared" si="47"/>
        <v>1</v>
      </c>
      <c r="H34" s="354">
        <f t="shared" si="47"/>
        <v>1</v>
      </c>
      <c r="I34" s="343">
        <f t="shared" si="47"/>
        <v>757</v>
      </c>
      <c r="J34" s="345">
        <f t="shared" si="47"/>
        <v>1304</v>
      </c>
      <c r="K34" s="335">
        <f t="shared" si="47"/>
        <v>2061</v>
      </c>
      <c r="O34" s="299" t="s">
        <v>12</v>
      </c>
      <c r="P34" s="300"/>
      <c r="Q34" s="20">
        <f t="shared" ref="Q34:V34" si="48">SUM(Q32:Q33)</f>
        <v>126</v>
      </c>
      <c r="R34" s="20">
        <f t="shared" si="48"/>
        <v>99</v>
      </c>
      <c r="S34" s="20">
        <f t="shared" si="48"/>
        <v>107</v>
      </c>
      <c r="T34" s="20">
        <f t="shared" si="48"/>
        <v>102</v>
      </c>
      <c r="U34" s="20">
        <f t="shared" si="48"/>
        <v>116</v>
      </c>
      <c r="V34" s="20">
        <f t="shared" si="48"/>
        <v>550</v>
      </c>
      <c r="W34" s="301" t="s">
        <v>12</v>
      </c>
      <c r="X34" s="302"/>
      <c r="Y34" s="20">
        <f t="shared" ref="Y34:AD34" si="49">SUM(Y32:Y33)</f>
        <v>107</v>
      </c>
      <c r="Z34" s="20">
        <f t="shared" si="49"/>
        <v>133</v>
      </c>
      <c r="AA34" s="20">
        <f t="shared" si="49"/>
        <v>136</v>
      </c>
      <c r="AB34" s="20">
        <f t="shared" si="49"/>
        <v>132</v>
      </c>
      <c r="AC34" s="20">
        <f t="shared" si="49"/>
        <v>155</v>
      </c>
      <c r="AD34" s="20">
        <f t="shared" si="49"/>
        <v>663</v>
      </c>
      <c r="AI34" s="299" t="s">
        <v>12</v>
      </c>
      <c r="AJ34" s="300"/>
      <c r="AK34" s="20">
        <f t="shared" ref="AK34:AP34" si="50">SUM(AK32:AK33)</f>
        <v>1</v>
      </c>
      <c r="AL34" s="20">
        <f t="shared" si="50"/>
        <v>1</v>
      </c>
      <c r="AM34" s="20">
        <f t="shared" si="50"/>
        <v>0</v>
      </c>
      <c r="AN34" s="20">
        <f t="shared" si="50"/>
        <v>0</v>
      </c>
      <c r="AO34" s="20">
        <f t="shared" si="50"/>
        <v>0</v>
      </c>
      <c r="AP34" s="20">
        <f t="shared" si="50"/>
        <v>2</v>
      </c>
      <c r="AQ34" s="301" t="s">
        <v>12</v>
      </c>
      <c r="AR34" s="302"/>
      <c r="AS34" s="20">
        <f t="shared" ref="AS34:AX34" si="51">SUM(AS32:AS33)</f>
        <v>0</v>
      </c>
      <c r="AT34" s="20">
        <f t="shared" si="51"/>
        <v>0</v>
      </c>
      <c r="AU34" s="20">
        <f t="shared" si="51"/>
        <v>0</v>
      </c>
      <c r="AV34" s="20">
        <f t="shared" si="51"/>
        <v>0</v>
      </c>
      <c r="AW34" s="20">
        <f t="shared" si="51"/>
        <v>1</v>
      </c>
      <c r="AX34" s="20">
        <f t="shared" si="51"/>
        <v>1</v>
      </c>
      <c r="BC34" s="299" t="s">
        <v>12</v>
      </c>
      <c r="BD34" s="300"/>
      <c r="BE34" s="20">
        <f t="shared" ref="BE34:BJ34" si="52">SUM(BE32:BE33)</f>
        <v>127</v>
      </c>
      <c r="BF34" s="20">
        <f t="shared" si="52"/>
        <v>100</v>
      </c>
      <c r="BG34" s="20">
        <f t="shared" si="52"/>
        <v>107</v>
      </c>
      <c r="BH34" s="20">
        <f t="shared" si="52"/>
        <v>102</v>
      </c>
      <c r="BI34" s="20">
        <f t="shared" si="52"/>
        <v>116</v>
      </c>
      <c r="BJ34" s="20">
        <f t="shared" si="52"/>
        <v>552</v>
      </c>
      <c r="BK34" s="301" t="s">
        <v>12</v>
      </c>
      <c r="BL34" s="302"/>
      <c r="BM34" s="20">
        <f t="shared" ref="BM34:BR34" si="53">SUM(BM32:BM33)</f>
        <v>107</v>
      </c>
      <c r="BN34" s="20">
        <f t="shared" si="53"/>
        <v>133</v>
      </c>
      <c r="BO34" s="20">
        <f t="shared" si="53"/>
        <v>136</v>
      </c>
      <c r="BP34" s="20">
        <f t="shared" si="53"/>
        <v>132</v>
      </c>
      <c r="BQ34" s="20">
        <f t="shared" si="53"/>
        <v>156</v>
      </c>
      <c r="BR34" s="20">
        <f t="shared" si="53"/>
        <v>664</v>
      </c>
    </row>
    <row r="35" spans="2:70" ht="14.25" thickBot="1" x14ac:dyDescent="0.2">
      <c r="B35" s="97" t="s">
        <v>22</v>
      </c>
      <c r="C35" s="348"/>
      <c r="D35" s="350"/>
      <c r="E35" s="352"/>
      <c r="F35" s="348"/>
      <c r="G35" s="350"/>
      <c r="H35" s="352"/>
      <c r="I35" s="344"/>
      <c r="J35" s="346"/>
      <c r="K35" s="336"/>
      <c r="O35" s="28"/>
      <c r="P35" s="28"/>
      <c r="Q35" s="26"/>
      <c r="R35" s="26"/>
      <c r="S35" s="26"/>
      <c r="T35" s="26"/>
      <c r="U35" s="26"/>
      <c r="V35" s="26"/>
      <c r="W35" s="28"/>
      <c r="X35" s="28"/>
      <c r="Y35" s="26"/>
      <c r="Z35" s="26"/>
      <c r="AA35" s="26"/>
      <c r="AB35" s="26"/>
      <c r="AC35" s="26"/>
      <c r="AD35" s="26"/>
      <c r="AI35" s="28"/>
      <c r="AJ35" s="28"/>
      <c r="AK35" s="26"/>
      <c r="AL35" s="26"/>
      <c r="AM35" s="26"/>
      <c r="AN35" s="26"/>
      <c r="AO35" s="26"/>
      <c r="AP35" s="26"/>
      <c r="AQ35" s="28"/>
      <c r="AR35" s="28"/>
      <c r="AS35" s="26"/>
      <c r="AT35" s="26"/>
      <c r="AU35" s="26"/>
      <c r="AV35" s="26"/>
      <c r="AW35" s="26"/>
      <c r="AX35" s="26"/>
      <c r="BC35" s="28"/>
      <c r="BD35" s="28"/>
      <c r="BE35" s="26"/>
      <c r="BF35" s="26"/>
      <c r="BG35" s="26"/>
      <c r="BH35" s="26"/>
      <c r="BI35" s="26"/>
      <c r="BJ35" s="26"/>
      <c r="BK35" s="28"/>
      <c r="BL35" s="28"/>
      <c r="BM35" s="26"/>
      <c r="BN35" s="26"/>
      <c r="BO35" s="26"/>
      <c r="BP35" s="26"/>
      <c r="BQ35" s="26"/>
      <c r="BR35" s="26"/>
    </row>
    <row r="36" spans="2:70" ht="14.25" thickBot="1" x14ac:dyDescent="0.2">
      <c r="B36" s="337" t="s">
        <v>44</v>
      </c>
      <c r="C36" s="339" t="s">
        <v>47</v>
      </c>
      <c r="D36" s="341" t="s">
        <v>48</v>
      </c>
      <c r="E36" s="333" t="s">
        <v>49</v>
      </c>
      <c r="F36" s="339" t="s">
        <v>47</v>
      </c>
      <c r="G36" s="341" t="s">
        <v>48</v>
      </c>
      <c r="H36" s="333" t="s">
        <v>51</v>
      </c>
      <c r="I36" s="355" t="s">
        <v>47</v>
      </c>
      <c r="J36" s="357" t="s">
        <v>48</v>
      </c>
      <c r="K36" s="333" t="s">
        <v>55</v>
      </c>
      <c r="O36" s="299" t="s">
        <v>10</v>
      </c>
      <c r="P36" s="300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310" t="s">
        <v>10</v>
      </c>
      <c r="X36" s="31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99" t="s">
        <v>10</v>
      </c>
      <c r="AJ36" s="300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310" t="s">
        <v>10</v>
      </c>
      <c r="AR36" s="31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99" t="s">
        <v>10</v>
      </c>
      <c r="BD36" s="300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310" t="s">
        <v>10</v>
      </c>
      <c r="BL36" s="31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8"/>
      <c r="C37" s="340"/>
      <c r="D37" s="342"/>
      <c r="E37" s="334"/>
      <c r="F37" s="340"/>
      <c r="G37" s="342"/>
      <c r="H37" s="334"/>
      <c r="I37" s="356"/>
      <c r="J37" s="358"/>
      <c r="K37" s="334"/>
      <c r="O37" s="299" t="s">
        <v>13</v>
      </c>
      <c r="P37" s="303"/>
      <c r="Q37" s="14">
        <v>85</v>
      </c>
      <c r="R37" s="15">
        <v>64</v>
      </c>
      <c r="S37" s="15">
        <v>69</v>
      </c>
      <c r="T37" s="15">
        <v>83</v>
      </c>
      <c r="U37" s="15">
        <v>96</v>
      </c>
      <c r="V37" s="15">
        <f>SUM(Q37:U37)</f>
        <v>397</v>
      </c>
      <c r="W37" s="307" t="s">
        <v>13</v>
      </c>
      <c r="X37" s="308"/>
      <c r="Y37" s="15">
        <v>93</v>
      </c>
      <c r="Z37" s="15">
        <v>90</v>
      </c>
      <c r="AA37" s="15">
        <v>97</v>
      </c>
      <c r="AB37" s="15">
        <v>96</v>
      </c>
      <c r="AC37" s="15">
        <v>97</v>
      </c>
      <c r="AD37" s="16">
        <f>SUM(Y37:AC37)</f>
        <v>473</v>
      </c>
      <c r="AI37" s="299" t="s">
        <v>13</v>
      </c>
      <c r="AJ37" s="303"/>
      <c r="AK37" s="14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f>SUM(AK37:AO37)</f>
        <v>0</v>
      </c>
      <c r="AQ37" s="307" t="s">
        <v>13</v>
      </c>
      <c r="AR37" s="308"/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6">
        <f>SUM(AS37:AW37)</f>
        <v>0</v>
      </c>
      <c r="BC37" s="299" t="s">
        <v>13</v>
      </c>
      <c r="BD37" s="303"/>
      <c r="BE37" s="14">
        <f>Q37+AK37</f>
        <v>85</v>
      </c>
      <c r="BF37" s="15">
        <f t="shared" ref="BF37:BI38" si="54">R37+AL37</f>
        <v>64</v>
      </c>
      <c r="BG37" s="15">
        <f t="shared" si="54"/>
        <v>69</v>
      </c>
      <c r="BH37" s="15">
        <f t="shared" si="54"/>
        <v>83</v>
      </c>
      <c r="BI37" s="15">
        <f t="shared" si="54"/>
        <v>96</v>
      </c>
      <c r="BJ37" s="15">
        <f>SUM(BE37:BI37)</f>
        <v>397</v>
      </c>
      <c r="BK37" s="309" t="s">
        <v>13</v>
      </c>
      <c r="BL37" s="309"/>
      <c r="BM37" s="15">
        <f>Y37+AS37</f>
        <v>93</v>
      </c>
      <c r="BN37" s="15">
        <f t="shared" ref="BN37:BQ38" si="55">Z37+AT37</f>
        <v>90</v>
      </c>
      <c r="BO37" s="15">
        <f t="shared" si="55"/>
        <v>97</v>
      </c>
      <c r="BP37" s="15">
        <f t="shared" si="55"/>
        <v>96</v>
      </c>
      <c r="BQ37" s="15">
        <f t="shared" si="55"/>
        <v>97</v>
      </c>
      <c r="BR37" s="16">
        <f>SUM(BM37:BQ37)</f>
        <v>473</v>
      </c>
    </row>
    <row r="38" spans="2:70" ht="14.25" thickBot="1" x14ac:dyDescent="0.2">
      <c r="B38" s="141" t="s">
        <v>41</v>
      </c>
      <c r="C38" s="329">
        <f>ROUND(C32/$C$10,4)</f>
        <v>0.17430000000000001</v>
      </c>
      <c r="D38" s="330">
        <f>ROUND(D32/$D$10,4)</f>
        <v>0.1709</v>
      </c>
      <c r="E38" s="331">
        <f>ROUND(E32/$E$10,4)</f>
        <v>0.17249999999999999</v>
      </c>
      <c r="F38" s="329">
        <f>ROUND(F32/$F$10,4)</f>
        <v>0</v>
      </c>
      <c r="G38" s="330">
        <f>ROUND(G32/$G$10,4)</f>
        <v>0</v>
      </c>
      <c r="H38" s="332">
        <f>ROUND(H32/$H$10,4)</f>
        <v>0</v>
      </c>
      <c r="I38" s="326">
        <f>ROUND(I32/$I$10,4)</f>
        <v>0.1729</v>
      </c>
      <c r="J38" s="327">
        <f>ROUND(J32/$J$10,4)</f>
        <v>0.1696</v>
      </c>
      <c r="K38" s="328">
        <f>ROUND(K32/$K$10,4)</f>
        <v>0.17119999999999999</v>
      </c>
      <c r="O38" s="299" t="s">
        <v>15</v>
      </c>
      <c r="P38" s="303"/>
      <c r="Q38" s="17">
        <v>76</v>
      </c>
      <c r="R38" s="18">
        <v>91</v>
      </c>
      <c r="S38" s="18">
        <v>64</v>
      </c>
      <c r="T38" s="18">
        <v>84</v>
      </c>
      <c r="U38" s="18">
        <v>83</v>
      </c>
      <c r="V38" s="18">
        <f>SUM(Q38:U38)</f>
        <v>398</v>
      </c>
      <c r="W38" s="304" t="s">
        <v>15</v>
      </c>
      <c r="X38" s="305"/>
      <c r="Y38" s="18">
        <v>93</v>
      </c>
      <c r="Z38" s="18">
        <v>82</v>
      </c>
      <c r="AA38" s="18">
        <v>101</v>
      </c>
      <c r="AB38" s="18">
        <v>120</v>
      </c>
      <c r="AC38" s="18">
        <v>104</v>
      </c>
      <c r="AD38" s="19">
        <f>SUM(Y38:AC38)</f>
        <v>500</v>
      </c>
      <c r="AI38" s="299" t="s">
        <v>15</v>
      </c>
      <c r="AJ38" s="303"/>
      <c r="AK38" s="17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f>SUM(AK38:AO38)</f>
        <v>0</v>
      </c>
      <c r="AQ38" s="304" t="s">
        <v>15</v>
      </c>
      <c r="AR38" s="305"/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9">
        <f>SUM(AS38:AW38)</f>
        <v>0</v>
      </c>
      <c r="BC38" s="299" t="s">
        <v>15</v>
      </c>
      <c r="BD38" s="303"/>
      <c r="BE38" s="17">
        <f>Q38+AK38</f>
        <v>76</v>
      </c>
      <c r="BF38" s="18">
        <f t="shared" si="54"/>
        <v>91</v>
      </c>
      <c r="BG38" s="18">
        <f t="shared" si="54"/>
        <v>64</v>
      </c>
      <c r="BH38" s="18">
        <f t="shared" si="54"/>
        <v>84</v>
      </c>
      <c r="BI38" s="18">
        <f t="shared" si="54"/>
        <v>83</v>
      </c>
      <c r="BJ38" s="18">
        <f>SUM(BE38:BI38)</f>
        <v>398</v>
      </c>
      <c r="BK38" s="306" t="s">
        <v>15</v>
      </c>
      <c r="BL38" s="306"/>
      <c r="BM38" s="18">
        <f>Y38+AS38</f>
        <v>93</v>
      </c>
      <c r="BN38" s="18">
        <f t="shared" si="55"/>
        <v>82</v>
      </c>
      <c r="BO38" s="18">
        <f t="shared" si="55"/>
        <v>101</v>
      </c>
      <c r="BP38" s="18">
        <f t="shared" si="55"/>
        <v>120</v>
      </c>
      <c r="BQ38" s="18">
        <f t="shared" si="55"/>
        <v>104</v>
      </c>
      <c r="BR38" s="19">
        <f>SUM(BM38:BQ38)</f>
        <v>500</v>
      </c>
    </row>
    <row r="39" spans="2:70" ht="14.25" thickBot="1" x14ac:dyDescent="0.2">
      <c r="B39" s="142" t="s">
        <v>44</v>
      </c>
      <c r="C39" s="318"/>
      <c r="D39" s="320"/>
      <c r="E39" s="322"/>
      <c r="F39" s="318"/>
      <c r="G39" s="320"/>
      <c r="H39" s="324"/>
      <c r="I39" s="312"/>
      <c r="J39" s="314"/>
      <c r="K39" s="316"/>
      <c r="L39" s="75"/>
      <c r="O39" s="299" t="s">
        <v>12</v>
      </c>
      <c r="P39" s="300"/>
      <c r="Q39" s="20">
        <f t="shared" ref="Q39:V39" si="56">SUM(Q37:Q38)</f>
        <v>161</v>
      </c>
      <c r="R39" s="20">
        <f t="shared" si="56"/>
        <v>155</v>
      </c>
      <c r="S39" s="20">
        <f t="shared" si="56"/>
        <v>133</v>
      </c>
      <c r="T39" s="20">
        <f t="shared" si="56"/>
        <v>167</v>
      </c>
      <c r="U39" s="20">
        <f t="shared" si="56"/>
        <v>179</v>
      </c>
      <c r="V39" s="20">
        <f t="shared" si="56"/>
        <v>795</v>
      </c>
      <c r="W39" s="301" t="s">
        <v>12</v>
      </c>
      <c r="X39" s="302"/>
      <c r="Y39" s="20">
        <f t="shared" ref="Y39:AD39" si="57">SUM(Y37:Y38)</f>
        <v>186</v>
      </c>
      <c r="Z39" s="20">
        <f t="shared" si="57"/>
        <v>172</v>
      </c>
      <c r="AA39" s="20">
        <f t="shared" si="57"/>
        <v>198</v>
      </c>
      <c r="AB39" s="20">
        <f t="shared" si="57"/>
        <v>216</v>
      </c>
      <c r="AC39" s="20">
        <f t="shared" si="57"/>
        <v>201</v>
      </c>
      <c r="AD39" s="20">
        <f t="shared" si="57"/>
        <v>973</v>
      </c>
      <c r="AI39" s="299" t="s">
        <v>12</v>
      </c>
      <c r="AJ39" s="300"/>
      <c r="AK39" s="20">
        <f t="shared" ref="AK39:AP39" si="58">SUM(AK37:AK38)</f>
        <v>0</v>
      </c>
      <c r="AL39" s="20">
        <f t="shared" si="58"/>
        <v>0</v>
      </c>
      <c r="AM39" s="20">
        <f t="shared" si="58"/>
        <v>0</v>
      </c>
      <c r="AN39" s="20">
        <f t="shared" si="58"/>
        <v>0</v>
      </c>
      <c r="AO39" s="20">
        <f t="shared" si="58"/>
        <v>0</v>
      </c>
      <c r="AP39" s="20">
        <f t="shared" si="58"/>
        <v>0</v>
      </c>
      <c r="AQ39" s="301" t="s">
        <v>12</v>
      </c>
      <c r="AR39" s="302"/>
      <c r="AS39" s="20">
        <f t="shared" ref="AS39:AX39" si="59">SUM(AS37:AS38)</f>
        <v>0</v>
      </c>
      <c r="AT39" s="20">
        <f t="shared" si="59"/>
        <v>0</v>
      </c>
      <c r="AU39" s="20">
        <f t="shared" si="59"/>
        <v>0</v>
      </c>
      <c r="AV39" s="20">
        <f t="shared" si="59"/>
        <v>0</v>
      </c>
      <c r="AW39" s="20">
        <f t="shared" si="59"/>
        <v>0</v>
      </c>
      <c r="AX39" s="20">
        <f t="shared" si="59"/>
        <v>0</v>
      </c>
      <c r="BC39" s="299" t="s">
        <v>12</v>
      </c>
      <c r="BD39" s="300"/>
      <c r="BE39" s="20">
        <f t="shared" ref="BE39:BJ39" si="60">SUM(BE37:BE38)</f>
        <v>161</v>
      </c>
      <c r="BF39" s="20">
        <f t="shared" si="60"/>
        <v>155</v>
      </c>
      <c r="BG39" s="20">
        <f t="shared" si="60"/>
        <v>133</v>
      </c>
      <c r="BH39" s="20">
        <f t="shared" si="60"/>
        <v>167</v>
      </c>
      <c r="BI39" s="20">
        <f t="shared" si="60"/>
        <v>179</v>
      </c>
      <c r="BJ39" s="20">
        <f t="shared" si="60"/>
        <v>795</v>
      </c>
      <c r="BK39" s="301" t="s">
        <v>12</v>
      </c>
      <c r="BL39" s="302"/>
      <c r="BM39" s="20">
        <f t="shared" ref="BM39:BR39" si="61">SUM(BM37:BM38)</f>
        <v>186</v>
      </c>
      <c r="BN39" s="20">
        <f t="shared" si="61"/>
        <v>172</v>
      </c>
      <c r="BO39" s="20">
        <f t="shared" si="61"/>
        <v>198</v>
      </c>
      <c r="BP39" s="20">
        <f t="shared" si="61"/>
        <v>216</v>
      </c>
      <c r="BQ39" s="20">
        <f t="shared" si="61"/>
        <v>201</v>
      </c>
      <c r="BR39" s="20">
        <f t="shared" si="61"/>
        <v>973</v>
      </c>
    </row>
    <row r="40" spans="2:70" x14ac:dyDescent="0.15">
      <c r="B40" s="88" t="s">
        <v>43</v>
      </c>
      <c r="C40" s="318">
        <f>ROUND(C34/$C$10,4)</f>
        <v>0.14810000000000001</v>
      </c>
      <c r="D40" s="320">
        <f>ROUND(D34/$D$10,4)</f>
        <v>0.23080000000000001</v>
      </c>
      <c r="E40" s="322">
        <f>ROUND(E34/$E$10,4)</f>
        <v>0.1915</v>
      </c>
      <c r="F40" s="318">
        <f>ROUND(F34/$F$10,4)</f>
        <v>0</v>
      </c>
      <c r="G40" s="320">
        <f>ROUND(G34/$G$10,4)</f>
        <v>2.2700000000000001E-2</v>
      </c>
      <c r="H40" s="324">
        <f>ROUND(H34/$H$10,4)</f>
        <v>1.1900000000000001E-2</v>
      </c>
      <c r="I40" s="312">
        <f>ROUND(I34/$I$10,4)</f>
        <v>0.1469</v>
      </c>
      <c r="J40" s="314">
        <f>ROUND(J34/$J$10,4)</f>
        <v>0.22919999999999999</v>
      </c>
      <c r="K40" s="316">
        <f>ROUND(K34/$K$10,4)</f>
        <v>0.19009999999999999</v>
      </c>
      <c r="O40" s="28"/>
      <c r="P40" s="28"/>
      <c r="Q40" s="26"/>
      <c r="R40" s="26"/>
      <c r="S40" s="26"/>
      <c r="T40" s="26"/>
      <c r="U40" s="26"/>
      <c r="V40" s="26"/>
      <c r="W40" s="28"/>
      <c r="X40" s="28"/>
      <c r="Y40" s="26"/>
      <c r="Z40" s="26"/>
      <c r="AA40" s="26"/>
      <c r="AB40" s="26"/>
      <c r="AC40" s="26"/>
      <c r="AD40" s="26"/>
      <c r="AI40" s="28"/>
      <c r="AJ40" s="28"/>
      <c r="AK40" s="26"/>
      <c r="AL40" s="26"/>
      <c r="AM40" s="26"/>
      <c r="AN40" s="26"/>
      <c r="AO40" s="26"/>
      <c r="AP40" s="26"/>
      <c r="AQ40" s="28"/>
      <c r="AR40" s="28"/>
      <c r="AS40" s="26"/>
      <c r="AT40" s="26"/>
      <c r="AU40" s="26"/>
      <c r="AV40" s="26"/>
      <c r="AW40" s="26"/>
      <c r="AX40" s="26"/>
      <c r="BC40" s="28"/>
      <c r="BD40" s="28"/>
      <c r="BE40" s="26"/>
      <c r="BF40" s="26"/>
      <c r="BG40" s="26"/>
      <c r="BH40" s="26"/>
      <c r="BI40" s="26"/>
      <c r="BJ40" s="26"/>
      <c r="BK40" s="28"/>
      <c r="BL40" s="28"/>
      <c r="BM40" s="26"/>
      <c r="BN40" s="26"/>
      <c r="BO40" s="26"/>
      <c r="BP40" s="26"/>
      <c r="BQ40" s="26"/>
      <c r="BR40" s="26"/>
    </row>
    <row r="41" spans="2:70" ht="14.25" thickBot="1" x14ac:dyDescent="0.2">
      <c r="B41" s="98" t="s">
        <v>44</v>
      </c>
      <c r="C41" s="319"/>
      <c r="D41" s="321"/>
      <c r="E41" s="323"/>
      <c r="F41" s="319"/>
      <c r="G41" s="321"/>
      <c r="H41" s="325"/>
      <c r="I41" s="313"/>
      <c r="J41" s="315"/>
      <c r="K41" s="317"/>
      <c r="O41" s="299" t="s">
        <v>10</v>
      </c>
      <c r="P41" s="300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310" t="s">
        <v>10</v>
      </c>
      <c r="X41" s="31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99" t="s">
        <v>10</v>
      </c>
      <c r="AJ41" s="300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310" t="s">
        <v>10</v>
      </c>
      <c r="AR41" s="31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99" t="s">
        <v>10</v>
      </c>
      <c r="BD41" s="300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310" t="s">
        <v>10</v>
      </c>
      <c r="BL41" s="31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6"/>
      <c r="J42" s="116"/>
      <c r="K42" s="116"/>
      <c r="O42" s="299" t="s">
        <v>16</v>
      </c>
      <c r="P42" s="303"/>
      <c r="Q42" s="14">
        <v>118</v>
      </c>
      <c r="R42" s="15">
        <v>110</v>
      </c>
      <c r="S42" s="15">
        <v>82</v>
      </c>
      <c r="T42" s="15">
        <v>38</v>
      </c>
      <c r="U42" s="15">
        <v>70</v>
      </c>
      <c r="V42" s="15">
        <f>SUM(Q42:U42)</f>
        <v>418</v>
      </c>
      <c r="W42" s="307" t="s">
        <v>13</v>
      </c>
      <c r="X42" s="308"/>
      <c r="Y42" s="15">
        <v>75</v>
      </c>
      <c r="Z42" s="15">
        <v>79</v>
      </c>
      <c r="AA42" s="15">
        <v>56</v>
      </c>
      <c r="AB42" s="15">
        <v>55</v>
      </c>
      <c r="AC42" s="15">
        <v>52</v>
      </c>
      <c r="AD42" s="16">
        <f>SUM(Y42:AC42)</f>
        <v>317</v>
      </c>
      <c r="AI42" s="299" t="s">
        <v>13</v>
      </c>
      <c r="AJ42" s="303"/>
      <c r="AK42" s="14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f>SUM(AK42:AO42)</f>
        <v>0</v>
      </c>
      <c r="AQ42" s="307" t="s">
        <v>13</v>
      </c>
      <c r="AR42" s="308"/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6">
        <f>SUM(AS42:AW42)</f>
        <v>0</v>
      </c>
      <c r="BC42" s="299" t="s">
        <v>13</v>
      </c>
      <c r="BD42" s="303"/>
      <c r="BE42" s="14">
        <f>Q42+AK42</f>
        <v>118</v>
      </c>
      <c r="BF42" s="15">
        <f t="shared" ref="BF42:BI43" si="62">R42+AL42</f>
        <v>110</v>
      </c>
      <c r="BG42" s="15">
        <f t="shared" si="62"/>
        <v>82</v>
      </c>
      <c r="BH42" s="15">
        <f t="shared" si="62"/>
        <v>38</v>
      </c>
      <c r="BI42" s="15">
        <f t="shared" si="62"/>
        <v>70</v>
      </c>
      <c r="BJ42" s="15">
        <f>SUM(BE42:BI42)</f>
        <v>418</v>
      </c>
      <c r="BK42" s="309" t="s">
        <v>13</v>
      </c>
      <c r="BL42" s="309"/>
      <c r="BM42" s="15">
        <f>Y42+AS42</f>
        <v>75</v>
      </c>
      <c r="BN42" s="15">
        <f t="shared" ref="BN42:BQ43" si="63">Z42+AT42</f>
        <v>79</v>
      </c>
      <c r="BO42" s="15">
        <f t="shared" si="63"/>
        <v>56</v>
      </c>
      <c r="BP42" s="15">
        <f t="shared" si="63"/>
        <v>55</v>
      </c>
      <c r="BQ42" s="15">
        <f t="shared" si="63"/>
        <v>52</v>
      </c>
      <c r="BR42" s="16">
        <f>SUM(BM42:BQ42)</f>
        <v>317</v>
      </c>
    </row>
    <row r="43" spans="2:70" ht="15.75" thickBot="1" x14ac:dyDescent="0.2">
      <c r="I43" s="116"/>
      <c r="J43" s="116"/>
      <c r="K43" s="116"/>
      <c r="O43" s="299" t="s">
        <v>15</v>
      </c>
      <c r="P43" s="303"/>
      <c r="Q43" s="17">
        <v>102</v>
      </c>
      <c r="R43" s="18">
        <v>114</v>
      </c>
      <c r="S43" s="18">
        <v>120</v>
      </c>
      <c r="T43" s="18">
        <v>60</v>
      </c>
      <c r="U43" s="18">
        <v>69</v>
      </c>
      <c r="V43" s="18">
        <f>SUM(Q43:U43)</f>
        <v>465</v>
      </c>
      <c r="W43" s="304" t="s">
        <v>15</v>
      </c>
      <c r="X43" s="305"/>
      <c r="Y43" s="18">
        <v>86</v>
      </c>
      <c r="Z43" s="18">
        <v>77</v>
      </c>
      <c r="AA43" s="18">
        <v>64</v>
      </c>
      <c r="AB43" s="18">
        <v>70</v>
      </c>
      <c r="AC43" s="18">
        <v>53</v>
      </c>
      <c r="AD43" s="168">
        <f>SUM(Y43:AC43)</f>
        <v>350</v>
      </c>
      <c r="AI43" s="299" t="s">
        <v>15</v>
      </c>
      <c r="AJ43" s="303"/>
      <c r="AK43" s="17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f>SUM(AK43:AO43)</f>
        <v>0</v>
      </c>
      <c r="AQ43" s="304" t="s">
        <v>15</v>
      </c>
      <c r="AR43" s="305"/>
      <c r="AS43" s="18">
        <v>0</v>
      </c>
      <c r="AT43" s="18">
        <v>1</v>
      </c>
      <c r="AU43" s="18">
        <v>0</v>
      </c>
      <c r="AV43" s="18">
        <v>0</v>
      </c>
      <c r="AW43" s="18">
        <v>0</v>
      </c>
      <c r="AX43" s="19">
        <f>SUM(AS43:AW43)</f>
        <v>1</v>
      </c>
      <c r="BC43" s="299" t="s">
        <v>15</v>
      </c>
      <c r="BD43" s="303"/>
      <c r="BE43" s="17">
        <f>Q43+AK43</f>
        <v>102</v>
      </c>
      <c r="BF43" s="18">
        <f t="shared" si="62"/>
        <v>114</v>
      </c>
      <c r="BG43" s="18">
        <f t="shared" si="62"/>
        <v>120</v>
      </c>
      <c r="BH43" s="18">
        <f t="shared" si="62"/>
        <v>60</v>
      </c>
      <c r="BI43" s="18">
        <f t="shared" si="62"/>
        <v>69</v>
      </c>
      <c r="BJ43" s="18">
        <f>SUM(BE43:BI43)</f>
        <v>465</v>
      </c>
      <c r="BK43" s="306" t="s">
        <v>15</v>
      </c>
      <c r="BL43" s="306"/>
      <c r="BM43" s="18">
        <f>Y43+AS43</f>
        <v>86</v>
      </c>
      <c r="BN43" s="18">
        <f t="shared" si="63"/>
        <v>78</v>
      </c>
      <c r="BO43" s="18">
        <f t="shared" si="63"/>
        <v>64</v>
      </c>
      <c r="BP43" s="18">
        <f t="shared" si="63"/>
        <v>70</v>
      </c>
      <c r="BQ43" s="18">
        <f t="shared" si="63"/>
        <v>53</v>
      </c>
      <c r="BR43" s="19">
        <f>SUM(BM43:BQ43)</f>
        <v>351</v>
      </c>
    </row>
    <row r="44" spans="2:70" x14ac:dyDescent="0.15">
      <c r="O44" s="299" t="s">
        <v>12</v>
      </c>
      <c r="P44" s="300"/>
      <c r="Q44" s="20">
        <f t="shared" ref="Q44:V44" si="64">SUM(Q42:Q43)</f>
        <v>220</v>
      </c>
      <c r="R44" s="20">
        <f t="shared" si="64"/>
        <v>224</v>
      </c>
      <c r="S44" s="20">
        <f t="shared" si="64"/>
        <v>202</v>
      </c>
      <c r="T44" s="20">
        <f t="shared" si="64"/>
        <v>98</v>
      </c>
      <c r="U44" s="20">
        <f t="shared" si="64"/>
        <v>139</v>
      </c>
      <c r="V44" s="20">
        <f t="shared" si="64"/>
        <v>883</v>
      </c>
      <c r="W44" s="301" t="s">
        <v>12</v>
      </c>
      <c r="X44" s="302"/>
      <c r="Y44" s="20">
        <f t="shared" ref="Y44:AD44" si="65">SUM(Y42:Y43)</f>
        <v>161</v>
      </c>
      <c r="Z44" s="20">
        <f t="shared" si="65"/>
        <v>156</v>
      </c>
      <c r="AA44" s="20">
        <f t="shared" si="65"/>
        <v>120</v>
      </c>
      <c r="AB44" s="20">
        <f t="shared" si="65"/>
        <v>125</v>
      </c>
      <c r="AC44" s="20">
        <f t="shared" si="65"/>
        <v>105</v>
      </c>
      <c r="AD44" s="20">
        <f t="shared" si="65"/>
        <v>667</v>
      </c>
      <c r="AI44" s="299" t="s">
        <v>12</v>
      </c>
      <c r="AJ44" s="300"/>
      <c r="AK44" s="20">
        <f t="shared" ref="AK44:AP44" si="66">SUM(AK42:AK43)</f>
        <v>0</v>
      </c>
      <c r="AL44" s="20">
        <f t="shared" si="66"/>
        <v>0</v>
      </c>
      <c r="AM44" s="20">
        <f t="shared" si="66"/>
        <v>0</v>
      </c>
      <c r="AN44" s="20">
        <f t="shared" si="66"/>
        <v>0</v>
      </c>
      <c r="AO44" s="20">
        <f t="shared" si="66"/>
        <v>0</v>
      </c>
      <c r="AP44" s="20">
        <f t="shared" si="66"/>
        <v>0</v>
      </c>
      <c r="AQ44" s="301" t="s">
        <v>12</v>
      </c>
      <c r="AR44" s="302"/>
      <c r="AS44" s="20">
        <f t="shared" ref="AS44:AX44" si="67">SUM(AS42:AS43)</f>
        <v>0</v>
      </c>
      <c r="AT44" s="20">
        <f t="shared" si="67"/>
        <v>1</v>
      </c>
      <c r="AU44" s="20">
        <f t="shared" si="67"/>
        <v>0</v>
      </c>
      <c r="AV44" s="20">
        <f t="shared" si="67"/>
        <v>0</v>
      </c>
      <c r="AW44" s="20">
        <f t="shared" si="67"/>
        <v>0</v>
      </c>
      <c r="AX44" s="20">
        <f t="shared" si="67"/>
        <v>1</v>
      </c>
      <c r="BC44" s="299" t="s">
        <v>12</v>
      </c>
      <c r="BD44" s="300"/>
      <c r="BE44" s="20">
        <f t="shared" ref="BE44:BJ44" si="68">SUM(BE42:BE43)</f>
        <v>220</v>
      </c>
      <c r="BF44" s="20">
        <f t="shared" si="68"/>
        <v>224</v>
      </c>
      <c r="BG44" s="20">
        <f t="shared" si="68"/>
        <v>202</v>
      </c>
      <c r="BH44" s="20">
        <f t="shared" si="68"/>
        <v>98</v>
      </c>
      <c r="BI44" s="20">
        <f t="shared" si="68"/>
        <v>139</v>
      </c>
      <c r="BJ44" s="20">
        <f t="shared" si="68"/>
        <v>883</v>
      </c>
      <c r="BK44" s="301" t="s">
        <v>12</v>
      </c>
      <c r="BL44" s="302"/>
      <c r="BM44" s="20">
        <f t="shared" ref="BM44:BR44" si="69">SUM(BM42:BM43)</f>
        <v>161</v>
      </c>
      <c r="BN44" s="20">
        <f t="shared" si="69"/>
        <v>157</v>
      </c>
      <c r="BO44" s="20">
        <f t="shared" si="69"/>
        <v>120</v>
      </c>
      <c r="BP44" s="20">
        <f t="shared" si="69"/>
        <v>125</v>
      </c>
      <c r="BQ44" s="20">
        <f t="shared" si="69"/>
        <v>105</v>
      </c>
      <c r="BR44" s="20">
        <f t="shared" si="69"/>
        <v>668</v>
      </c>
    </row>
    <row r="45" spans="2:70" x14ac:dyDescent="0.15">
      <c r="B45" s="34"/>
      <c r="C45" s="34"/>
      <c r="O45" s="28"/>
      <c r="P45" s="28"/>
      <c r="Q45" s="26"/>
      <c r="R45" s="26"/>
      <c r="S45" s="26"/>
      <c r="T45" s="26"/>
      <c r="U45" s="26"/>
      <c r="V45" s="26"/>
      <c r="W45" s="28"/>
      <c r="X45" s="28"/>
      <c r="Y45" s="26"/>
      <c r="Z45" s="26"/>
      <c r="AA45" s="26"/>
      <c r="AB45" s="26"/>
      <c r="AC45" s="26"/>
      <c r="AD45" s="26"/>
      <c r="AI45" s="28"/>
      <c r="AJ45" s="28"/>
      <c r="AK45" s="26"/>
      <c r="AL45" s="26"/>
      <c r="AM45" s="26"/>
      <c r="AN45" s="26"/>
      <c r="AO45" s="26"/>
      <c r="AP45" s="26"/>
      <c r="AQ45" s="28"/>
      <c r="AR45" s="28"/>
      <c r="AS45" s="26"/>
      <c r="AT45" s="26"/>
      <c r="AU45" s="26"/>
      <c r="AV45" s="26"/>
      <c r="AW45" s="26"/>
      <c r="AX45" s="26"/>
      <c r="BC45" s="28"/>
      <c r="BD45" s="28"/>
      <c r="BE45" s="26"/>
      <c r="BF45" s="26"/>
      <c r="BG45" s="26"/>
      <c r="BH45" s="26"/>
      <c r="BI45" s="26"/>
      <c r="BJ45" s="26"/>
      <c r="BK45" s="28"/>
      <c r="BL45" s="28"/>
      <c r="BM45" s="26"/>
      <c r="BN45" s="26"/>
      <c r="BO45" s="26"/>
      <c r="BP45" s="26"/>
      <c r="BQ45" s="26"/>
      <c r="BR45" s="26"/>
    </row>
    <row r="46" spans="2:70" ht="14.25" thickBot="1" x14ac:dyDescent="0.2">
      <c r="O46" s="299" t="s">
        <v>10</v>
      </c>
      <c r="P46" s="300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310" t="s">
        <v>10</v>
      </c>
      <c r="X46" s="31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99" t="s">
        <v>10</v>
      </c>
      <c r="AJ46" s="300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310" t="s">
        <v>10</v>
      </c>
      <c r="AR46" s="31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99" t="s">
        <v>10</v>
      </c>
      <c r="BD46" s="300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310" t="s">
        <v>10</v>
      </c>
      <c r="BL46" s="31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99" t="s">
        <v>13</v>
      </c>
      <c r="P47" s="303"/>
      <c r="Q47" s="14">
        <v>45</v>
      </c>
      <c r="R47" s="15">
        <v>44</v>
      </c>
      <c r="S47" s="15">
        <v>52</v>
      </c>
      <c r="T47" s="15">
        <v>45</v>
      </c>
      <c r="U47" s="15">
        <v>43</v>
      </c>
      <c r="V47" s="15">
        <f>SUM(Q47:U47)</f>
        <v>229</v>
      </c>
      <c r="W47" s="307" t="s">
        <v>13</v>
      </c>
      <c r="X47" s="308"/>
      <c r="Y47" s="15">
        <v>35</v>
      </c>
      <c r="Z47" s="15">
        <v>34</v>
      </c>
      <c r="AA47" s="15">
        <v>31</v>
      </c>
      <c r="AB47" s="15">
        <v>25</v>
      </c>
      <c r="AC47" s="15">
        <v>20</v>
      </c>
      <c r="AD47" s="16">
        <f>SUM(Y47:AC47)</f>
        <v>145</v>
      </c>
      <c r="AI47" s="299" t="s">
        <v>13</v>
      </c>
      <c r="AJ47" s="303"/>
      <c r="AK47" s="14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f>SUM(AK47:AO47)</f>
        <v>0</v>
      </c>
      <c r="AQ47" s="307" t="s">
        <v>13</v>
      </c>
      <c r="AR47" s="308"/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6">
        <f>SUM(AS47:AW47)</f>
        <v>0</v>
      </c>
      <c r="BC47" s="299" t="s">
        <v>13</v>
      </c>
      <c r="BD47" s="303"/>
      <c r="BE47" s="14">
        <f>Q47+AK47</f>
        <v>45</v>
      </c>
      <c r="BF47" s="15">
        <f t="shared" ref="BF47:BI48" si="70">R47+AL47</f>
        <v>44</v>
      </c>
      <c r="BG47" s="15">
        <f t="shared" si="70"/>
        <v>52</v>
      </c>
      <c r="BH47" s="15">
        <f t="shared" si="70"/>
        <v>45</v>
      </c>
      <c r="BI47" s="15">
        <f t="shared" si="70"/>
        <v>43</v>
      </c>
      <c r="BJ47" s="15">
        <f>SUM(BE47:BI47)</f>
        <v>229</v>
      </c>
      <c r="BK47" s="309" t="s">
        <v>13</v>
      </c>
      <c r="BL47" s="309"/>
      <c r="BM47" s="15">
        <f>Y47+AS47</f>
        <v>35</v>
      </c>
      <c r="BN47" s="15">
        <f t="shared" ref="BN47:BQ48" si="71">Z47+AT47</f>
        <v>34</v>
      </c>
      <c r="BO47" s="15">
        <f t="shared" si="71"/>
        <v>31</v>
      </c>
      <c r="BP47" s="15">
        <f t="shared" si="71"/>
        <v>25</v>
      </c>
      <c r="BQ47" s="15">
        <f t="shared" si="71"/>
        <v>20</v>
      </c>
      <c r="BR47" s="16">
        <f>SUM(BM47:BQ47)</f>
        <v>145</v>
      </c>
    </row>
    <row r="48" spans="2:70" ht="14.25" thickBot="1" x14ac:dyDescent="0.2">
      <c r="O48" s="299" t="s">
        <v>15</v>
      </c>
      <c r="P48" s="303"/>
      <c r="Q48" s="17">
        <v>66</v>
      </c>
      <c r="R48" s="18">
        <v>77</v>
      </c>
      <c r="S48" s="18">
        <v>83</v>
      </c>
      <c r="T48" s="18">
        <v>69</v>
      </c>
      <c r="U48" s="18">
        <v>65</v>
      </c>
      <c r="V48" s="18">
        <f>SUM(Q48:U48)</f>
        <v>360</v>
      </c>
      <c r="W48" s="304" t="s">
        <v>15</v>
      </c>
      <c r="X48" s="305"/>
      <c r="Y48" s="18">
        <v>87</v>
      </c>
      <c r="Z48" s="18">
        <v>62</v>
      </c>
      <c r="AA48" s="18">
        <v>67</v>
      </c>
      <c r="AB48" s="18">
        <v>69</v>
      </c>
      <c r="AC48" s="18">
        <v>51</v>
      </c>
      <c r="AD48" s="19">
        <f>SUM(Y48:AC48)</f>
        <v>336</v>
      </c>
      <c r="AI48" s="299" t="s">
        <v>15</v>
      </c>
      <c r="AJ48" s="303"/>
      <c r="AK48" s="17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f>SUM(AK48:AO48)</f>
        <v>0</v>
      </c>
      <c r="AQ48" s="304" t="s">
        <v>15</v>
      </c>
      <c r="AR48" s="305"/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9">
        <f>SUM(AS48:AW48)</f>
        <v>0</v>
      </c>
      <c r="BC48" s="299" t="s">
        <v>15</v>
      </c>
      <c r="BD48" s="303"/>
      <c r="BE48" s="17">
        <f>Q48+AK48</f>
        <v>66</v>
      </c>
      <c r="BF48" s="18">
        <f t="shared" si="70"/>
        <v>77</v>
      </c>
      <c r="BG48" s="18">
        <f t="shared" si="70"/>
        <v>83</v>
      </c>
      <c r="BH48" s="18">
        <f t="shared" si="70"/>
        <v>69</v>
      </c>
      <c r="BI48" s="18">
        <f t="shared" si="70"/>
        <v>65</v>
      </c>
      <c r="BJ48" s="18">
        <f>SUM(BE48:BI48)</f>
        <v>360</v>
      </c>
      <c r="BK48" s="306" t="s">
        <v>15</v>
      </c>
      <c r="BL48" s="306"/>
      <c r="BM48" s="18">
        <f>Y48+AS48</f>
        <v>87</v>
      </c>
      <c r="BN48" s="18">
        <f t="shared" si="71"/>
        <v>62</v>
      </c>
      <c r="BO48" s="18">
        <f t="shared" si="71"/>
        <v>67</v>
      </c>
      <c r="BP48" s="18">
        <f t="shared" si="71"/>
        <v>69</v>
      </c>
      <c r="BQ48" s="18">
        <f t="shared" si="71"/>
        <v>51</v>
      </c>
      <c r="BR48" s="19">
        <f>SUM(BM48:BQ48)</f>
        <v>336</v>
      </c>
    </row>
    <row r="49" spans="15:76" x14ac:dyDescent="0.15">
      <c r="O49" s="299" t="s">
        <v>12</v>
      </c>
      <c r="P49" s="300"/>
      <c r="Q49" s="20">
        <f t="shared" ref="Q49:V49" si="72">SUM(Q47:Q48)</f>
        <v>111</v>
      </c>
      <c r="R49" s="20">
        <f t="shared" si="72"/>
        <v>121</v>
      </c>
      <c r="S49" s="20">
        <f t="shared" si="72"/>
        <v>135</v>
      </c>
      <c r="T49" s="20">
        <f t="shared" si="72"/>
        <v>114</v>
      </c>
      <c r="U49" s="20">
        <f t="shared" si="72"/>
        <v>108</v>
      </c>
      <c r="V49" s="20">
        <f t="shared" si="72"/>
        <v>589</v>
      </c>
      <c r="W49" s="301" t="s">
        <v>12</v>
      </c>
      <c r="X49" s="302"/>
      <c r="Y49" s="20">
        <f t="shared" ref="Y49:AD49" si="73">SUM(Y47:Y48)</f>
        <v>122</v>
      </c>
      <c r="Z49" s="20">
        <f t="shared" si="73"/>
        <v>96</v>
      </c>
      <c r="AA49" s="20">
        <f t="shared" si="73"/>
        <v>98</v>
      </c>
      <c r="AB49" s="20">
        <f t="shared" si="73"/>
        <v>94</v>
      </c>
      <c r="AC49" s="20">
        <f t="shared" si="73"/>
        <v>71</v>
      </c>
      <c r="AD49" s="20">
        <f t="shared" si="73"/>
        <v>481</v>
      </c>
      <c r="AI49" s="299" t="s">
        <v>12</v>
      </c>
      <c r="AJ49" s="300"/>
      <c r="AK49" s="20">
        <f t="shared" ref="AK49:AP49" si="74">SUM(AK47:AK48)</f>
        <v>0</v>
      </c>
      <c r="AL49" s="20">
        <f t="shared" si="74"/>
        <v>0</v>
      </c>
      <c r="AM49" s="20">
        <f t="shared" si="74"/>
        <v>0</v>
      </c>
      <c r="AN49" s="20">
        <f t="shared" si="74"/>
        <v>0</v>
      </c>
      <c r="AO49" s="20">
        <f t="shared" si="74"/>
        <v>0</v>
      </c>
      <c r="AP49" s="20">
        <f t="shared" si="74"/>
        <v>0</v>
      </c>
      <c r="AQ49" s="301" t="s">
        <v>12</v>
      </c>
      <c r="AR49" s="302"/>
      <c r="AS49" s="20">
        <f t="shared" ref="AS49:AX49" si="75">SUM(AS47:AS48)</f>
        <v>0</v>
      </c>
      <c r="AT49" s="20">
        <f t="shared" si="75"/>
        <v>0</v>
      </c>
      <c r="AU49" s="20">
        <f t="shared" si="75"/>
        <v>0</v>
      </c>
      <c r="AV49" s="20">
        <f t="shared" si="75"/>
        <v>0</v>
      </c>
      <c r="AW49" s="20">
        <f t="shared" si="75"/>
        <v>0</v>
      </c>
      <c r="AX49" s="20">
        <f t="shared" si="75"/>
        <v>0</v>
      </c>
      <c r="BC49" s="299" t="s">
        <v>12</v>
      </c>
      <c r="BD49" s="300"/>
      <c r="BE49" s="20">
        <f t="shared" ref="BE49:BJ49" si="76">SUM(BE47:BE48)</f>
        <v>111</v>
      </c>
      <c r="BF49" s="20">
        <f t="shared" si="76"/>
        <v>121</v>
      </c>
      <c r="BG49" s="20">
        <f t="shared" si="76"/>
        <v>135</v>
      </c>
      <c r="BH49" s="20">
        <f t="shared" si="76"/>
        <v>114</v>
      </c>
      <c r="BI49" s="20">
        <f t="shared" si="76"/>
        <v>108</v>
      </c>
      <c r="BJ49" s="20">
        <f t="shared" si="76"/>
        <v>589</v>
      </c>
      <c r="BK49" s="301" t="s">
        <v>12</v>
      </c>
      <c r="BL49" s="302"/>
      <c r="BM49" s="20">
        <f t="shared" ref="BM49:BR49" si="77">SUM(BM47:BM48)</f>
        <v>122</v>
      </c>
      <c r="BN49" s="20">
        <f t="shared" si="77"/>
        <v>96</v>
      </c>
      <c r="BO49" s="20">
        <f t="shared" si="77"/>
        <v>98</v>
      </c>
      <c r="BP49" s="20">
        <f t="shared" si="77"/>
        <v>94</v>
      </c>
      <c r="BQ49" s="20">
        <f t="shared" si="77"/>
        <v>71</v>
      </c>
      <c r="BR49" s="20">
        <f t="shared" si="77"/>
        <v>481</v>
      </c>
    </row>
    <row r="50" spans="15:76" x14ac:dyDescent="0.15">
      <c r="O50" s="28"/>
      <c r="P50" s="28"/>
      <c r="Q50" s="26"/>
      <c r="R50" s="26"/>
      <c r="S50" s="26"/>
      <c r="T50" s="26"/>
      <c r="U50" s="26"/>
      <c r="V50" s="26"/>
      <c r="W50" s="28"/>
      <c r="X50" s="28"/>
      <c r="Y50" s="26"/>
      <c r="Z50" s="26"/>
      <c r="AA50" s="26"/>
      <c r="AB50" s="26"/>
      <c r="AC50" s="26"/>
      <c r="AD50" s="26"/>
      <c r="AI50" s="28"/>
      <c r="AJ50" s="28"/>
      <c r="AK50" s="26"/>
      <c r="AL50" s="26"/>
      <c r="AM50" s="26"/>
      <c r="AN50" s="26"/>
      <c r="AO50" s="26"/>
      <c r="AP50" s="26"/>
      <c r="AQ50" s="28"/>
      <c r="AR50" s="28"/>
      <c r="AS50" s="26"/>
      <c r="AT50" s="26"/>
      <c r="AU50" s="26"/>
      <c r="AV50" s="26"/>
      <c r="AW50" s="26"/>
      <c r="AX50" s="26"/>
      <c r="BC50" s="28"/>
      <c r="BD50" s="28"/>
      <c r="BE50" s="26"/>
      <c r="BF50" s="26"/>
      <c r="BG50" s="26"/>
      <c r="BH50" s="26"/>
      <c r="BI50" s="26"/>
      <c r="BJ50" s="26"/>
      <c r="BK50" s="28"/>
      <c r="BL50" s="28"/>
      <c r="BM50" s="26"/>
      <c r="BN50" s="26"/>
      <c r="BO50" s="26"/>
      <c r="BP50" s="26"/>
      <c r="BQ50" s="26"/>
      <c r="BR50" s="26"/>
    </row>
    <row r="51" spans="15:76" ht="14.25" thickBot="1" x14ac:dyDescent="0.2">
      <c r="O51" s="299" t="s">
        <v>10</v>
      </c>
      <c r="P51" s="300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310" t="s">
        <v>10</v>
      </c>
      <c r="X51" s="31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99" t="s">
        <v>10</v>
      </c>
      <c r="AJ51" s="300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310" t="s">
        <v>10</v>
      </c>
      <c r="AR51" s="31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99" t="s">
        <v>10</v>
      </c>
      <c r="BD51" s="300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310" t="s">
        <v>10</v>
      </c>
      <c r="BL51" s="31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99" t="s">
        <v>13</v>
      </c>
      <c r="P52" s="303"/>
      <c r="Q52" s="14">
        <v>9</v>
      </c>
      <c r="R52" s="15">
        <v>18</v>
      </c>
      <c r="S52" s="15">
        <v>12</v>
      </c>
      <c r="T52" s="15">
        <v>7</v>
      </c>
      <c r="U52" s="15">
        <v>6</v>
      </c>
      <c r="V52" s="15">
        <f>SUM(Q52:U52)</f>
        <v>52</v>
      </c>
      <c r="W52" s="307" t="s">
        <v>13</v>
      </c>
      <c r="X52" s="308"/>
      <c r="Y52" s="15">
        <v>3</v>
      </c>
      <c r="Z52" s="15">
        <v>3</v>
      </c>
      <c r="AA52" s="15">
        <v>3</v>
      </c>
      <c r="AB52" s="15">
        <v>2</v>
      </c>
      <c r="AC52" s="15">
        <v>1</v>
      </c>
      <c r="AD52" s="16">
        <f>SUM(Y52:AC52)</f>
        <v>12</v>
      </c>
      <c r="AI52" s="299" t="s">
        <v>13</v>
      </c>
      <c r="AJ52" s="303"/>
      <c r="AK52" s="14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f>SUM(AK52:AO52)</f>
        <v>0</v>
      </c>
      <c r="AQ52" s="307" t="s">
        <v>13</v>
      </c>
      <c r="AR52" s="308"/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6">
        <f>SUM(AS52:AW52)</f>
        <v>0</v>
      </c>
      <c r="BC52" s="299" t="s">
        <v>13</v>
      </c>
      <c r="BD52" s="303"/>
      <c r="BE52" s="14">
        <f t="shared" ref="BE52:BI53" si="78">Q52+AK52</f>
        <v>9</v>
      </c>
      <c r="BF52" s="15">
        <f t="shared" si="78"/>
        <v>18</v>
      </c>
      <c r="BG52" s="15">
        <f t="shared" si="78"/>
        <v>12</v>
      </c>
      <c r="BH52" s="15">
        <f t="shared" si="78"/>
        <v>7</v>
      </c>
      <c r="BI52" s="15">
        <f t="shared" si="78"/>
        <v>6</v>
      </c>
      <c r="BJ52" s="15">
        <f>SUM(BE52:BI52)</f>
        <v>52</v>
      </c>
      <c r="BK52" s="309" t="s">
        <v>13</v>
      </c>
      <c r="BL52" s="309"/>
      <c r="BM52" s="15">
        <f>Y52+AS52</f>
        <v>3</v>
      </c>
      <c r="BN52" s="15">
        <f t="shared" ref="BN52:BQ53" si="79">Z52+AT52</f>
        <v>3</v>
      </c>
      <c r="BO52" s="15">
        <f t="shared" si="79"/>
        <v>3</v>
      </c>
      <c r="BP52" s="15">
        <f t="shared" si="79"/>
        <v>2</v>
      </c>
      <c r="BQ52" s="15">
        <f t="shared" si="79"/>
        <v>1</v>
      </c>
      <c r="BR52" s="16">
        <f>SUM(BM52:BQ52)</f>
        <v>12</v>
      </c>
    </row>
    <row r="53" spans="15:76" ht="14.25" thickBot="1" x14ac:dyDescent="0.2">
      <c r="O53" s="299" t="s">
        <v>15</v>
      </c>
      <c r="P53" s="303"/>
      <c r="Q53" s="17">
        <v>56</v>
      </c>
      <c r="R53" s="18">
        <v>36</v>
      </c>
      <c r="S53" s="18">
        <v>33</v>
      </c>
      <c r="T53" s="18">
        <v>25</v>
      </c>
      <c r="U53" s="18">
        <v>26</v>
      </c>
      <c r="V53" s="18">
        <f>SUM(Q53:U53)</f>
        <v>176</v>
      </c>
      <c r="W53" s="304" t="s">
        <v>15</v>
      </c>
      <c r="X53" s="305"/>
      <c r="Y53" s="18">
        <v>22</v>
      </c>
      <c r="Z53" s="18">
        <v>16</v>
      </c>
      <c r="AA53" s="18">
        <v>12</v>
      </c>
      <c r="AB53" s="18">
        <v>12</v>
      </c>
      <c r="AC53" s="18">
        <v>5</v>
      </c>
      <c r="AD53" s="19">
        <f>SUM(Y53:AC53)</f>
        <v>67</v>
      </c>
      <c r="AI53" s="299" t="s">
        <v>15</v>
      </c>
      <c r="AJ53" s="303"/>
      <c r="AK53" s="17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f>SUM(AK53:AO53)</f>
        <v>0</v>
      </c>
      <c r="AQ53" s="304" t="s">
        <v>15</v>
      </c>
      <c r="AR53" s="305"/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9">
        <f>SUM(AS53:AW53)</f>
        <v>0</v>
      </c>
      <c r="BC53" s="299" t="s">
        <v>15</v>
      </c>
      <c r="BD53" s="303"/>
      <c r="BE53" s="17">
        <f t="shared" si="78"/>
        <v>56</v>
      </c>
      <c r="BF53" s="18">
        <f t="shared" si="78"/>
        <v>36</v>
      </c>
      <c r="BG53" s="18">
        <f t="shared" si="78"/>
        <v>33</v>
      </c>
      <c r="BH53" s="18">
        <f t="shared" si="78"/>
        <v>25</v>
      </c>
      <c r="BI53" s="18">
        <f t="shared" si="78"/>
        <v>26</v>
      </c>
      <c r="BJ53" s="18">
        <f>SUM(BE53:BI53)</f>
        <v>176</v>
      </c>
      <c r="BK53" s="306" t="s">
        <v>15</v>
      </c>
      <c r="BL53" s="306"/>
      <c r="BM53" s="18">
        <f>Y53+AS53</f>
        <v>22</v>
      </c>
      <c r="BN53" s="18">
        <f t="shared" si="79"/>
        <v>16</v>
      </c>
      <c r="BO53" s="18">
        <f t="shared" si="79"/>
        <v>12</v>
      </c>
      <c r="BP53" s="18">
        <f t="shared" si="79"/>
        <v>12</v>
      </c>
      <c r="BQ53" s="18">
        <f t="shared" si="79"/>
        <v>5</v>
      </c>
      <c r="BR53" s="19">
        <f>SUM(BM53:BQ53)</f>
        <v>67</v>
      </c>
    </row>
    <row r="54" spans="15:76" x14ac:dyDescent="0.15">
      <c r="O54" s="299" t="s">
        <v>12</v>
      </c>
      <c r="P54" s="300"/>
      <c r="Q54" s="20">
        <f t="shared" ref="Q54:V54" si="80">SUM(Q52:Q53)</f>
        <v>65</v>
      </c>
      <c r="R54" s="20">
        <f t="shared" si="80"/>
        <v>54</v>
      </c>
      <c r="S54" s="20">
        <f t="shared" si="80"/>
        <v>45</v>
      </c>
      <c r="T54" s="20">
        <f t="shared" si="80"/>
        <v>32</v>
      </c>
      <c r="U54" s="20">
        <f t="shared" si="80"/>
        <v>32</v>
      </c>
      <c r="V54" s="20">
        <f t="shared" si="80"/>
        <v>228</v>
      </c>
      <c r="W54" s="301" t="s">
        <v>12</v>
      </c>
      <c r="X54" s="302"/>
      <c r="Y54" s="20">
        <f t="shared" ref="Y54:AD54" si="81">SUM(Y52:Y53)</f>
        <v>25</v>
      </c>
      <c r="Z54" s="20">
        <f t="shared" si="81"/>
        <v>19</v>
      </c>
      <c r="AA54" s="20">
        <f t="shared" si="81"/>
        <v>15</v>
      </c>
      <c r="AB54" s="20">
        <f t="shared" si="81"/>
        <v>14</v>
      </c>
      <c r="AC54" s="20">
        <f t="shared" si="81"/>
        <v>6</v>
      </c>
      <c r="AD54" s="20">
        <f t="shared" si="81"/>
        <v>79</v>
      </c>
      <c r="AI54" s="299" t="s">
        <v>12</v>
      </c>
      <c r="AJ54" s="300"/>
      <c r="AK54" s="20">
        <f t="shared" ref="AK54:AP54" si="82">SUM(AK52:AK53)</f>
        <v>0</v>
      </c>
      <c r="AL54" s="20">
        <f t="shared" si="82"/>
        <v>0</v>
      </c>
      <c r="AM54" s="20">
        <f t="shared" si="82"/>
        <v>0</v>
      </c>
      <c r="AN54" s="20">
        <f t="shared" si="82"/>
        <v>0</v>
      </c>
      <c r="AO54" s="20">
        <f t="shared" si="82"/>
        <v>0</v>
      </c>
      <c r="AP54" s="20">
        <f t="shared" si="82"/>
        <v>0</v>
      </c>
      <c r="AQ54" s="301" t="s">
        <v>12</v>
      </c>
      <c r="AR54" s="302"/>
      <c r="AS54" s="20">
        <f t="shared" ref="AS54:AX54" si="83">SUM(AS52:AS53)</f>
        <v>0</v>
      </c>
      <c r="AT54" s="20">
        <f t="shared" si="83"/>
        <v>0</v>
      </c>
      <c r="AU54" s="20">
        <f t="shared" si="83"/>
        <v>0</v>
      </c>
      <c r="AV54" s="20">
        <f t="shared" si="83"/>
        <v>0</v>
      </c>
      <c r="AW54" s="20">
        <f t="shared" si="83"/>
        <v>0</v>
      </c>
      <c r="AX54" s="20">
        <f t="shared" si="83"/>
        <v>0</v>
      </c>
      <c r="BC54" s="299" t="s">
        <v>12</v>
      </c>
      <c r="BD54" s="300"/>
      <c r="BE54" s="20">
        <f t="shared" ref="BE54:BJ54" si="84">SUM(BE52:BE53)</f>
        <v>65</v>
      </c>
      <c r="BF54" s="20">
        <f t="shared" si="84"/>
        <v>54</v>
      </c>
      <c r="BG54" s="20">
        <f t="shared" si="84"/>
        <v>45</v>
      </c>
      <c r="BH54" s="20">
        <f t="shared" si="84"/>
        <v>32</v>
      </c>
      <c r="BI54" s="20">
        <f t="shared" si="84"/>
        <v>32</v>
      </c>
      <c r="BJ54" s="20">
        <f t="shared" si="84"/>
        <v>228</v>
      </c>
      <c r="BK54" s="301" t="s">
        <v>12</v>
      </c>
      <c r="BL54" s="302"/>
      <c r="BM54" s="20">
        <f t="shared" ref="BM54:BR54" si="85">SUM(BM52:BM53)</f>
        <v>25</v>
      </c>
      <c r="BN54" s="20">
        <f t="shared" si="85"/>
        <v>19</v>
      </c>
      <c r="BO54" s="20">
        <f t="shared" si="85"/>
        <v>15</v>
      </c>
      <c r="BP54" s="20">
        <f t="shared" si="85"/>
        <v>14</v>
      </c>
      <c r="BQ54" s="20">
        <f t="shared" si="85"/>
        <v>6</v>
      </c>
      <c r="BR54" s="20">
        <f t="shared" si="85"/>
        <v>79</v>
      </c>
    </row>
    <row r="55" spans="15:76" x14ac:dyDescent="0.15">
      <c r="O55" s="28"/>
      <c r="P55" s="28"/>
      <c r="Q55" s="26"/>
      <c r="R55" s="26"/>
      <c r="S55" s="26"/>
      <c r="T55" s="26"/>
      <c r="U55" s="26"/>
      <c r="V55" s="26"/>
      <c r="W55" s="28"/>
      <c r="X55" s="28"/>
      <c r="Y55" s="26"/>
      <c r="Z55" s="26"/>
      <c r="AA55" s="26"/>
      <c r="AB55" s="26"/>
      <c r="AC55" s="26"/>
      <c r="AD55" s="26"/>
      <c r="AI55" s="28"/>
      <c r="AJ55" s="28"/>
      <c r="AK55" s="26"/>
      <c r="AL55" s="26"/>
      <c r="AM55" s="26"/>
      <c r="AN55" s="26"/>
      <c r="AO55" s="26"/>
      <c r="AP55" s="26"/>
      <c r="AQ55" s="28"/>
      <c r="AR55" s="28"/>
      <c r="AS55" s="26"/>
      <c r="AT55" s="26"/>
      <c r="AU55" s="26"/>
      <c r="AV55" s="26"/>
      <c r="AW55" s="26"/>
      <c r="AX55" s="26"/>
      <c r="BC55" s="28"/>
      <c r="BD55" s="28"/>
      <c r="BE55" s="26"/>
      <c r="BF55" s="26"/>
      <c r="BG55" s="26"/>
      <c r="BH55" s="26"/>
      <c r="BI55" s="26"/>
      <c r="BJ55" s="26"/>
      <c r="BK55" s="28"/>
      <c r="BL55" s="28"/>
      <c r="BM55" s="26"/>
      <c r="BN55" s="26"/>
      <c r="BO55" s="26"/>
      <c r="BP55" s="26"/>
      <c r="BQ55" s="26"/>
      <c r="BR55" s="26"/>
    </row>
    <row r="56" spans="15:76" ht="14.25" thickBot="1" x14ac:dyDescent="0.2">
      <c r="O56" s="299" t="s">
        <v>10</v>
      </c>
      <c r="P56" s="300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310" t="s">
        <v>10</v>
      </c>
      <c r="X56" s="31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99" t="s">
        <v>10</v>
      </c>
      <c r="AJ56" s="300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310" t="s">
        <v>10</v>
      </c>
      <c r="AR56" s="31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99" t="s">
        <v>10</v>
      </c>
      <c r="BD56" s="300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310" t="s">
        <v>10</v>
      </c>
      <c r="BL56" s="31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99" t="s">
        <v>13</v>
      </c>
      <c r="P57" s="303"/>
      <c r="Q57" s="29">
        <v>2</v>
      </c>
      <c r="R57" s="30"/>
      <c r="S57" s="30"/>
      <c r="T57" s="30"/>
      <c r="U57" s="30"/>
      <c r="V57" s="30">
        <f>SUM(Q57:U57)</f>
        <v>2</v>
      </c>
      <c r="W57" s="307" t="s">
        <v>13</v>
      </c>
      <c r="X57" s="308"/>
      <c r="Y57" s="30"/>
      <c r="Z57" s="30"/>
      <c r="AA57" s="30"/>
      <c r="AB57" s="30"/>
      <c r="AC57" s="30"/>
      <c r="AD57" s="16">
        <f>SUM(Y57:AC57)</f>
        <v>0</v>
      </c>
      <c r="AI57" s="299" t="s">
        <v>13</v>
      </c>
      <c r="AJ57" s="303"/>
      <c r="AK57" s="29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f>SUM(AK57:AO57)</f>
        <v>0</v>
      </c>
      <c r="AQ57" s="307" t="s">
        <v>13</v>
      </c>
      <c r="AR57" s="308"/>
      <c r="AS57" s="30">
        <v>0</v>
      </c>
      <c r="AT57" s="30">
        <v>0</v>
      </c>
      <c r="AU57" s="30">
        <v>0</v>
      </c>
      <c r="AV57" s="30"/>
      <c r="AW57" s="30"/>
      <c r="AX57" s="16">
        <f>SUM(AS57:AW57)</f>
        <v>0</v>
      </c>
      <c r="BC57" s="299" t="s">
        <v>13</v>
      </c>
      <c r="BD57" s="303"/>
      <c r="BE57" s="29">
        <f>Q57+AK57</f>
        <v>2</v>
      </c>
      <c r="BF57" s="30">
        <f t="shared" ref="BF57:BI58" si="86">R57+AL57</f>
        <v>0</v>
      </c>
      <c r="BG57" s="30">
        <f t="shared" si="86"/>
        <v>0</v>
      </c>
      <c r="BH57" s="30">
        <f t="shared" si="86"/>
        <v>0</v>
      </c>
      <c r="BI57" s="30">
        <f t="shared" si="86"/>
        <v>0</v>
      </c>
      <c r="BJ57" s="30">
        <f>SUM(BE57:BI57)</f>
        <v>2</v>
      </c>
      <c r="BK57" s="309" t="s">
        <v>13</v>
      </c>
      <c r="BL57" s="309"/>
      <c r="BM57" s="30">
        <f>Y57+AS57</f>
        <v>0</v>
      </c>
      <c r="BN57" s="30">
        <f t="shared" ref="BN57:BQ58" si="87">Z57+AT57</f>
        <v>0</v>
      </c>
      <c r="BO57" s="30">
        <f t="shared" si="87"/>
        <v>0</v>
      </c>
      <c r="BP57" s="30">
        <f t="shared" si="87"/>
        <v>0</v>
      </c>
      <c r="BQ57" s="30">
        <f t="shared" si="87"/>
        <v>0</v>
      </c>
      <c r="BR57" s="16">
        <f>SUM(BM57:BQ57)</f>
        <v>0</v>
      </c>
    </row>
    <row r="58" spans="15:76" ht="14.25" thickBot="1" x14ac:dyDescent="0.2">
      <c r="O58" s="299" t="s">
        <v>15</v>
      </c>
      <c r="P58" s="303"/>
      <c r="Q58" s="33">
        <v>5</v>
      </c>
      <c r="R58" s="31">
        <v>3</v>
      </c>
      <c r="S58" s="31">
        <v>3</v>
      </c>
      <c r="T58" s="31">
        <v>1</v>
      </c>
      <c r="U58" s="31"/>
      <c r="V58" s="31">
        <f>SUM(Q58:U58)</f>
        <v>12</v>
      </c>
      <c r="W58" s="304" t="s">
        <v>15</v>
      </c>
      <c r="X58" s="305"/>
      <c r="Y58" s="31">
        <v>1</v>
      </c>
      <c r="Z58" s="31">
        <v>1</v>
      </c>
      <c r="AA58" s="31"/>
      <c r="AB58" s="31"/>
      <c r="AC58" s="31"/>
      <c r="AD58" s="19">
        <f>SUM(Y58:AC58)</f>
        <v>2</v>
      </c>
      <c r="AI58" s="299" t="s">
        <v>15</v>
      </c>
      <c r="AJ58" s="303"/>
      <c r="AK58" s="33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f>SUM(AK58:AO58)</f>
        <v>0</v>
      </c>
      <c r="AQ58" s="304" t="s">
        <v>15</v>
      </c>
      <c r="AR58" s="305"/>
      <c r="AS58" s="31">
        <v>0</v>
      </c>
      <c r="AT58" s="31">
        <v>0</v>
      </c>
      <c r="AU58" s="31">
        <v>0</v>
      </c>
      <c r="AV58" s="31"/>
      <c r="AW58" s="31"/>
      <c r="AX58" s="19">
        <f>SUM(AS58:AW58)</f>
        <v>0</v>
      </c>
      <c r="BC58" s="299" t="s">
        <v>15</v>
      </c>
      <c r="BD58" s="303"/>
      <c r="BE58" s="33">
        <f>Q58+AK58</f>
        <v>5</v>
      </c>
      <c r="BF58" s="31">
        <f t="shared" si="86"/>
        <v>3</v>
      </c>
      <c r="BG58" s="31">
        <f t="shared" si="86"/>
        <v>3</v>
      </c>
      <c r="BH58" s="31">
        <f t="shared" si="86"/>
        <v>1</v>
      </c>
      <c r="BI58" s="31">
        <f t="shared" si="86"/>
        <v>0</v>
      </c>
      <c r="BJ58" s="31">
        <f>SUM(BE58:BI58)</f>
        <v>12</v>
      </c>
      <c r="BK58" s="306" t="s">
        <v>15</v>
      </c>
      <c r="BL58" s="306"/>
      <c r="BM58" s="31">
        <f>Y58+AS58</f>
        <v>1</v>
      </c>
      <c r="BN58" s="31">
        <f t="shared" si="87"/>
        <v>1</v>
      </c>
      <c r="BO58" s="31">
        <f t="shared" si="87"/>
        <v>0</v>
      </c>
      <c r="BP58" s="31">
        <f t="shared" si="87"/>
        <v>0</v>
      </c>
      <c r="BQ58" s="31">
        <f t="shared" si="87"/>
        <v>0</v>
      </c>
      <c r="BR58" s="19">
        <f>SUM(BM58:BQ58)</f>
        <v>2</v>
      </c>
    </row>
    <row r="59" spans="15:76" x14ac:dyDescent="0.15">
      <c r="O59" s="299" t="s">
        <v>12</v>
      </c>
      <c r="P59" s="300"/>
      <c r="Q59" s="20">
        <f t="shared" ref="Q59:V59" si="88">SUM(Q57:Q58)</f>
        <v>7</v>
      </c>
      <c r="R59" s="20">
        <f t="shared" si="88"/>
        <v>3</v>
      </c>
      <c r="S59" s="20">
        <f t="shared" si="88"/>
        <v>3</v>
      </c>
      <c r="T59" s="20">
        <f t="shared" si="88"/>
        <v>1</v>
      </c>
      <c r="U59" s="20">
        <f t="shared" si="88"/>
        <v>0</v>
      </c>
      <c r="V59" s="20">
        <f t="shared" si="88"/>
        <v>14</v>
      </c>
      <c r="W59" s="301" t="s">
        <v>12</v>
      </c>
      <c r="X59" s="302"/>
      <c r="Y59" s="20">
        <f t="shared" ref="Y59:AD59" si="89">SUM(Y57:Y58)</f>
        <v>1</v>
      </c>
      <c r="Z59" s="20">
        <f t="shared" si="89"/>
        <v>1</v>
      </c>
      <c r="AA59" s="20">
        <f t="shared" si="89"/>
        <v>0</v>
      </c>
      <c r="AB59" s="20">
        <f t="shared" si="89"/>
        <v>0</v>
      </c>
      <c r="AC59" s="20">
        <f t="shared" si="89"/>
        <v>0</v>
      </c>
      <c r="AD59" s="20">
        <f t="shared" si="89"/>
        <v>2</v>
      </c>
      <c r="AI59" s="299" t="s">
        <v>12</v>
      </c>
      <c r="AJ59" s="300"/>
      <c r="AK59" s="20">
        <f t="shared" ref="AK59:AP59" si="90">SUM(AK57:AK58)</f>
        <v>0</v>
      </c>
      <c r="AL59" s="20">
        <f t="shared" si="90"/>
        <v>0</v>
      </c>
      <c r="AM59" s="20">
        <f t="shared" si="90"/>
        <v>0</v>
      </c>
      <c r="AN59" s="20">
        <f t="shared" si="90"/>
        <v>0</v>
      </c>
      <c r="AO59" s="20">
        <f t="shared" si="90"/>
        <v>0</v>
      </c>
      <c r="AP59" s="20">
        <f t="shared" si="90"/>
        <v>0</v>
      </c>
      <c r="AQ59" s="301" t="s">
        <v>12</v>
      </c>
      <c r="AR59" s="302"/>
      <c r="AS59" s="20">
        <f t="shared" ref="AS59:AX59" si="91">SUM(AS57:AS58)</f>
        <v>0</v>
      </c>
      <c r="AT59" s="20">
        <f t="shared" si="91"/>
        <v>0</v>
      </c>
      <c r="AU59" s="20">
        <f t="shared" si="91"/>
        <v>0</v>
      </c>
      <c r="AV59" s="20">
        <f t="shared" si="91"/>
        <v>0</v>
      </c>
      <c r="AW59" s="20">
        <f t="shared" si="91"/>
        <v>0</v>
      </c>
      <c r="AX59" s="20">
        <f t="shared" si="91"/>
        <v>0</v>
      </c>
      <c r="BC59" s="299" t="s">
        <v>12</v>
      </c>
      <c r="BD59" s="300"/>
      <c r="BE59" s="20">
        <f t="shared" ref="BE59:BJ59" si="92">SUM(BE57:BE58)</f>
        <v>7</v>
      </c>
      <c r="BF59" s="20">
        <f t="shared" si="92"/>
        <v>3</v>
      </c>
      <c r="BG59" s="20">
        <f t="shared" si="92"/>
        <v>3</v>
      </c>
      <c r="BH59" s="20">
        <f t="shared" si="92"/>
        <v>1</v>
      </c>
      <c r="BI59" s="20">
        <f t="shared" si="92"/>
        <v>0</v>
      </c>
      <c r="BJ59" s="20">
        <f t="shared" si="92"/>
        <v>14</v>
      </c>
      <c r="BK59" s="301" t="s">
        <v>12</v>
      </c>
      <c r="BL59" s="302"/>
      <c r="BM59" s="20">
        <f t="shared" ref="BM59:BR59" si="93">SUM(BM57:BM58)</f>
        <v>1</v>
      </c>
      <c r="BN59" s="20">
        <f t="shared" si="93"/>
        <v>1</v>
      </c>
      <c r="BO59" s="20">
        <f t="shared" si="93"/>
        <v>0</v>
      </c>
      <c r="BP59" s="20">
        <f t="shared" si="93"/>
        <v>0</v>
      </c>
      <c r="BQ59" s="20">
        <f t="shared" si="93"/>
        <v>0</v>
      </c>
      <c r="BR59" s="20">
        <f t="shared" si="93"/>
        <v>2</v>
      </c>
    </row>
    <row r="60" spans="15:76" x14ac:dyDescent="0.15">
      <c r="AE60" s="280" t="s">
        <v>28</v>
      </c>
      <c r="AF60" s="280"/>
      <c r="AY60" s="280" t="s">
        <v>28</v>
      </c>
      <c r="AZ60" s="280"/>
      <c r="BS60" s="280" t="s">
        <v>28</v>
      </c>
      <c r="BT60" s="280"/>
    </row>
    <row r="61" spans="15:76" ht="14.25" x14ac:dyDescent="0.15">
      <c r="Q61" s="281" t="s">
        <v>18</v>
      </c>
      <c r="R61" s="282"/>
      <c r="S61" s="283"/>
      <c r="T61" s="49"/>
      <c r="U61" s="50"/>
      <c r="V61" s="284" t="s">
        <v>19</v>
      </c>
      <c r="W61" s="285"/>
      <c r="X61" s="286"/>
      <c r="Y61" s="51"/>
      <c r="Z61" s="51"/>
      <c r="AA61" s="287" t="s">
        <v>20</v>
      </c>
      <c r="AB61" s="288"/>
      <c r="AC61" s="289"/>
      <c r="AE61" s="85" t="s">
        <v>21</v>
      </c>
      <c r="AF61" s="85" t="s">
        <v>22</v>
      </c>
      <c r="AK61" s="290" t="s">
        <v>18</v>
      </c>
      <c r="AL61" s="291"/>
      <c r="AM61" s="292"/>
      <c r="AN61" s="34"/>
      <c r="AP61" s="293" t="s">
        <v>19</v>
      </c>
      <c r="AQ61" s="294"/>
      <c r="AR61" s="295"/>
      <c r="AS61" s="35"/>
      <c r="AT61" s="35"/>
      <c r="AU61" s="296" t="s">
        <v>20</v>
      </c>
      <c r="AV61" s="297"/>
      <c r="AW61" s="298"/>
      <c r="AY61" s="85" t="s">
        <v>21</v>
      </c>
      <c r="AZ61" s="85" t="s">
        <v>22</v>
      </c>
      <c r="BE61" s="290" t="s">
        <v>18</v>
      </c>
      <c r="BF61" s="291"/>
      <c r="BG61" s="292"/>
      <c r="BH61" s="34"/>
      <c r="BJ61" s="293" t="s">
        <v>19</v>
      </c>
      <c r="BK61" s="294"/>
      <c r="BL61" s="295"/>
      <c r="BM61" s="35"/>
      <c r="BN61" s="35"/>
      <c r="BO61" s="296" t="s">
        <v>20</v>
      </c>
      <c r="BP61" s="297"/>
      <c r="BQ61" s="298"/>
      <c r="BS61" s="85" t="s">
        <v>21</v>
      </c>
      <c r="BT61" s="85" t="s">
        <v>22</v>
      </c>
    </row>
    <row r="62" spans="15:76" ht="14.25" x14ac:dyDescent="0.15">
      <c r="Q62" s="52" t="s">
        <v>16</v>
      </c>
      <c r="R62" s="274">
        <f>V7+AD7+V12</f>
        <v>618</v>
      </c>
      <c r="S62" s="275"/>
      <c r="T62" s="49"/>
      <c r="U62" s="50"/>
      <c r="V62" s="52" t="s">
        <v>16</v>
      </c>
      <c r="W62" s="274">
        <f>AD12+V17+AD17+V22+AD22+V27+AD27+V32+AD32+V37</f>
        <v>2846</v>
      </c>
      <c r="X62" s="275"/>
      <c r="Y62" s="53"/>
      <c r="Z62" s="53"/>
      <c r="AA62" s="52" t="s">
        <v>16</v>
      </c>
      <c r="AB62" s="274">
        <f>AD37+V42+AD42+V47+AD47+V52+AD52+V57+AD57</f>
        <v>1648</v>
      </c>
      <c r="AC62" s="275"/>
      <c r="AD62" s="43" t="s">
        <v>16</v>
      </c>
      <c r="AE62" s="173">
        <f>AD37+V42</f>
        <v>891</v>
      </c>
      <c r="AF62" s="173">
        <f>AD42+V47+AD47+V52+AD52+V57+AD57</f>
        <v>757</v>
      </c>
      <c r="AK62" s="36" t="s">
        <v>16</v>
      </c>
      <c r="AL62" s="276">
        <f>AP7+AX7+AP12</f>
        <v>0</v>
      </c>
      <c r="AM62" s="277"/>
      <c r="AN62" s="34"/>
      <c r="AP62" s="36" t="s">
        <v>16</v>
      </c>
      <c r="AQ62" s="276">
        <f>AX12+AP17+AX17+AP22+AX22+AP27+AX27+AP32+AX32+AP37</f>
        <v>40</v>
      </c>
      <c r="AR62" s="277"/>
      <c r="AS62" s="37"/>
      <c r="AT62" s="37"/>
      <c r="AU62" s="36" t="s">
        <v>16</v>
      </c>
      <c r="AV62" s="276">
        <f>AX37+AP42+AX42+AP47+AX47+AP52+AX52+AP57+AX57</f>
        <v>0</v>
      </c>
      <c r="AW62" s="277"/>
      <c r="AX62" s="43" t="s">
        <v>16</v>
      </c>
      <c r="AY62" s="44">
        <f>AX37+AP42</f>
        <v>0</v>
      </c>
      <c r="AZ62" s="44">
        <f>AX42+AP47+AX47+AP52+AX52+AP57+AX57</f>
        <v>0</v>
      </c>
      <c r="BE62" s="36" t="s">
        <v>16</v>
      </c>
      <c r="BF62" s="278">
        <f>BJ7+BR7+BJ12</f>
        <v>618</v>
      </c>
      <c r="BG62" s="279"/>
      <c r="BH62" s="34"/>
      <c r="BJ62" s="36" t="s">
        <v>16</v>
      </c>
      <c r="BK62" s="278">
        <f>BR12+BJ17+BR17+BJ22+BR22+BJ27+BR27+BJ32+BR32+BJ37</f>
        <v>2886</v>
      </c>
      <c r="BL62" s="279"/>
      <c r="BM62" s="37"/>
      <c r="BN62" s="37"/>
      <c r="BO62" s="36" t="s">
        <v>16</v>
      </c>
      <c r="BP62" s="278">
        <f>BR37+BJ42+BR42+BJ47+BR47+BJ52+BR52+BJ57+BR57</f>
        <v>1648</v>
      </c>
      <c r="BQ62" s="279"/>
      <c r="BR62" s="43" t="s">
        <v>16</v>
      </c>
      <c r="BS62" s="173">
        <f>BR37+BJ42</f>
        <v>891</v>
      </c>
      <c r="BT62" s="173">
        <f>BR42+BJ47+BR47+BJ52+BR52+BJ57+BR57</f>
        <v>757</v>
      </c>
    </row>
    <row r="63" spans="15:76" ht="15" thickBot="1" x14ac:dyDescent="0.2">
      <c r="Q63" s="54" t="s">
        <v>14</v>
      </c>
      <c r="R63" s="267">
        <f>V8+AD8+V13</f>
        <v>634</v>
      </c>
      <c r="S63" s="268"/>
      <c r="T63" s="49"/>
      <c r="U63" s="50"/>
      <c r="V63" s="54" t="s">
        <v>14</v>
      </c>
      <c r="W63" s="267">
        <f>AD13+V18+AD18+V23+AD23+V28+AD28+V33+AD33+V38</f>
        <v>2744</v>
      </c>
      <c r="X63" s="268"/>
      <c r="Y63" s="53"/>
      <c r="Z63" s="53"/>
      <c r="AA63" s="54" t="s">
        <v>14</v>
      </c>
      <c r="AB63" s="267">
        <f>AD38+V43+AD43+V48+AD48+V53+AD53+V58+AD58</f>
        <v>2268</v>
      </c>
      <c r="AC63" s="268"/>
      <c r="AD63" s="43" t="s">
        <v>14</v>
      </c>
      <c r="AE63" s="174">
        <f>AD38+V43</f>
        <v>965</v>
      </c>
      <c r="AF63" s="174">
        <f>AD43+V48+AD48+V53+AD53+V58+AD58</f>
        <v>1303</v>
      </c>
      <c r="AK63" s="170" t="s">
        <v>14</v>
      </c>
      <c r="AL63" s="269">
        <f>AP8+AX8+AP13</f>
        <v>0</v>
      </c>
      <c r="AM63" s="270"/>
      <c r="AN63" s="34"/>
      <c r="AP63" s="170" t="s">
        <v>14</v>
      </c>
      <c r="AQ63" s="269">
        <f>AX13+AP18+AX18+AP23+AX23+AP28+AX28+AP33+AX33+AP38</f>
        <v>43</v>
      </c>
      <c r="AR63" s="270"/>
      <c r="AS63" s="37"/>
      <c r="AT63" s="37"/>
      <c r="AU63" s="170" t="s">
        <v>14</v>
      </c>
      <c r="AV63" s="269">
        <f>AX38+AP43+AX43+AP48+AX48+AP53+AX53+AP58+AX58</f>
        <v>1</v>
      </c>
      <c r="AW63" s="270"/>
      <c r="AX63" s="43" t="s">
        <v>14</v>
      </c>
      <c r="AY63" s="45">
        <f>AX38+AP43</f>
        <v>0</v>
      </c>
      <c r="AZ63" s="45">
        <f>AX43+AP48+AX48+AP53+AX53+AP58+AX58</f>
        <v>1</v>
      </c>
      <c r="BE63" s="170" t="s">
        <v>14</v>
      </c>
      <c r="BF63" s="271">
        <f>BJ8+BR8+BJ13</f>
        <v>634</v>
      </c>
      <c r="BG63" s="272"/>
      <c r="BH63" s="34"/>
      <c r="BJ63" s="170" t="s">
        <v>14</v>
      </c>
      <c r="BK63" s="271">
        <f>BR13+BJ18+BR18+BJ23+BR23+BJ28+BR28+BJ33+BR33+BJ38</f>
        <v>2787</v>
      </c>
      <c r="BL63" s="272"/>
      <c r="BM63" s="37"/>
      <c r="BN63" s="37"/>
      <c r="BO63" s="170" t="s">
        <v>14</v>
      </c>
      <c r="BP63" s="271">
        <f>BR38+BJ43+BR43+BJ48+BR48+BJ53+BR53+BJ58+BR58</f>
        <v>2269</v>
      </c>
      <c r="BQ63" s="273"/>
      <c r="BR63" s="43" t="s">
        <v>14</v>
      </c>
      <c r="BS63" s="174">
        <f>BR38+BJ43</f>
        <v>965</v>
      </c>
      <c r="BT63" s="174">
        <f>BR43+BJ48+BR48+BJ53+BR53+BJ58+BR58</f>
        <v>1304</v>
      </c>
    </row>
    <row r="64" spans="15:76" ht="15" thickBot="1" x14ac:dyDescent="0.2">
      <c r="Q64" s="55" t="s">
        <v>12</v>
      </c>
      <c r="R64" s="263">
        <f>R62+R63</f>
        <v>1252</v>
      </c>
      <c r="S64" s="264"/>
      <c r="T64" s="49"/>
      <c r="U64" s="50"/>
      <c r="V64" s="55" t="s">
        <v>12</v>
      </c>
      <c r="W64" s="263">
        <f>W62+W63</f>
        <v>5590</v>
      </c>
      <c r="X64" s="264"/>
      <c r="Y64" s="53"/>
      <c r="Z64" s="53"/>
      <c r="AA64" s="55" t="s">
        <v>12</v>
      </c>
      <c r="AB64" s="263">
        <f>AB62+AB63</f>
        <v>3916</v>
      </c>
      <c r="AC64" s="264"/>
      <c r="AD64" s="43" t="s">
        <v>12</v>
      </c>
      <c r="AE64" s="175">
        <f>AD39+V44</f>
        <v>1856</v>
      </c>
      <c r="AF64" s="176">
        <f>AD44+V49+AD49+V54+AD54+V59+AD59</f>
        <v>2060</v>
      </c>
      <c r="AK64" s="172" t="s">
        <v>12</v>
      </c>
      <c r="AL64" s="265">
        <f>AL62+AL63</f>
        <v>0</v>
      </c>
      <c r="AM64" s="266"/>
      <c r="AN64" s="34"/>
      <c r="AP64" s="172" t="s">
        <v>12</v>
      </c>
      <c r="AQ64" s="265">
        <f>AQ62+AQ63</f>
        <v>83</v>
      </c>
      <c r="AR64" s="266"/>
      <c r="AS64" s="37"/>
      <c r="AT64" s="37"/>
      <c r="AU64" s="172" t="s">
        <v>12</v>
      </c>
      <c r="AV64" s="265">
        <f>AV62+AV63</f>
        <v>1</v>
      </c>
      <c r="AW64" s="266"/>
      <c r="AX64" s="43" t="s">
        <v>12</v>
      </c>
      <c r="AY64" s="46">
        <f>AX39+AP44</f>
        <v>0</v>
      </c>
      <c r="AZ64" s="47">
        <f>AX44+AP49+AX49+AP54+AX54+AP59+AX59</f>
        <v>1</v>
      </c>
      <c r="BE64" s="172" t="s">
        <v>12</v>
      </c>
      <c r="BF64" s="259">
        <f>BF62+BF63</f>
        <v>1252</v>
      </c>
      <c r="BG64" s="260"/>
      <c r="BH64" s="34"/>
      <c r="BJ64" s="172" t="s">
        <v>12</v>
      </c>
      <c r="BK64" s="259">
        <f>BK62+BK63</f>
        <v>5673</v>
      </c>
      <c r="BL64" s="260"/>
      <c r="BM64" s="37"/>
      <c r="BN64" s="37"/>
      <c r="BO64" s="172" t="s">
        <v>12</v>
      </c>
      <c r="BP64" s="259">
        <f>BP62+BP63</f>
        <v>3917</v>
      </c>
      <c r="BQ64" s="260"/>
      <c r="BR64" s="43" t="s">
        <v>12</v>
      </c>
      <c r="BS64" s="175">
        <f>BR39+BJ44</f>
        <v>1856</v>
      </c>
      <c r="BT64" s="176">
        <f>BR44+BJ49+BR49+BJ54+BR54+BJ59+BR59</f>
        <v>2061</v>
      </c>
      <c r="BW64" s="38"/>
      <c r="BX64" s="38"/>
    </row>
    <row r="65" spans="17:76" ht="14.25" x14ac:dyDescent="0.15">
      <c r="Q65" s="56" t="s">
        <v>23</v>
      </c>
      <c r="R65" s="261">
        <f>R64/O9</f>
        <v>0.11637850901654583</v>
      </c>
      <c r="S65" s="262"/>
      <c r="T65" s="50"/>
      <c r="U65" s="50"/>
      <c r="V65" s="56" t="s">
        <v>23</v>
      </c>
      <c r="W65" s="261">
        <f>W64/O9</f>
        <v>0.51961331102435393</v>
      </c>
      <c r="X65" s="262"/>
      <c r="Y65" s="57"/>
      <c r="Z65" s="57"/>
      <c r="AA65" s="56" t="s">
        <v>23</v>
      </c>
      <c r="AB65" s="261">
        <f>AB64/O9</f>
        <v>0.36400817995910023</v>
      </c>
      <c r="AC65" s="262"/>
      <c r="AE65" s="48">
        <f>AE64/O9</f>
        <v>0.17252277374976763</v>
      </c>
      <c r="AF65" s="48">
        <f>AF64/O9</f>
        <v>0.19148540620933258</v>
      </c>
      <c r="AK65" s="171" t="s">
        <v>23</v>
      </c>
      <c r="AL65" s="256">
        <f>AL64/AI9</f>
        <v>0</v>
      </c>
      <c r="AM65" s="257"/>
      <c r="AP65" s="171" t="s">
        <v>23</v>
      </c>
      <c r="AQ65" s="256">
        <f>AQ64/AI9</f>
        <v>0.98809523809523814</v>
      </c>
      <c r="AR65" s="257"/>
      <c r="AS65" s="39"/>
      <c r="AT65" s="39"/>
      <c r="AU65" s="171" t="s">
        <v>23</v>
      </c>
      <c r="AV65" s="256">
        <f>AV64/AI9</f>
        <v>1.1904761904761904E-2</v>
      </c>
      <c r="AW65" s="257"/>
      <c r="AY65" s="48">
        <f>AY64/AI9</f>
        <v>0</v>
      </c>
      <c r="AZ65" s="48">
        <f>AZ64/AI9</f>
        <v>1.1904761904761904E-2</v>
      </c>
      <c r="BE65" s="171" t="s">
        <v>23</v>
      </c>
      <c r="BF65" s="256">
        <f>BF64/BC9</f>
        <v>0.11547684928979893</v>
      </c>
      <c r="BG65" s="257"/>
      <c r="BJ65" s="171" t="s">
        <v>23</v>
      </c>
      <c r="BK65" s="256">
        <f>BK64/BC9</f>
        <v>0.52324294410625349</v>
      </c>
      <c r="BL65" s="257"/>
      <c r="BM65" s="39"/>
      <c r="BN65" s="39"/>
      <c r="BO65" s="171" t="s">
        <v>23</v>
      </c>
      <c r="BP65" s="256">
        <f>BP64/BC9</f>
        <v>0.36128020660394761</v>
      </c>
      <c r="BQ65" s="257"/>
      <c r="BS65" s="48">
        <f>BS64/BC9</f>
        <v>0.17118612802066038</v>
      </c>
      <c r="BT65" s="48">
        <f>BT64/BC9</f>
        <v>0.19009407858328722</v>
      </c>
      <c r="BW65" s="38"/>
      <c r="BX65" s="38"/>
    </row>
    <row r="67" spans="17:76" x14ac:dyDescent="0.15">
      <c r="Q67" s="40" t="s">
        <v>24</v>
      </c>
      <c r="AK67" s="40"/>
      <c r="BE67" s="40" t="s">
        <v>25</v>
      </c>
    </row>
    <row r="74" spans="17:76" x14ac:dyDescent="0.15">
      <c r="W74" s="41"/>
      <c r="X74" s="41"/>
      <c r="Y74" s="42" t="s">
        <v>26</v>
      </c>
      <c r="Z74" s="258">
        <f>V27+AD27+V32+AD32+V37</f>
        <v>1707</v>
      </c>
      <c r="AA74" s="258"/>
    </row>
    <row r="75" spans="17:76" x14ac:dyDescent="0.15">
      <c r="W75" s="41"/>
      <c r="X75" s="41"/>
      <c r="Y75" s="42" t="s">
        <v>27</v>
      </c>
      <c r="Z75" s="258">
        <f>V28+AD28+V33+AD33+V38</f>
        <v>1681</v>
      </c>
      <c r="AA75" s="258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BF65:BG65"/>
    <mergeCell ref="R65:S65"/>
    <mergeCell ref="W65:X65"/>
    <mergeCell ref="AB65:AC65"/>
    <mergeCell ref="AL65:AM65"/>
    <mergeCell ref="AQ65:AR65"/>
    <mergeCell ref="AV65:AW65"/>
    <mergeCell ref="R64:S64"/>
    <mergeCell ref="W64:X64"/>
    <mergeCell ref="AB64:AC64"/>
    <mergeCell ref="AL64:AM64"/>
    <mergeCell ref="AQ64:AR64"/>
    <mergeCell ref="AV64:AW6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EF7AA-07BF-4EAC-800A-372EB580382A}">
  <dimension ref="A1:BX75"/>
  <sheetViews>
    <sheetView view="pageBreakPreview" topLeftCell="BB58" zoomScale="110" zoomScaleNormal="100" zoomScaleSheetLayoutView="110" workbookViewId="0">
      <selection activeCell="U61" sqref="U61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432"/>
      <c r="B1" s="432"/>
      <c r="M1" t="s">
        <v>40</v>
      </c>
    </row>
    <row r="2" spans="1:70" ht="13.5" customHeight="1" x14ac:dyDescent="0.15">
      <c r="A2" s="432"/>
      <c r="B2" s="432"/>
      <c r="C2" s="422" t="s">
        <v>29</v>
      </c>
      <c r="D2" s="422"/>
      <c r="E2" s="422"/>
      <c r="F2" s="422"/>
      <c r="G2" s="422"/>
      <c r="H2" s="422"/>
      <c r="I2" s="422"/>
    </row>
    <row r="3" spans="1:70" ht="13.5" customHeight="1" x14ac:dyDescent="0.15">
      <c r="A3" s="432"/>
      <c r="B3" s="432"/>
      <c r="C3" s="422"/>
      <c r="D3" s="422"/>
      <c r="E3" s="422"/>
      <c r="F3" s="422"/>
      <c r="G3" s="422"/>
      <c r="H3" s="422"/>
      <c r="I3" s="422"/>
      <c r="Q3" s="423" t="s">
        <v>0</v>
      </c>
      <c r="R3" s="423"/>
      <c r="S3" s="423"/>
      <c r="T3" s="423"/>
      <c r="U3" s="423"/>
      <c r="V3" s="423"/>
      <c r="W3" s="423"/>
      <c r="X3" s="423"/>
      <c r="Y3" s="423"/>
      <c r="Z3" s="423"/>
      <c r="AA3" s="423"/>
      <c r="AK3" s="423" t="s">
        <v>1</v>
      </c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BE3" s="423" t="s">
        <v>2</v>
      </c>
      <c r="BF3" s="423"/>
      <c r="BG3" s="423"/>
      <c r="BH3" s="423"/>
      <c r="BI3" s="423"/>
      <c r="BJ3" s="423"/>
      <c r="BK3" s="423"/>
      <c r="BL3" s="423"/>
      <c r="BM3" s="423"/>
      <c r="BN3" s="423"/>
      <c r="BO3" s="423"/>
    </row>
    <row r="4" spans="1:70" ht="14.25" x14ac:dyDescent="0.15">
      <c r="G4" s="433" t="s">
        <v>74</v>
      </c>
      <c r="H4" s="434"/>
      <c r="I4" s="434"/>
      <c r="J4" s="434"/>
      <c r="K4" s="434"/>
      <c r="M4" s="2" t="s">
        <v>3</v>
      </c>
      <c r="N4" s="199"/>
      <c r="O4" s="2"/>
      <c r="V4" s="4"/>
      <c r="W4" s="5"/>
      <c r="X4" s="5"/>
      <c r="Z4" s="428" t="str">
        <f>G4</f>
        <v xml:space="preserve">令和2年1月31日現在 </v>
      </c>
      <c r="AA4" s="429"/>
      <c r="AB4" s="429"/>
      <c r="AC4" s="429"/>
      <c r="AD4" s="429"/>
      <c r="AG4" s="6" t="s">
        <v>4</v>
      </c>
      <c r="AH4" s="200"/>
      <c r="AI4" s="6"/>
      <c r="AP4" s="4"/>
      <c r="AQ4" s="5"/>
      <c r="AR4" s="5"/>
      <c r="AT4" s="428" t="str">
        <f>Z4</f>
        <v xml:space="preserve">令和2年1月31日現在 </v>
      </c>
      <c r="AU4" s="429"/>
      <c r="AV4" s="429"/>
      <c r="AW4" s="429"/>
      <c r="AX4" s="429"/>
      <c r="BA4" s="8" t="s">
        <v>5</v>
      </c>
      <c r="BB4" s="201"/>
      <c r="BC4" s="8"/>
      <c r="BJ4" s="4"/>
      <c r="BK4" s="5"/>
      <c r="BL4" s="5"/>
      <c r="BN4" s="428" t="str">
        <f>AT4</f>
        <v xml:space="preserve">令和2年1月31日現在 </v>
      </c>
      <c r="BO4" s="429"/>
      <c r="BP4" s="429"/>
      <c r="BQ4" s="429"/>
      <c r="BR4" s="429"/>
    </row>
    <row r="5" spans="1:70" ht="14.25" thickBot="1" x14ac:dyDescent="0.2">
      <c r="M5" s="415" t="s">
        <v>6</v>
      </c>
      <c r="N5" s="431"/>
      <c r="O5" s="417" t="s">
        <v>7</v>
      </c>
      <c r="P5" s="418"/>
      <c r="Q5" s="10"/>
      <c r="R5" s="10"/>
      <c r="S5" s="10"/>
      <c r="T5" s="10"/>
      <c r="U5" s="10"/>
      <c r="V5" s="10"/>
      <c r="W5" s="11"/>
      <c r="X5" s="246"/>
      <c r="Y5" s="10"/>
      <c r="Z5" s="10"/>
      <c r="AA5" s="10"/>
      <c r="AB5" s="10"/>
      <c r="AC5" s="10"/>
      <c r="AD5" s="10"/>
      <c r="AG5" s="415" t="s">
        <v>6</v>
      </c>
      <c r="AH5" s="431"/>
      <c r="AI5" s="415" t="s">
        <v>8</v>
      </c>
      <c r="AJ5" s="277"/>
      <c r="AK5" s="10"/>
      <c r="AL5" s="10"/>
      <c r="AM5" s="10"/>
      <c r="AN5" s="10"/>
      <c r="AO5" s="10"/>
      <c r="AP5" s="10"/>
      <c r="AQ5" s="11"/>
      <c r="AR5" s="246"/>
      <c r="AS5" s="10"/>
      <c r="AT5" s="10"/>
      <c r="AU5" s="10"/>
      <c r="AV5" s="10"/>
      <c r="AW5" s="10"/>
      <c r="AX5" s="10"/>
      <c r="BA5" s="415" t="s">
        <v>6</v>
      </c>
      <c r="BB5" s="431"/>
      <c r="BC5" s="419" t="s">
        <v>9</v>
      </c>
      <c r="BD5" s="420"/>
      <c r="BE5" s="10"/>
      <c r="BF5" s="10"/>
      <c r="BG5" s="10"/>
      <c r="BH5" s="10"/>
      <c r="BI5" s="10"/>
      <c r="BJ5" s="10"/>
      <c r="BK5" s="11"/>
      <c r="BL5" s="246"/>
      <c r="BM5" s="10"/>
      <c r="BN5" s="10"/>
      <c r="BO5" s="10"/>
      <c r="BP5" s="10"/>
      <c r="BQ5" s="10"/>
      <c r="BR5" s="10"/>
    </row>
    <row r="6" spans="1:70" ht="15.75" thickBot="1" x14ac:dyDescent="0.2">
      <c r="B6" s="406" t="s">
        <v>30</v>
      </c>
      <c r="C6" s="408" t="s">
        <v>31</v>
      </c>
      <c r="D6" s="368"/>
      <c r="E6" s="409"/>
      <c r="F6" s="410" t="s">
        <v>32</v>
      </c>
      <c r="G6" s="368"/>
      <c r="H6" s="411"/>
      <c r="I6" s="412" t="s">
        <v>50</v>
      </c>
      <c r="J6" s="413"/>
      <c r="K6" s="414"/>
      <c r="L6" s="26"/>
      <c r="M6" s="299" t="s">
        <v>10</v>
      </c>
      <c r="N6" s="300"/>
      <c r="O6" s="404" t="s">
        <v>11</v>
      </c>
      <c r="P6" s="405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310" t="s">
        <v>10</v>
      </c>
      <c r="X6" s="31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99" t="s">
        <v>10</v>
      </c>
      <c r="AH6" s="300"/>
      <c r="AI6" s="404" t="s">
        <v>11</v>
      </c>
      <c r="AJ6" s="405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310" t="s">
        <v>10</v>
      </c>
      <c r="AR6" s="31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99" t="s">
        <v>10</v>
      </c>
      <c r="BB6" s="300"/>
      <c r="BC6" s="404" t="s">
        <v>11</v>
      </c>
      <c r="BD6" s="405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310" t="s">
        <v>10</v>
      </c>
      <c r="BL6" s="31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407"/>
      <c r="C7" s="146" t="s">
        <v>16</v>
      </c>
      <c r="D7" s="58" t="s">
        <v>14</v>
      </c>
      <c r="E7" s="59" t="s">
        <v>33</v>
      </c>
      <c r="F7" s="60" t="s">
        <v>16</v>
      </c>
      <c r="G7" s="58" t="s">
        <v>14</v>
      </c>
      <c r="H7" s="59" t="s">
        <v>33</v>
      </c>
      <c r="I7" s="104" t="s">
        <v>16</v>
      </c>
      <c r="J7" s="105" t="s">
        <v>14</v>
      </c>
      <c r="K7" s="106" t="s">
        <v>33</v>
      </c>
      <c r="M7" s="299" t="s">
        <v>13</v>
      </c>
      <c r="N7" s="300"/>
      <c r="O7" s="398">
        <f>V7+AD7+V12+AD12+V17+AD17+V22+AD22+V27+AD27+V32+AD32+V37+AD37+V42+AD42+V47+AD47+V52+AD52+V57+AD57</f>
        <v>5081</v>
      </c>
      <c r="P7" s="399"/>
      <c r="Q7" s="243">
        <v>30</v>
      </c>
      <c r="R7" s="244">
        <v>32</v>
      </c>
      <c r="S7" s="244">
        <v>33</v>
      </c>
      <c r="T7" s="244">
        <v>38</v>
      </c>
      <c r="U7" s="244">
        <v>41</v>
      </c>
      <c r="V7" s="244">
        <f>SUM(Q7:U7)</f>
        <v>174</v>
      </c>
      <c r="W7" s="307" t="s">
        <v>13</v>
      </c>
      <c r="X7" s="308"/>
      <c r="Y7" s="244">
        <v>34</v>
      </c>
      <c r="Z7" s="244">
        <v>36</v>
      </c>
      <c r="AA7" s="244">
        <v>34</v>
      </c>
      <c r="AB7" s="244">
        <v>46</v>
      </c>
      <c r="AC7" s="244">
        <v>35</v>
      </c>
      <c r="AD7" s="245">
        <f>SUM(Y7:AC7)</f>
        <v>185</v>
      </c>
      <c r="AG7" s="299" t="s">
        <v>13</v>
      </c>
      <c r="AH7" s="300"/>
      <c r="AI7" s="398">
        <f>AP7+AX7+AP12+AX12+AP17+AX17+AP22+AX22+AP27+AX27+AP32+AX32+AP37+AX37+AP42+AX42+AP47+AX47+AP52+AX52+AP57+AX57</f>
        <v>38</v>
      </c>
      <c r="AJ7" s="399"/>
      <c r="AK7" s="243"/>
      <c r="AL7" s="244"/>
      <c r="AM7" s="244"/>
      <c r="AN7" s="244"/>
      <c r="AO7" s="244"/>
      <c r="AP7" s="244">
        <f>SUM(AK7:AO7)</f>
        <v>0</v>
      </c>
      <c r="AQ7" s="307" t="s">
        <v>13</v>
      </c>
      <c r="AR7" s="308"/>
      <c r="AS7" s="244"/>
      <c r="AT7" s="244"/>
      <c r="AU7" s="244"/>
      <c r="AV7" s="244"/>
      <c r="AW7" s="244"/>
      <c r="AX7" s="245">
        <f>SUM(AS7:AW7)</f>
        <v>0</v>
      </c>
      <c r="BA7" s="299" t="s">
        <v>13</v>
      </c>
      <c r="BB7" s="300"/>
      <c r="BC7" s="398">
        <f>BJ7+BR7+BJ12+BR12+BJ17+BR17+BJ22+BR22+BJ27+BR27+BJ32+BR32+BJ37+BR37+BJ42+BR42+BJ47+BR47+BJ52+BR52+BJ57+BR57</f>
        <v>5119</v>
      </c>
      <c r="BD7" s="399"/>
      <c r="BE7" s="243">
        <f t="shared" ref="BE7:BJ7" si="0">Q7+AK7</f>
        <v>30</v>
      </c>
      <c r="BF7" s="244">
        <f t="shared" si="0"/>
        <v>32</v>
      </c>
      <c r="BG7" s="244">
        <f t="shared" si="0"/>
        <v>33</v>
      </c>
      <c r="BH7" s="244">
        <f t="shared" si="0"/>
        <v>38</v>
      </c>
      <c r="BI7" s="244">
        <f t="shared" si="0"/>
        <v>41</v>
      </c>
      <c r="BJ7" s="244">
        <f t="shared" si="0"/>
        <v>174</v>
      </c>
      <c r="BK7" s="309" t="s">
        <v>13</v>
      </c>
      <c r="BL7" s="309"/>
      <c r="BM7" s="244">
        <f t="shared" ref="BM7:BQ8" si="1">Y7+AS7</f>
        <v>34</v>
      </c>
      <c r="BN7" s="244">
        <f t="shared" si="1"/>
        <v>36</v>
      </c>
      <c r="BO7" s="244">
        <f t="shared" si="1"/>
        <v>34</v>
      </c>
      <c r="BP7" s="244">
        <f t="shared" si="1"/>
        <v>46</v>
      </c>
      <c r="BQ7" s="244">
        <f t="shared" si="1"/>
        <v>35</v>
      </c>
      <c r="BR7" s="245">
        <f>SUM(BM7:BQ7)</f>
        <v>185</v>
      </c>
    </row>
    <row r="8" spans="1:70" ht="15.75" customHeight="1" thickBot="1" x14ac:dyDescent="0.2">
      <c r="B8" s="147" t="s">
        <v>34</v>
      </c>
      <c r="C8" s="202">
        <f t="shared" ref="C8:H8" si="2">+C10-C9</f>
        <v>3420</v>
      </c>
      <c r="D8" s="203">
        <f t="shared" si="2"/>
        <v>3314</v>
      </c>
      <c r="E8" s="62">
        <f t="shared" si="2"/>
        <v>6734</v>
      </c>
      <c r="F8" s="204">
        <f t="shared" si="2"/>
        <v>38</v>
      </c>
      <c r="G8" s="205">
        <f t="shared" si="2"/>
        <v>49</v>
      </c>
      <c r="H8" s="62">
        <f t="shared" si="2"/>
        <v>87</v>
      </c>
      <c r="I8" s="107">
        <f t="shared" ref="I8:K10" si="3">+C8+F8</f>
        <v>3458</v>
      </c>
      <c r="J8" s="108">
        <f t="shared" si="3"/>
        <v>3363</v>
      </c>
      <c r="K8" s="109">
        <f t="shared" si="3"/>
        <v>6821</v>
      </c>
      <c r="L8" s="206"/>
      <c r="M8" s="299" t="s">
        <v>14</v>
      </c>
      <c r="N8" s="300"/>
      <c r="O8" s="398">
        <f>V8+AD8+V13+AD13+V18+AD18+V23+AD23+V28+AD28+V33+AD33+V38+AD38+V43+AD43+V48+AD48+V53+AD53+V58+AD58</f>
        <v>5576</v>
      </c>
      <c r="P8" s="399"/>
      <c r="Q8" s="17">
        <v>16</v>
      </c>
      <c r="R8" s="18">
        <v>37</v>
      </c>
      <c r="S8" s="18">
        <v>34</v>
      </c>
      <c r="T8" s="18">
        <v>32</v>
      </c>
      <c r="U8" s="18">
        <v>33</v>
      </c>
      <c r="V8" s="18">
        <f>SUM(Q8:U8)</f>
        <v>152</v>
      </c>
      <c r="W8" s="304" t="s">
        <v>15</v>
      </c>
      <c r="X8" s="305"/>
      <c r="Y8" s="18">
        <v>39</v>
      </c>
      <c r="Z8" s="18">
        <v>33</v>
      </c>
      <c r="AA8" s="18">
        <v>60</v>
      </c>
      <c r="AB8" s="18">
        <v>52</v>
      </c>
      <c r="AC8" s="18">
        <v>38</v>
      </c>
      <c r="AD8" s="19">
        <f>SUM(Y8:AC8)</f>
        <v>222</v>
      </c>
      <c r="AG8" s="299" t="s">
        <v>14</v>
      </c>
      <c r="AH8" s="300"/>
      <c r="AI8" s="398">
        <f>AP8+AX8+AP13+AX13+AP18+AX18+AP23+AX23+AP28+AX28+AP33+AX33+AP38+AX38+AP43+AX43+AP48+AX48+AP53+AX53+AP58+AX58</f>
        <v>50</v>
      </c>
      <c r="AJ8" s="399"/>
      <c r="AK8" s="17"/>
      <c r="AL8" s="18"/>
      <c r="AM8" s="18"/>
      <c r="AN8" s="18"/>
      <c r="AO8" s="18"/>
      <c r="AP8" s="18">
        <f>SUM(AK8:AO8)</f>
        <v>0</v>
      </c>
      <c r="AQ8" s="304" t="s">
        <v>15</v>
      </c>
      <c r="AR8" s="305"/>
      <c r="AS8" s="18"/>
      <c r="AT8" s="18"/>
      <c r="AU8" s="18"/>
      <c r="AV8" s="18"/>
      <c r="AW8" s="18"/>
      <c r="AX8" s="19">
        <f>SUM(AS8:AW8)</f>
        <v>0</v>
      </c>
      <c r="BA8" s="299" t="s">
        <v>14</v>
      </c>
      <c r="BB8" s="300"/>
      <c r="BC8" s="398">
        <f>BJ8+BR8+BJ13+BR13+BJ18+BR18+BJ23+BR23+BJ28+BR28+BJ33+BR33+BJ38+BR38+BJ43+BR43+BJ48+BR48+BJ53+BR53+BJ58+BR58</f>
        <v>5626</v>
      </c>
      <c r="BD8" s="399"/>
      <c r="BE8" s="17">
        <f>Q8+AK8</f>
        <v>16</v>
      </c>
      <c r="BF8" s="18">
        <f>R8+AL8</f>
        <v>37</v>
      </c>
      <c r="BG8" s="18">
        <f>S8+AM8</f>
        <v>34</v>
      </c>
      <c r="BH8" s="18">
        <f>T8+AN8</f>
        <v>32</v>
      </c>
      <c r="BI8" s="18">
        <f>U8+AO8</f>
        <v>33</v>
      </c>
      <c r="BJ8" s="18">
        <f>SUM(BE8:BI8)</f>
        <v>152</v>
      </c>
      <c r="BK8" s="306" t="s">
        <v>15</v>
      </c>
      <c r="BL8" s="306"/>
      <c r="BM8" s="18">
        <f t="shared" si="1"/>
        <v>39</v>
      </c>
      <c r="BN8" s="18">
        <f t="shared" si="1"/>
        <v>33</v>
      </c>
      <c r="BO8" s="18">
        <f t="shared" si="1"/>
        <v>60</v>
      </c>
      <c r="BP8" s="18">
        <f t="shared" si="1"/>
        <v>52</v>
      </c>
      <c r="BQ8" s="18">
        <f t="shared" si="1"/>
        <v>38</v>
      </c>
      <c r="BR8" s="19">
        <f>SUM(BM8:BQ8)</f>
        <v>222</v>
      </c>
    </row>
    <row r="9" spans="1:70" ht="15.75" thickBot="1" x14ac:dyDescent="0.2">
      <c r="B9" s="148" t="s">
        <v>35</v>
      </c>
      <c r="C9" s="207">
        <f>AB62</f>
        <v>1661</v>
      </c>
      <c r="D9" s="208">
        <f>AB63</f>
        <v>2262</v>
      </c>
      <c r="E9" s="66">
        <f>+C9+D9</f>
        <v>3923</v>
      </c>
      <c r="F9" s="209">
        <f>AV62</f>
        <v>0</v>
      </c>
      <c r="G9" s="208">
        <f>AV63</f>
        <v>1</v>
      </c>
      <c r="H9" s="66">
        <f>SUM(F9:G9)</f>
        <v>1</v>
      </c>
      <c r="I9" s="110">
        <f t="shared" si="3"/>
        <v>1661</v>
      </c>
      <c r="J9" s="111">
        <f t="shared" si="3"/>
        <v>2263</v>
      </c>
      <c r="K9" s="112">
        <f t="shared" si="3"/>
        <v>3924</v>
      </c>
      <c r="L9" s="206"/>
      <c r="M9" s="299" t="s">
        <v>12</v>
      </c>
      <c r="N9" s="300"/>
      <c r="O9" s="398">
        <f>SUM(O7:O8)</f>
        <v>10657</v>
      </c>
      <c r="P9" s="401"/>
      <c r="Q9" s="20">
        <f t="shared" ref="Q9:V9" si="4">SUM(Q7:Q8)</f>
        <v>46</v>
      </c>
      <c r="R9" s="20">
        <f t="shared" si="4"/>
        <v>69</v>
      </c>
      <c r="S9" s="20">
        <f t="shared" si="4"/>
        <v>67</v>
      </c>
      <c r="T9" s="20">
        <f t="shared" si="4"/>
        <v>70</v>
      </c>
      <c r="U9" s="20">
        <f t="shared" si="4"/>
        <v>74</v>
      </c>
      <c r="V9" s="20">
        <f t="shared" si="4"/>
        <v>326</v>
      </c>
      <c r="W9" s="402" t="s">
        <v>12</v>
      </c>
      <c r="X9" s="403"/>
      <c r="Y9" s="20">
        <f t="shared" ref="Y9:AD9" si="5">SUM(Y7:Y8)</f>
        <v>73</v>
      </c>
      <c r="Z9" s="20">
        <f t="shared" si="5"/>
        <v>69</v>
      </c>
      <c r="AA9" s="20">
        <f t="shared" si="5"/>
        <v>94</v>
      </c>
      <c r="AB9" s="20">
        <f t="shared" si="5"/>
        <v>98</v>
      </c>
      <c r="AC9" s="20">
        <f t="shared" si="5"/>
        <v>73</v>
      </c>
      <c r="AD9" s="20">
        <f t="shared" si="5"/>
        <v>407</v>
      </c>
      <c r="AG9" s="299" t="s">
        <v>12</v>
      </c>
      <c r="AH9" s="300"/>
      <c r="AI9" s="398">
        <f>SUM(AI7:AI8)</f>
        <v>88</v>
      </c>
      <c r="AJ9" s="401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402" t="s">
        <v>12</v>
      </c>
      <c r="AR9" s="403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99" t="s">
        <v>12</v>
      </c>
      <c r="BB9" s="300"/>
      <c r="BC9" s="398">
        <f>SUM(BC7:BC8)</f>
        <v>10745</v>
      </c>
      <c r="BD9" s="399"/>
      <c r="BE9" s="21">
        <f t="shared" ref="BE9:BJ9" si="8">SUM(BE7:BE8)</f>
        <v>46</v>
      </c>
      <c r="BF9" s="22">
        <f t="shared" si="8"/>
        <v>69</v>
      </c>
      <c r="BG9" s="22">
        <f t="shared" si="8"/>
        <v>67</v>
      </c>
      <c r="BH9" s="22">
        <f t="shared" si="8"/>
        <v>70</v>
      </c>
      <c r="BI9" s="23">
        <f t="shared" si="8"/>
        <v>74</v>
      </c>
      <c r="BJ9" s="242">
        <f t="shared" si="8"/>
        <v>326</v>
      </c>
      <c r="BK9" s="430" t="s">
        <v>12</v>
      </c>
      <c r="BL9" s="430"/>
      <c r="BM9" s="21">
        <f t="shared" ref="BM9:BR9" si="9">SUM(BM7:BM8)</f>
        <v>73</v>
      </c>
      <c r="BN9" s="22">
        <f t="shared" si="9"/>
        <v>69</v>
      </c>
      <c r="BO9" s="22">
        <f t="shared" si="9"/>
        <v>94</v>
      </c>
      <c r="BP9" s="22">
        <f t="shared" si="9"/>
        <v>98</v>
      </c>
      <c r="BQ9" s="23">
        <f t="shared" si="9"/>
        <v>73</v>
      </c>
      <c r="BR9" s="242">
        <f t="shared" si="9"/>
        <v>407</v>
      </c>
    </row>
    <row r="10" spans="1:70" ht="15.75" thickBot="1" x14ac:dyDescent="0.2">
      <c r="B10" s="149" t="s">
        <v>12</v>
      </c>
      <c r="C10" s="210">
        <f>O7</f>
        <v>5081</v>
      </c>
      <c r="D10" s="211">
        <f>O8</f>
        <v>5576</v>
      </c>
      <c r="E10" s="69">
        <f>+C10+D10</f>
        <v>10657</v>
      </c>
      <c r="F10" s="212">
        <f>AI7</f>
        <v>38</v>
      </c>
      <c r="G10" s="211">
        <f>AI8</f>
        <v>50</v>
      </c>
      <c r="H10" s="69">
        <f>SUM(F10:G10)</f>
        <v>88</v>
      </c>
      <c r="I10" s="113">
        <f t="shared" si="3"/>
        <v>5119</v>
      </c>
      <c r="J10" s="114">
        <f t="shared" si="3"/>
        <v>5626</v>
      </c>
      <c r="K10" s="115">
        <f t="shared" si="3"/>
        <v>10745</v>
      </c>
      <c r="L10" s="206"/>
      <c r="N10" s="40"/>
      <c r="Q10" s="26"/>
      <c r="R10" s="26"/>
      <c r="S10" s="26"/>
      <c r="T10" s="26"/>
      <c r="U10" s="26"/>
      <c r="V10" s="26"/>
      <c r="W10" s="27"/>
      <c r="X10" s="27"/>
      <c r="Y10" s="26"/>
      <c r="Z10" s="26"/>
      <c r="AA10" s="26"/>
      <c r="AB10" s="26"/>
      <c r="AC10" s="26"/>
      <c r="AD10" s="26"/>
      <c r="AH10" s="40"/>
      <c r="AK10" s="26"/>
      <c r="AL10" s="26"/>
      <c r="AM10" s="26"/>
      <c r="AN10" s="26"/>
      <c r="AO10" s="26"/>
      <c r="AP10" s="26"/>
      <c r="AQ10" s="27"/>
      <c r="AR10" s="27"/>
      <c r="AS10" s="26"/>
      <c r="AT10" s="26"/>
      <c r="AU10" s="26"/>
      <c r="AV10" s="26"/>
      <c r="AW10" s="26"/>
      <c r="AX10" s="26"/>
      <c r="BB10" s="40"/>
      <c r="BE10" s="26"/>
      <c r="BF10" s="26"/>
      <c r="BG10" s="26"/>
      <c r="BH10" s="26"/>
      <c r="BI10" s="26"/>
      <c r="BJ10" s="26"/>
      <c r="BK10" s="27"/>
      <c r="BL10" s="27"/>
      <c r="BM10" s="26"/>
      <c r="BN10" s="26"/>
      <c r="BO10" s="26"/>
      <c r="BP10" s="26"/>
      <c r="BQ10" s="26"/>
      <c r="BR10" s="26"/>
    </row>
    <row r="11" spans="1:70" ht="15.75" thickBot="1" x14ac:dyDescent="0.2">
      <c r="C11" s="213"/>
      <c r="D11" s="213"/>
      <c r="E11" s="206"/>
      <c r="F11" s="213"/>
      <c r="G11" s="213"/>
      <c r="H11" s="206"/>
      <c r="I11" s="214"/>
      <c r="J11" s="214"/>
      <c r="K11" s="215"/>
      <c r="L11" s="40"/>
      <c r="O11" s="299" t="s">
        <v>10</v>
      </c>
      <c r="P11" s="300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310" t="s">
        <v>10</v>
      </c>
      <c r="X11" s="31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99" t="s">
        <v>10</v>
      </c>
      <c r="AJ11" s="300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310" t="s">
        <v>10</v>
      </c>
      <c r="AR11" s="31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99" t="s">
        <v>10</v>
      </c>
      <c r="BD11" s="300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310" t="s">
        <v>10</v>
      </c>
      <c r="BL11" s="31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9" t="s">
        <v>36</v>
      </c>
      <c r="C12" s="160">
        <f t="shared" ref="C12:K12" si="10">ROUND(C9/C10*100,2)</f>
        <v>32.69</v>
      </c>
      <c r="D12" s="161">
        <f t="shared" si="10"/>
        <v>40.57</v>
      </c>
      <c r="E12" s="162">
        <f t="shared" si="10"/>
        <v>36.81</v>
      </c>
      <c r="F12" s="160">
        <f t="shared" si="10"/>
        <v>0</v>
      </c>
      <c r="G12" s="161">
        <f t="shared" si="10"/>
        <v>2</v>
      </c>
      <c r="H12" s="162">
        <f t="shared" si="10"/>
        <v>1.1399999999999999</v>
      </c>
      <c r="I12" s="163">
        <f t="shared" si="10"/>
        <v>32.450000000000003</v>
      </c>
      <c r="J12" s="164">
        <f t="shared" si="10"/>
        <v>40.22</v>
      </c>
      <c r="K12" s="165">
        <f t="shared" si="10"/>
        <v>36.520000000000003</v>
      </c>
      <c r="L12" s="40"/>
      <c r="N12" s="216"/>
      <c r="O12" s="299" t="s">
        <v>13</v>
      </c>
      <c r="P12" s="303"/>
      <c r="Q12" s="243">
        <v>46</v>
      </c>
      <c r="R12" s="244">
        <v>49</v>
      </c>
      <c r="S12" s="244">
        <v>41</v>
      </c>
      <c r="T12" s="244">
        <v>58</v>
      </c>
      <c r="U12" s="244">
        <v>57</v>
      </c>
      <c r="V12" s="244">
        <f>SUM(Q12:U12)</f>
        <v>251</v>
      </c>
      <c r="W12" s="307" t="s">
        <v>13</v>
      </c>
      <c r="X12" s="308"/>
      <c r="Y12" s="244">
        <v>49</v>
      </c>
      <c r="Z12" s="244">
        <v>63</v>
      </c>
      <c r="AA12" s="244">
        <v>37</v>
      </c>
      <c r="AB12" s="244">
        <v>44</v>
      </c>
      <c r="AC12" s="244">
        <v>43</v>
      </c>
      <c r="AD12" s="245">
        <f>SUM(Y12:AC12)</f>
        <v>236</v>
      </c>
      <c r="AI12" s="299" t="s">
        <v>13</v>
      </c>
      <c r="AJ12" s="303"/>
      <c r="AK12" s="243"/>
      <c r="AL12" s="244"/>
      <c r="AM12" s="244"/>
      <c r="AN12" s="244"/>
      <c r="AO12" s="244"/>
      <c r="AP12" s="244">
        <f>SUM(AK12:AO12)</f>
        <v>0</v>
      </c>
      <c r="AQ12" s="307" t="s">
        <v>13</v>
      </c>
      <c r="AR12" s="308"/>
      <c r="AS12" s="244"/>
      <c r="AT12" s="244"/>
      <c r="AU12" s="244"/>
      <c r="AV12" s="244"/>
      <c r="AW12" s="244">
        <v>0</v>
      </c>
      <c r="AX12" s="245">
        <f>SUM(AS12:AW12)</f>
        <v>0</v>
      </c>
      <c r="BC12" s="299" t="s">
        <v>13</v>
      </c>
      <c r="BD12" s="303"/>
      <c r="BE12" s="243">
        <f t="shared" ref="BE12:BI13" si="11">Q12+AK12</f>
        <v>46</v>
      </c>
      <c r="BF12" s="244">
        <f t="shared" si="11"/>
        <v>49</v>
      </c>
      <c r="BG12" s="244">
        <f t="shared" si="11"/>
        <v>41</v>
      </c>
      <c r="BH12" s="244">
        <f t="shared" si="11"/>
        <v>58</v>
      </c>
      <c r="BI12" s="244">
        <f t="shared" si="11"/>
        <v>57</v>
      </c>
      <c r="BJ12" s="244">
        <f>SUM(BE12:BI12)</f>
        <v>251</v>
      </c>
      <c r="BK12" s="309" t="s">
        <v>13</v>
      </c>
      <c r="BL12" s="309"/>
      <c r="BM12" s="244">
        <f t="shared" ref="BM12:BQ13" si="12">Y12+AS12</f>
        <v>49</v>
      </c>
      <c r="BN12" s="244">
        <f t="shared" si="12"/>
        <v>63</v>
      </c>
      <c r="BO12" s="244">
        <f t="shared" si="12"/>
        <v>37</v>
      </c>
      <c r="BP12" s="244">
        <f t="shared" si="12"/>
        <v>44</v>
      </c>
      <c r="BQ12" s="244">
        <f t="shared" si="12"/>
        <v>43</v>
      </c>
      <c r="BR12" s="245">
        <f>SUM(BM12:BQ12)</f>
        <v>236</v>
      </c>
    </row>
    <row r="13" spans="1:70" ht="16.5" thickTop="1" thickBot="1" x14ac:dyDescent="0.2">
      <c r="E13" s="40"/>
      <c r="H13" s="40"/>
      <c r="I13" s="116"/>
      <c r="J13" s="116"/>
      <c r="K13" s="117"/>
      <c r="L13" s="40"/>
      <c r="O13" s="299" t="s">
        <v>15</v>
      </c>
      <c r="P13" s="303"/>
      <c r="Q13" s="17">
        <v>47</v>
      </c>
      <c r="R13" s="18">
        <v>32</v>
      </c>
      <c r="S13" s="18">
        <v>45</v>
      </c>
      <c r="T13" s="18">
        <v>57</v>
      </c>
      <c r="U13" s="18">
        <v>55</v>
      </c>
      <c r="V13" s="18">
        <f>SUM(Q13:U13)</f>
        <v>236</v>
      </c>
      <c r="W13" s="304" t="s">
        <v>15</v>
      </c>
      <c r="X13" s="305"/>
      <c r="Y13" s="18">
        <v>50</v>
      </c>
      <c r="Z13" s="18">
        <v>52</v>
      </c>
      <c r="AA13" s="18">
        <v>57</v>
      </c>
      <c r="AB13" s="18">
        <v>62</v>
      </c>
      <c r="AC13" s="18">
        <v>50</v>
      </c>
      <c r="AD13" s="19">
        <f>SUM(Y13:AC13)</f>
        <v>271</v>
      </c>
      <c r="AI13" s="299" t="s">
        <v>15</v>
      </c>
      <c r="AJ13" s="303"/>
      <c r="AK13" s="17"/>
      <c r="AL13" s="18"/>
      <c r="AM13" s="18"/>
      <c r="AN13" s="18"/>
      <c r="AO13" s="18"/>
      <c r="AP13" s="18">
        <f>SUM(AK13:AO13)</f>
        <v>0</v>
      </c>
      <c r="AQ13" s="304" t="s">
        <v>15</v>
      </c>
      <c r="AR13" s="305"/>
      <c r="AS13" s="18"/>
      <c r="AT13" s="18"/>
      <c r="AU13" s="18"/>
      <c r="AV13" s="18"/>
      <c r="AW13" s="18">
        <v>2</v>
      </c>
      <c r="AX13" s="19">
        <f>SUM(AS13:AW13)</f>
        <v>2</v>
      </c>
      <c r="BC13" s="299" t="s">
        <v>15</v>
      </c>
      <c r="BD13" s="303"/>
      <c r="BE13" s="17">
        <f t="shared" si="11"/>
        <v>47</v>
      </c>
      <c r="BF13" s="18">
        <f t="shared" si="11"/>
        <v>32</v>
      </c>
      <c r="BG13" s="18">
        <f t="shared" si="11"/>
        <v>45</v>
      </c>
      <c r="BH13" s="18">
        <f t="shared" si="11"/>
        <v>57</v>
      </c>
      <c r="BI13" s="18">
        <f t="shared" si="11"/>
        <v>55</v>
      </c>
      <c r="BJ13" s="18">
        <f>SUM(BE13:BI13)</f>
        <v>236</v>
      </c>
      <c r="BK13" s="306" t="s">
        <v>15</v>
      </c>
      <c r="BL13" s="306"/>
      <c r="BM13" s="18">
        <f t="shared" si="12"/>
        <v>50</v>
      </c>
      <c r="BN13" s="18">
        <f t="shared" si="12"/>
        <v>52</v>
      </c>
      <c r="BO13" s="18">
        <f t="shared" si="12"/>
        <v>57</v>
      </c>
      <c r="BP13" s="18">
        <f t="shared" si="12"/>
        <v>62</v>
      </c>
      <c r="BQ13" s="18">
        <f t="shared" si="12"/>
        <v>52</v>
      </c>
      <c r="BR13" s="19">
        <f>SUM(BM13:BQ13)</f>
        <v>273</v>
      </c>
    </row>
    <row r="14" spans="1:70" ht="15" x14ac:dyDescent="0.15">
      <c r="E14" s="40"/>
      <c r="H14" s="40"/>
      <c r="I14" s="116"/>
      <c r="J14" s="116"/>
      <c r="K14" s="117"/>
      <c r="L14" s="206"/>
      <c r="O14" s="299" t="s">
        <v>12</v>
      </c>
      <c r="P14" s="300"/>
      <c r="Q14" s="20">
        <f t="shared" ref="Q14:V14" si="13">SUM(Q12:Q13)</f>
        <v>93</v>
      </c>
      <c r="R14" s="20">
        <f t="shared" si="13"/>
        <v>81</v>
      </c>
      <c r="S14" s="20">
        <f t="shared" si="13"/>
        <v>86</v>
      </c>
      <c r="T14" s="20">
        <f t="shared" si="13"/>
        <v>115</v>
      </c>
      <c r="U14" s="20">
        <f t="shared" si="13"/>
        <v>112</v>
      </c>
      <c r="V14" s="20">
        <f t="shared" si="13"/>
        <v>487</v>
      </c>
      <c r="W14" s="301" t="s">
        <v>12</v>
      </c>
      <c r="X14" s="302"/>
      <c r="Y14" s="20">
        <f t="shared" ref="Y14:AD14" si="14">SUM(Y12:Y13)</f>
        <v>99</v>
      </c>
      <c r="Z14" s="20">
        <f t="shared" si="14"/>
        <v>115</v>
      </c>
      <c r="AA14" s="20">
        <f t="shared" si="14"/>
        <v>94</v>
      </c>
      <c r="AB14" s="20">
        <f t="shared" si="14"/>
        <v>106</v>
      </c>
      <c r="AC14" s="20">
        <f t="shared" si="14"/>
        <v>93</v>
      </c>
      <c r="AD14" s="20">
        <f t="shared" si="14"/>
        <v>507</v>
      </c>
      <c r="AI14" s="299" t="s">
        <v>12</v>
      </c>
      <c r="AJ14" s="300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301" t="s">
        <v>12</v>
      </c>
      <c r="AR14" s="302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2</v>
      </c>
      <c r="AX14" s="20">
        <f t="shared" si="16"/>
        <v>2</v>
      </c>
      <c r="BC14" s="299" t="s">
        <v>12</v>
      </c>
      <c r="BD14" s="300"/>
      <c r="BE14" s="20">
        <f t="shared" ref="BE14:BJ14" si="17">SUM(BE12:BE13)</f>
        <v>93</v>
      </c>
      <c r="BF14" s="20">
        <f t="shared" si="17"/>
        <v>81</v>
      </c>
      <c r="BG14" s="20">
        <f t="shared" si="17"/>
        <v>86</v>
      </c>
      <c r="BH14" s="20">
        <f t="shared" si="17"/>
        <v>115</v>
      </c>
      <c r="BI14" s="20">
        <f t="shared" si="17"/>
        <v>112</v>
      </c>
      <c r="BJ14" s="20">
        <f t="shared" si="17"/>
        <v>487</v>
      </c>
      <c r="BK14" s="301" t="s">
        <v>12</v>
      </c>
      <c r="BL14" s="302"/>
      <c r="BM14" s="20">
        <f t="shared" ref="BM14:BR14" si="18">SUM(BM12:BM13)</f>
        <v>99</v>
      </c>
      <c r="BN14" s="20">
        <f t="shared" si="18"/>
        <v>115</v>
      </c>
      <c r="BO14" s="20">
        <f t="shared" si="18"/>
        <v>94</v>
      </c>
      <c r="BP14" s="20">
        <f t="shared" si="18"/>
        <v>106</v>
      </c>
      <c r="BQ14" s="20">
        <f t="shared" si="18"/>
        <v>95</v>
      </c>
      <c r="BR14" s="20">
        <f t="shared" si="18"/>
        <v>509</v>
      </c>
    </row>
    <row r="15" spans="1:70" ht="15.75" thickBot="1" x14ac:dyDescent="0.2">
      <c r="E15" s="40"/>
      <c r="H15" s="40"/>
      <c r="I15" s="116"/>
      <c r="J15" s="116"/>
      <c r="K15" s="117"/>
      <c r="L15" s="206"/>
      <c r="O15" s="217"/>
      <c r="P15" s="217"/>
      <c r="Q15" s="26"/>
      <c r="R15" s="26"/>
      <c r="S15" s="26"/>
      <c r="T15" s="26"/>
      <c r="U15" s="26"/>
      <c r="V15" s="26"/>
      <c r="W15" s="217"/>
      <c r="X15" s="217"/>
      <c r="Y15" s="26"/>
      <c r="Z15" s="26"/>
      <c r="AA15" s="26"/>
      <c r="AB15" s="26"/>
      <c r="AC15" s="26"/>
      <c r="AD15" s="26"/>
      <c r="AI15" s="217"/>
      <c r="AJ15" s="217"/>
      <c r="AK15" s="26"/>
      <c r="AL15" s="26"/>
      <c r="AM15" s="26"/>
      <c r="AN15" s="26"/>
      <c r="AO15" s="26"/>
      <c r="AP15" s="26"/>
      <c r="AQ15" s="217"/>
      <c r="AR15" s="217"/>
      <c r="AS15" s="26"/>
      <c r="AT15" s="26"/>
      <c r="AU15" s="26"/>
      <c r="AV15" s="26"/>
      <c r="AW15" s="26"/>
      <c r="AX15" s="26"/>
      <c r="BC15" s="217"/>
      <c r="BD15" s="217"/>
      <c r="BE15" s="26"/>
      <c r="BF15" s="26"/>
      <c r="BG15" s="26"/>
      <c r="BH15" s="26"/>
      <c r="BI15" s="26"/>
      <c r="BJ15" s="26"/>
      <c r="BK15" s="217"/>
      <c r="BL15" s="217"/>
      <c r="BM15" s="26"/>
      <c r="BN15" s="26"/>
      <c r="BO15" s="26"/>
      <c r="BP15" s="26"/>
      <c r="BQ15" s="26"/>
      <c r="BR15" s="26"/>
    </row>
    <row r="16" spans="1:70" ht="16.5" thickTop="1" thickBot="1" x14ac:dyDescent="0.2">
      <c r="B16" s="150" t="s">
        <v>53</v>
      </c>
      <c r="C16" s="392" t="s">
        <v>31</v>
      </c>
      <c r="D16" s="393"/>
      <c r="E16" s="394"/>
      <c r="F16" s="392" t="s">
        <v>32</v>
      </c>
      <c r="G16" s="393"/>
      <c r="H16" s="394"/>
      <c r="I16" s="395" t="s">
        <v>52</v>
      </c>
      <c r="J16" s="396"/>
      <c r="K16" s="397"/>
      <c r="L16" s="206"/>
      <c r="O16" s="299" t="s">
        <v>10</v>
      </c>
      <c r="P16" s="300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310" t="s">
        <v>10</v>
      </c>
      <c r="X16" s="31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99" t="s">
        <v>10</v>
      </c>
      <c r="AJ16" s="300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310" t="s">
        <v>10</v>
      </c>
      <c r="AR16" s="31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99" t="s">
        <v>10</v>
      </c>
      <c r="BD16" s="300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310" t="s">
        <v>10</v>
      </c>
      <c r="BL16" s="31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218" t="s">
        <v>37</v>
      </c>
      <c r="C17" s="219">
        <f>V27+AD27+V32+AD32+V37</f>
        <v>1682</v>
      </c>
      <c r="D17" s="220">
        <f>V28+AD28+V33+AD33+V38</f>
        <v>1651</v>
      </c>
      <c r="E17" s="221">
        <f>SUM(C17:D17)</f>
        <v>3333</v>
      </c>
      <c r="F17" s="222">
        <f>AP27+AX27+AP32+AX32+AP37</f>
        <v>3</v>
      </c>
      <c r="G17" s="220">
        <f>AP28+AX28+AP33+AX33+AP38</f>
        <v>14</v>
      </c>
      <c r="H17" s="221">
        <f>SUM(F17:G17)</f>
        <v>17</v>
      </c>
      <c r="I17" s="223">
        <f t="shared" ref="I17:K20" si="19">+C17+F17</f>
        <v>1685</v>
      </c>
      <c r="J17" s="224">
        <f t="shared" si="19"/>
        <v>1665</v>
      </c>
      <c r="K17" s="225">
        <f t="shared" si="19"/>
        <v>3350</v>
      </c>
      <c r="L17" s="206"/>
      <c r="O17" s="299" t="s">
        <v>13</v>
      </c>
      <c r="P17" s="303"/>
      <c r="Q17" s="243">
        <v>49</v>
      </c>
      <c r="R17" s="244">
        <v>44</v>
      </c>
      <c r="S17" s="244">
        <v>42</v>
      </c>
      <c r="T17" s="244">
        <v>43</v>
      </c>
      <c r="U17" s="244">
        <v>37</v>
      </c>
      <c r="V17" s="244">
        <f>SUM(Q17:U17)</f>
        <v>215</v>
      </c>
      <c r="W17" s="307" t="s">
        <v>13</v>
      </c>
      <c r="X17" s="308"/>
      <c r="Y17" s="244">
        <v>43</v>
      </c>
      <c r="Z17" s="244">
        <v>31</v>
      </c>
      <c r="AA17" s="244">
        <v>43</v>
      </c>
      <c r="AB17" s="244">
        <v>41</v>
      </c>
      <c r="AC17" s="244">
        <v>42</v>
      </c>
      <c r="AD17" s="245">
        <f>SUM(Y17:AC17)</f>
        <v>200</v>
      </c>
      <c r="AI17" s="299" t="s">
        <v>13</v>
      </c>
      <c r="AJ17" s="303"/>
      <c r="AK17" s="243">
        <v>3</v>
      </c>
      <c r="AL17" s="244">
        <v>3</v>
      </c>
      <c r="AM17" s="244">
        <v>5</v>
      </c>
      <c r="AN17" s="244">
        <v>4</v>
      </c>
      <c r="AO17" s="244">
        <v>2</v>
      </c>
      <c r="AP17" s="244">
        <f>SUM(AK17:AO17)</f>
        <v>17</v>
      </c>
      <c r="AQ17" s="307" t="s">
        <v>13</v>
      </c>
      <c r="AR17" s="308"/>
      <c r="AS17" s="244">
        <v>1</v>
      </c>
      <c r="AT17" s="244">
        <v>1</v>
      </c>
      <c r="AU17" s="244">
        <v>4</v>
      </c>
      <c r="AV17" s="244">
        <v>0</v>
      </c>
      <c r="AW17" s="244">
        <v>3</v>
      </c>
      <c r="AX17" s="245">
        <f>SUM(AS17:AW17)</f>
        <v>9</v>
      </c>
      <c r="BC17" s="299" t="s">
        <v>13</v>
      </c>
      <c r="BD17" s="303"/>
      <c r="BE17" s="243">
        <f t="shared" ref="BE17:BI18" si="20">Q17+AK17</f>
        <v>52</v>
      </c>
      <c r="BF17" s="244">
        <f t="shared" si="20"/>
        <v>47</v>
      </c>
      <c r="BG17" s="244">
        <f t="shared" si="20"/>
        <v>47</v>
      </c>
      <c r="BH17" s="244">
        <f t="shared" si="20"/>
        <v>47</v>
      </c>
      <c r="BI17" s="244">
        <f t="shared" si="20"/>
        <v>39</v>
      </c>
      <c r="BJ17" s="244">
        <f>SUM(BE17:BI17)</f>
        <v>232</v>
      </c>
      <c r="BK17" s="309" t="s">
        <v>13</v>
      </c>
      <c r="BL17" s="309"/>
      <c r="BM17" s="244">
        <f t="shared" ref="BM17:BQ18" si="21">Y17+AS17</f>
        <v>44</v>
      </c>
      <c r="BN17" s="244">
        <f t="shared" si="21"/>
        <v>32</v>
      </c>
      <c r="BO17" s="244">
        <f t="shared" si="21"/>
        <v>47</v>
      </c>
      <c r="BP17" s="244">
        <f t="shared" si="21"/>
        <v>41</v>
      </c>
      <c r="BQ17" s="244">
        <f t="shared" si="21"/>
        <v>45</v>
      </c>
      <c r="BR17" s="245">
        <f>SUM(BM17:BQ17)</f>
        <v>209</v>
      </c>
    </row>
    <row r="18" spans="2:70" ht="15.75" thickBot="1" x14ac:dyDescent="0.2">
      <c r="B18" s="156" t="s">
        <v>38</v>
      </c>
      <c r="C18" s="207">
        <f>AD37</f>
        <v>462</v>
      </c>
      <c r="D18" s="208">
        <f>AD38</f>
        <v>485</v>
      </c>
      <c r="E18" s="66">
        <f>SUM(C18:D18)</f>
        <v>947</v>
      </c>
      <c r="F18" s="209">
        <f>AX37</f>
        <v>0</v>
      </c>
      <c r="G18" s="208">
        <f>AX38</f>
        <v>0</v>
      </c>
      <c r="H18" s="66">
        <f>SUM(F18:G18)</f>
        <v>0</v>
      </c>
      <c r="I18" s="110">
        <f t="shared" si="19"/>
        <v>462</v>
      </c>
      <c r="J18" s="111">
        <f t="shared" si="19"/>
        <v>485</v>
      </c>
      <c r="K18" s="124">
        <f t="shared" si="19"/>
        <v>947</v>
      </c>
      <c r="L18" s="40"/>
      <c r="O18" s="299" t="s">
        <v>15</v>
      </c>
      <c r="P18" s="303"/>
      <c r="Q18" s="17">
        <v>35</v>
      </c>
      <c r="R18" s="18">
        <v>38</v>
      </c>
      <c r="S18" s="18">
        <v>29</v>
      </c>
      <c r="T18" s="18">
        <v>43</v>
      </c>
      <c r="U18" s="18">
        <v>35</v>
      </c>
      <c r="V18" s="18">
        <f>SUM(Q18:U18)</f>
        <v>180</v>
      </c>
      <c r="W18" s="304" t="s">
        <v>15</v>
      </c>
      <c r="X18" s="305"/>
      <c r="Y18" s="18">
        <v>27</v>
      </c>
      <c r="Z18" s="18">
        <v>21</v>
      </c>
      <c r="AA18" s="18">
        <v>35</v>
      </c>
      <c r="AB18" s="18">
        <v>24</v>
      </c>
      <c r="AC18" s="18">
        <v>32</v>
      </c>
      <c r="AD18" s="19">
        <f>SUM(Y18:AC18)</f>
        <v>139</v>
      </c>
      <c r="AI18" s="299" t="s">
        <v>15</v>
      </c>
      <c r="AJ18" s="303"/>
      <c r="AK18" s="17">
        <v>0</v>
      </c>
      <c r="AL18" s="18">
        <v>3</v>
      </c>
      <c r="AM18" s="18">
        <v>1</v>
      </c>
      <c r="AN18" s="18">
        <v>4</v>
      </c>
      <c r="AO18" s="18">
        <v>1</v>
      </c>
      <c r="AP18" s="18">
        <f>SUM(AK18:AO18)</f>
        <v>9</v>
      </c>
      <c r="AQ18" s="304" t="s">
        <v>15</v>
      </c>
      <c r="AR18" s="305"/>
      <c r="AS18" s="18">
        <v>3</v>
      </c>
      <c r="AT18" s="18">
        <v>2</v>
      </c>
      <c r="AU18" s="18">
        <v>0</v>
      </c>
      <c r="AV18" s="18">
        <v>1</v>
      </c>
      <c r="AW18" s="18">
        <v>4</v>
      </c>
      <c r="AX18" s="19">
        <f>SUM(AS18:AW18)</f>
        <v>10</v>
      </c>
      <c r="BC18" s="299" t="s">
        <v>15</v>
      </c>
      <c r="BD18" s="303"/>
      <c r="BE18" s="17">
        <f t="shared" si="20"/>
        <v>35</v>
      </c>
      <c r="BF18" s="18">
        <f t="shared" si="20"/>
        <v>41</v>
      </c>
      <c r="BG18" s="18">
        <f t="shared" si="20"/>
        <v>30</v>
      </c>
      <c r="BH18" s="18">
        <f t="shared" si="20"/>
        <v>47</v>
      </c>
      <c r="BI18" s="18">
        <f t="shared" si="20"/>
        <v>36</v>
      </c>
      <c r="BJ18" s="18">
        <f>SUM(BE18:BI18)</f>
        <v>189</v>
      </c>
      <c r="BK18" s="306" t="s">
        <v>15</v>
      </c>
      <c r="BL18" s="306"/>
      <c r="BM18" s="18">
        <f t="shared" si="21"/>
        <v>30</v>
      </c>
      <c r="BN18" s="18">
        <f t="shared" si="21"/>
        <v>23</v>
      </c>
      <c r="BO18" s="18">
        <f t="shared" si="21"/>
        <v>35</v>
      </c>
      <c r="BP18" s="18">
        <f t="shared" si="21"/>
        <v>25</v>
      </c>
      <c r="BQ18" s="18">
        <f t="shared" si="21"/>
        <v>36</v>
      </c>
      <c r="BR18" s="19">
        <f>SUM(BM18:BQ18)</f>
        <v>149</v>
      </c>
    </row>
    <row r="19" spans="2:70" ht="15" x14ac:dyDescent="0.15">
      <c r="B19" s="156" t="s">
        <v>39</v>
      </c>
      <c r="C19" s="207">
        <f>V42</f>
        <v>433</v>
      </c>
      <c r="D19" s="208">
        <f>V43</f>
        <v>484</v>
      </c>
      <c r="E19" s="66">
        <f>SUM(C19:D19)</f>
        <v>917</v>
      </c>
      <c r="F19" s="209">
        <f>AP42</f>
        <v>0</v>
      </c>
      <c r="G19" s="208">
        <f>AP43</f>
        <v>0</v>
      </c>
      <c r="H19" s="66">
        <f>SUM(F19:G19)</f>
        <v>0</v>
      </c>
      <c r="I19" s="110">
        <f t="shared" si="19"/>
        <v>433</v>
      </c>
      <c r="J19" s="111">
        <f t="shared" si="19"/>
        <v>484</v>
      </c>
      <c r="K19" s="124">
        <f t="shared" si="19"/>
        <v>917</v>
      </c>
      <c r="L19" s="40"/>
      <c r="O19" s="299" t="s">
        <v>12</v>
      </c>
      <c r="P19" s="300"/>
      <c r="Q19" s="20">
        <f t="shared" ref="Q19:V19" si="22">SUM(Q17:Q18)</f>
        <v>84</v>
      </c>
      <c r="R19" s="20">
        <f t="shared" si="22"/>
        <v>82</v>
      </c>
      <c r="S19" s="20">
        <f t="shared" si="22"/>
        <v>71</v>
      </c>
      <c r="T19" s="20">
        <f t="shared" si="22"/>
        <v>86</v>
      </c>
      <c r="U19" s="20">
        <f t="shared" si="22"/>
        <v>72</v>
      </c>
      <c r="V19" s="20">
        <f t="shared" si="22"/>
        <v>395</v>
      </c>
      <c r="W19" s="301" t="s">
        <v>12</v>
      </c>
      <c r="X19" s="302"/>
      <c r="Y19" s="20">
        <f t="shared" ref="Y19:AD19" si="23">SUM(Y17:Y18)</f>
        <v>70</v>
      </c>
      <c r="Z19" s="20">
        <f t="shared" si="23"/>
        <v>52</v>
      </c>
      <c r="AA19" s="20">
        <f t="shared" si="23"/>
        <v>78</v>
      </c>
      <c r="AB19" s="20">
        <f t="shared" si="23"/>
        <v>65</v>
      </c>
      <c r="AC19" s="20">
        <f t="shared" si="23"/>
        <v>74</v>
      </c>
      <c r="AD19" s="20">
        <f t="shared" si="23"/>
        <v>339</v>
      </c>
      <c r="AI19" s="299" t="s">
        <v>12</v>
      </c>
      <c r="AJ19" s="300"/>
      <c r="AK19" s="20">
        <f t="shared" ref="AK19:AP19" si="24">SUM(AK17:AK18)</f>
        <v>3</v>
      </c>
      <c r="AL19" s="20">
        <f t="shared" si="24"/>
        <v>6</v>
      </c>
      <c r="AM19" s="20">
        <f t="shared" si="24"/>
        <v>6</v>
      </c>
      <c r="AN19" s="20">
        <f t="shared" si="24"/>
        <v>8</v>
      </c>
      <c r="AO19" s="20">
        <f t="shared" si="24"/>
        <v>3</v>
      </c>
      <c r="AP19" s="20">
        <f t="shared" si="24"/>
        <v>26</v>
      </c>
      <c r="AQ19" s="301" t="s">
        <v>12</v>
      </c>
      <c r="AR19" s="302"/>
      <c r="AS19" s="20">
        <f t="shared" ref="AS19:AX19" si="25">SUM(AS17:AS18)</f>
        <v>4</v>
      </c>
      <c r="AT19" s="20">
        <f t="shared" si="25"/>
        <v>3</v>
      </c>
      <c r="AU19" s="20">
        <f t="shared" si="25"/>
        <v>4</v>
      </c>
      <c r="AV19" s="20">
        <f t="shared" si="25"/>
        <v>1</v>
      </c>
      <c r="AW19" s="20">
        <f t="shared" si="25"/>
        <v>7</v>
      </c>
      <c r="AX19" s="20">
        <f t="shared" si="25"/>
        <v>19</v>
      </c>
      <c r="BC19" s="299" t="s">
        <v>12</v>
      </c>
      <c r="BD19" s="300"/>
      <c r="BE19" s="20">
        <f t="shared" ref="BE19:BJ19" si="26">SUM(BE17:BE18)</f>
        <v>87</v>
      </c>
      <c r="BF19" s="20">
        <f t="shared" si="26"/>
        <v>88</v>
      </c>
      <c r="BG19" s="20">
        <f t="shared" si="26"/>
        <v>77</v>
      </c>
      <c r="BH19" s="20">
        <f t="shared" si="26"/>
        <v>94</v>
      </c>
      <c r="BI19" s="20">
        <f t="shared" si="26"/>
        <v>75</v>
      </c>
      <c r="BJ19" s="20">
        <f t="shared" si="26"/>
        <v>421</v>
      </c>
      <c r="BK19" s="301" t="s">
        <v>12</v>
      </c>
      <c r="BL19" s="302"/>
      <c r="BM19" s="20">
        <f t="shared" ref="BM19:BR19" si="27">SUM(BM17:BM18)</f>
        <v>74</v>
      </c>
      <c r="BN19" s="20">
        <f t="shared" si="27"/>
        <v>55</v>
      </c>
      <c r="BO19" s="20">
        <f t="shared" si="27"/>
        <v>82</v>
      </c>
      <c r="BP19" s="20">
        <f t="shared" si="27"/>
        <v>66</v>
      </c>
      <c r="BQ19" s="20">
        <f t="shared" si="27"/>
        <v>81</v>
      </c>
      <c r="BR19" s="20">
        <f t="shared" si="27"/>
        <v>358</v>
      </c>
    </row>
    <row r="20" spans="2:70" ht="15.75" thickBot="1" x14ac:dyDescent="0.2">
      <c r="B20" s="157" t="s">
        <v>22</v>
      </c>
      <c r="C20" s="226">
        <f>C9-C18-C19</f>
        <v>766</v>
      </c>
      <c r="D20" s="227">
        <f>D9-D18-D19</f>
        <v>1293</v>
      </c>
      <c r="E20" s="83">
        <f>SUM(C20:D20)</f>
        <v>2059</v>
      </c>
      <c r="F20" s="228">
        <f>F9-F18-F19</f>
        <v>0</v>
      </c>
      <c r="G20" s="227">
        <f>G9-G18-G19</f>
        <v>1</v>
      </c>
      <c r="H20" s="87">
        <f>H9-H18-H19</f>
        <v>1</v>
      </c>
      <c r="I20" s="125">
        <f t="shared" si="19"/>
        <v>766</v>
      </c>
      <c r="J20" s="126">
        <f t="shared" si="19"/>
        <v>1294</v>
      </c>
      <c r="K20" s="127">
        <f t="shared" si="19"/>
        <v>2060</v>
      </c>
      <c r="L20" s="40"/>
      <c r="O20" s="217"/>
      <c r="P20" s="217"/>
      <c r="Q20" s="26"/>
      <c r="R20" s="26"/>
      <c r="S20" s="26"/>
      <c r="T20" s="26"/>
      <c r="U20" s="26"/>
      <c r="V20" s="26"/>
      <c r="W20" s="217"/>
      <c r="X20" s="217"/>
      <c r="Y20" s="26"/>
      <c r="Z20" s="26"/>
      <c r="AA20" s="26"/>
      <c r="AB20" s="26"/>
      <c r="AC20" s="26"/>
      <c r="AD20" s="26"/>
      <c r="AI20" s="217"/>
      <c r="AJ20" s="217"/>
      <c r="AK20" s="26"/>
      <c r="AL20" s="26"/>
      <c r="AM20" s="26"/>
      <c r="AN20" s="26"/>
      <c r="AO20" s="26"/>
      <c r="AP20" s="26"/>
      <c r="AQ20" s="217"/>
      <c r="AR20" s="217"/>
      <c r="AS20" s="26"/>
      <c r="AT20" s="26"/>
      <c r="AU20" s="26"/>
      <c r="AV20" s="26"/>
      <c r="AW20" s="26"/>
      <c r="AX20" s="26"/>
      <c r="BC20" s="217"/>
      <c r="BD20" s="217"/>
      <c r="BE20" s="26"/>
      <c r="BF20" s="26"/>
      <c r="BG20" s="26"/>
      <c r="BH20" s="26"/>
      <c r="BI20" s="26"/>
      <c r="BJ20" s="26"/>
      <c r="BK20" s="217"/>
      <c r="BL20" s="217"/>
      <c r="BM20" s="26"/>
      <c r="BN20" s="26"/>
      <c r="BO20" s="26"/>
      <c r="BP20" s="26"/>
      <c r="BQ20" s="26"/>
      <c r="BR20" s="26"/>
    </row>
    <row r="21" spans="2:70" ht="15" thickTop="1" thickBot="1" x14ac:dyDescent="0.2">
      <c r="B21" s="386" t="s">
        <v>44</v>
      </c>
      <c r="C21" s="388" t="s">
        <v>47</v>
      </c>
      <c r="D21" s="390" t="s">
        <v>48</v>
      </c>
      <c r="E21" s="378" t="s">
        <v>49</v>
      </c>
      <c r="F21" s="388" t="s">
        <v>47</v>
      </c>
      <c r="G21" s="390" t="s">
        <v>48</v>
      </c>
      <c r="H21" s="378" t="s">
        <v>51</v>
      </c>
      <c r="I21" s="380" t="s">
        <v>47</v>
      </c>
      <c r="J21" s="382" t="s">
        <v>48</v>
      </c>
      <c r="K21" s="384" t="s">
        <v>54</v>
      </c>
      <c r="L21" s="40"/>
      <c r="O21" s="299" t="s">
        <v>10</v>
      </c>
      <c r="P21" s="300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310" t="s">
        <v>10</v>
      </c>
      <c r="X21" s="31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99" t="s">
        <v>10</v>
      </c>
      <c r="AJ21" s="300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310" t="s">
        <v>10</v>
      </c>
      <c r="AR21" s="31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99" t="s">
        <v>10</v>
      </c>
      <c r="BD21" s="300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310" t="s">
        <v>10</v>
      </c>
      <c r="BL21" s="31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87"/>
      <c r="C22" s="389"/>
      <c r="D22" s="391"/>
      <c r="E22" s="379"/>
      <c r="F22" s="389"/>
      <c r="G22" s="391"/>
      <c r="H22" s="379"/>
      <c r="I22" s="381"/>
      <c r="J22" s="383"/>
      <c r="K22" s="385"/>
      <c r="L22" s="40"/>
      <c r="O22" s="299" t="s">
        <v>13</v>
      </c>
      <c r="P22" s="303"/>
      <c r="Q22" s="243">
        <v>37</v>
      </c>
      <c r="R22" s="244">
        <v>35</v>
      </c>
      <c r="S22" s="244">
        <v>41</v>
      </c>
      <c r="T22" s="244">
        <v>46</v>
      </c>
      <c r="U22" s="244">
        <v>54</v>
      </c>
      <c r="V22" s="244">
        <f>SUM(Q22:U22)</f>
        <v>213</v>
      </c>
      <c r="W22" s="307" t="s">
        <v>13</v>
      </c>
      <c r="X22" s="308"/>
      <c r="Y22" s="244">
        <v>38</v>
      </c>
      <c r="Z22" s="244">
        <v>60</v>
      </c>
      <c r="AA22" s="244">
        <v>58</v>
      </c>
      <c r="AB22" s="244">
        <v>54</v>
      </c>
      <c r="AC22" s="244">
        <v>54</v>
      </c>
      <c r="AD22" s="245">
        <f>SUM(Y22:AC22)</f>
        <v>264</v>
      </c>
      <c r="AI22" s="299" t="s">
        <v>13</v>
      </c>
      <c r="AJ22" s="303"/>
      <c r="AK22" s="243">
        <v>2</v>
      </c>
      <c r="AL22" s="244">
        <v>2</v>
      </c>
      <c r="AM22" s="244">
        <v>2</v>
      </c>
      <c r="AN22" s="244">
        <v>2</v>
      </c>
      <c r="AO22" s="244">
        <v>1</v>
      </c>
      <c r="AP22" s="244">
        <f>SUM(AK22:AO22)</f>
        <v>9</v>
      </c>
      <c r="AQ22" s="307" t="s">
        <v>13</v>
      </c>
      <c r="AR22" s="308"/>
      <c r="AS22" s="244"/>
      <c r="AT22" s="244"/>
      <c r="AU22" s="244"/>
      <c r="AV22" s="244"/>
      <c r="AW22" s="244"/>
      <c r="AX22" s="245">
        <f>SUM(AS22:AW22)</f>
        <v>0</v>
      </c>
      <c r="BC22" s="299" t="s">
        <v>13</v>
      </c>
      <c r="BD22" s="303"/>
      <c r="BE22" s="243">
        <f t="shared" ref="BE22:BI23" si="28">Q22+AK22</f>
        <v>39</v>
      </c>
      <c r="BF22" s="244">
        <f t="shared" si="28"/>
        <v>37</v>
      </c>
      <c r="BG22" s="244">
        <f t="shared" si="28"/>
        <v>43</v>
      </c>
      <c r="BH22" s="244">
        <f t="shared" si="28"/>
        <v>48</v>
      </c>
      <c r="BI22" s="244">
        <f t="shared" si="28"/>
        <v>55</v>
      </c>
      <c r="BJ22" s="244">
        <f>SUM(BE22:BI22)</f>
        <v>222</v>
      </c>
      <c r="BK22" s="309" t="s">
        <v>13</v>
      </c>
      <c r="BL22" s="309"/>
      <c r="BM22" s="244">
        <f t="shared" ref="BM22:BQ23" si="29">Y22+AS22</f>
        <v>38</v>
      </c>
      <c r="BN22" s="244">
        <f t="shared" si="29"/>
        <v>60</v>
      </c>
      <c r="BO22" s="244">
        <f t="shared" si="29"/>
        <v>58</v>
      </c>
      <c r="BP22" s="244">
        <f t="shared" si="29"/>
        <v>54</v>
      </c>
      <c r="BQ22" s="244">
        <f t="shared" si="29"/>
        <v>54</v>
      </c>
      <c r="BR22" s="245">
        <f>SUM(BM22:BQ22)</f>
        <v>264</v>
      </c>
    </row>
    <row r="23" spans="2:70" ht="16.5" thickTop="1" thickBot="1" x14ac:dyDescent="0.2">
      <c r="B23" s="100" t="s">
        <v>37</v>
      </c>
      <c r="C23" s="101">
        <f>ROUND(C17/$C$10,4)</f>
        <v>0.33100000000000002</v>
      </c>
      <c r="D23" s="102">
        <f>ROUND(D17/$D$10,4)</f>
        <v>0.29609999999999997</v>
      </c>
      <c r="E23" s="103">
        <f>ROUND(E17/$E$10,4)</f>
        <v>0.31280000000000002</v>
      </c>
      <c r="F23" s="101">
        <f>ROUND(F17/$F$10,4)</f>
        <v>7.8899999999999998E-2</v>
      </c>
      <c r="G23" s="102">
        <f>ROUND(G17/$G$10,4)</f>
        <v>0.28000000000000003</v>
      </c>
      <c r="H23" s="103">
        <f>ROUND(H17/$H$10,4)</f>
        <v>0.19320000000000001</v>
      </c>
      <c r="I23" s="130">
        <f>ROUND(I17/$I$10,4)</f>
        <v>0.32919999999999999</v>
      </c>
      <c r="J23" s="131">
        <f>ROUND(J17/$J$10,4)</f>
        <v>0.2959</v>
      </c>
      <c r="K23" s="132">
        <f>ROUND(K17/$K$10,4)</f>
        <v>0.31180000000000002</v>
      </c>
      <c r="L23" s="40"/>
      <c r="O23" s="299" t="s">
        <v>15</v>
      </c>
      <c r="P23" s="303"/>
      <c r="Q23" s="17">
        <v>33</v>
      </c>
      <c r="R23" s="18">
        <v>44</v>
      </c>
      <c r="S23" s="18">
        <v>31</v>
      </c>
      <c r="T23" s="18">
        <v>46</v>
      </c>
      <c r="U23" s="18">
        <v>40</v>
      </c>
      <c r="V23" s="18">
        <f>SUM(Q23:U23)</f>
        <v>194</v>
      </c>
      <c r="W23" s="304" t="s">
        <v>15</v>
      </c>
      <c r="X23" s="305"/>
      <c r="Y23" s="18">
        <v>55</v>
      </c>
      <c r="Z23" s="18">
        <v>58</v>
      </c>
      <c r="AA23" s="18">
        <v>54</v>
      </c>
      <c r="AB23" s="18">
        <v>54</v>
      </c>
      <c r="AC23" s="18">
        <v>48</v>
      </c>
      <c r="AD23" s="19">
        <f>SUM(Y23:AC23)</f>
        <v>269</v>
      </c>
      <c r="AI23" s="299" t="s">
        <v>15</v>
      </c>
      <c r="AJ23" s="303"/>
      <c r="AK23" s="17">
        <v>2</v>
      </c>
      <c r="AL23" s="18">
        <v>2</v>
      </c>
      <c r="AM23" s="18">
        <v>1</v>
      </c>
      <c r="AN23" s="18">
        <v>2</v>
      </c>
      <c r="AO23" s="18">
        <v>1</v>
      </c>
      <c r="AP23" s="18">
        <f>SUM(AK23:AO23)</f>
        <v>8</v>
      </c>
      <c r="AQ23" s="304" t="s">
        <v>15</v>
      </c>
      <c r="AR23" s="305"/>
      <c r="AS23" s="18">
        <v>1</v>
      </c>
      <c r="AT23" s="18">
        <v>1</v>
      </c>
      <c r="AU23" s="18">
        <v>2</v>
      </c>
      <c r="AV23" s="18"/>
      <c r="AW23" s="18">
        <v>2</v>
      </c>
      <c r="AX23" s="19">
        <f>SUM(AS23:AW23)</f>
        <v>6</v>
      </c>
      <c r="BC23" s="299" t="s">
        <v>15</v>
      </c>
      <c r="BD23" s="303"/>
      <c r="BE23" s="17">
        <f t="shared" si="28"/>
        <v>35</v>
      </c>
      <c r="BF23" s="18">
        <f t="shared" si="28"/>
        <v>46</v>
      </c>
      <c r="BG23" s="18">
        <f t="shared" si="28"/>
        <v>32</v>
      </c>
      <c r="BH23" s="18">
        <f t="shared" si="28"/>
        <v>48</v>
      </c>
      <c r="BI23" s="18">
        <f t="shared" si="28"/>
        <v>41</v>
      </c>
      <c r="BJ23" s="18">
        <f>SUM(BE23:BI23)</f>
        <v>202</v>
      </c>
      <c r="BK23" s="306" t="s">
        <v>15</v>
      </c>
      <c r="BL23" s="306"/>
      <c r="BM23" s="18">
        <f t="shared" si="29"/>
        <v>56</v>
      </c>
      <c r="BN23" s="18">
        <f t="shared" si="29"/>
        <v>59</v>
      </c>
      <c r="BO23" s="18">
        <f t="shared" si="29"/>
        <v>56</v>
      </c>
      <c r="BP23" s="18">
        <f t="shared" si="29"/>
        <v>54</v>
      </c>
      <c r="BQ23" s="18">
        <f t="shared" si="29"/>
        <v>50</v>
      </c>
      <c r="BR23" s="19">
        <f>SUM(BM23:BQ23)</f>
        <v>275</v>
      </c>
    </row>
    <row r="24" spans="2:70" ht="15" x14ac:dyDescent="0.15">
      <c r="B24" s="90" t="s">
        <v>38</v>
      </c>
      <c r="C24" s="92">
        <f>ROUND(C18/$C$10,4)</f>
        <v>9.0899999999999995E-2</v>
      </c>
      <c r="D24" s="89">
        <f>ROUND(D18/$D$10,4)</f>
        <v>8.6999999999999994E-2</v>
      </c>
      <c r="E24" s="93">
        <f>ROUND(E18/$E$10,4)</f>
        <v>8.8900000000000007E-2</v>
      </c>
      <c r="F24" s="92">
        <f>ROUND(F18/$F$10,4)</f>
        <v>0</v>
      </c>
      <c r="G24" s="89">
        <f>ROUND(G18/$G$10,4)</f>
        <v>0</v>
      </c>
      <c r="H24" s="93">
        <f>ROUND(H18/$H$10,4)</f>
        <v>0</v>
      </c>
      <c r="I24" s="133">
        <f>ROUND(I18/$I$10,4)</f>
        <v>9.0300000000000005E-2</v>
      </c>
      <c r="J24" s="134">
        <f>ROUND(J18/$J$10,4)</f>
        <v>8.6199999999999999E-2</v>
      </c>
      <c r="K24" s="135">
        <f>ROUND(K18/$K$10,4)</f>
        <v>8.8099999999999998E-2</v>
      </c>
      <c r="O24" s="299" t="s">
        <v>12</v>
      </c>
      <c r="P24" s="300"/>
      <c r="Q24" s="20">
        <f t="shared" ref="Q24:V24" si="30">SUM(Q22:Q23)</f>
        <v>70</v>
      </c>
      <c r="R24" s="20">
        <f t="shared" si="30"/>
        <v>79</v>
      </c>
      <c r="S24" s="20">
        <f t="shared" si="30"/>
        <v>72</v>
      </c>
      <c r="T24" s="20">
        <f t="shared" si="30"/>
        <v>92</v>
      </c>
      <c r="U24" s="20">
        <f t="shared" si="30"/>
        <v>94</v>
      </c>
      <c r="V24" s="20">
        <f t="shared" si="30"/>
        <v>407</v>
      </c>
      <c r="W24" s="301" t="s">
        <v>12</v>
      </c>
      <c r="X24" s="302"/>
      <c r="Y24" s="20">
        <f t="shared" ref="Y24:AD24" si="31">SUM(Y22:Y23)</f>
        <v>93</v>
      </c>
      <c r="Z24" s="20">
        <f t="shared" si="31"/>
        <v>118</v>
      </c>
      <c r="AA24" s="20">
        <f t="shared" si="31"/>
        <v>112</v>
      </c>
      <c r="AB24" s="20">
        <f t="shared" si="31"/>
        <v>108</v>
      </c>
      <c r="AC24" s="20">
        <f t="shared" si="31"/>
        <v>102</v>
      </c>
      <c r="AD24" s="20">
        <f t="shared" si="31"/>
        <v>533</v>
      </c>
      <c r="AI24" s="299" t="s">
        <v>12</v>
      </c>
      <c r="AJ24" s="300"/>
      <c r="AK24" s="20">
        <f t="shared" ref="AK24:AP24" si="32">SUM(AK22:AK23)</f>
        <v>4</v>
      </c>
      <c r="AL24" s="20">
        <f t="shared" si="32"/>
        <v>4</v>
      </c>
      <c r="AM24" s="20">
        <f t="shared" si="32"/>
        <v>3</v>
      </c>
      <c r="AN24" s="20">
        <f t="shared" si="32"/>
        <v>4</v>
      </c>
      <c r="AO24" s="20">
        <f t="shared" si="32"/>
        <v>2</v>
      </c>
      <c r="AP24" s="20">
        <f t="shared" si="32"/>
        <v>17</v>
      </c>
      <c r="AQ24" s="301" t="s">
        <v>12</v>
      </c>
      <c r="AR24" s="302"/>
      <c r="AS24" s="20">
        <f t="shared" ref="AS24:AX24" si="33">SUM(AS22:AS23)</f>
        <v>1</v>
      </c>
      <c r="AT24" s="20">
        <f t="shared" si="33"/>
        <v>1</v>
      </c>
      <c r="AU24" s="20">
        <f t="shared" si="33"/>
        <v>2</v>
      </c>
      <c r="AV24" s="20">
        <f t="shared" si="33"/>
        <v>0</v>
      </c>
      <c r="AW24" s="20">
        <f t="shared" si="33"/>
        <v>2</v>
      </c>
      <c r="AX24" s="20">
        <f t="shared" si="33"/>
        <v>6</v>
      </c>
      <c r="BC24" s="299" t="s">
        <v>12</v>
      </c>
      <c r="BD24" s="300"/>
      <c r="BE24" s="20">
        <f t="shared" ref="BE24:BJ24" si="34">SUM(BE22:BE23)</f>
        <v>74</v>
      </c>
      <c r="BF24" s="20">
        <f t="shared" si="34"/>
        <v>83</v>
      </c>
      <c r="BG24" s="20">
        <f t="shared" si="34"/>
        <v>75</v>
      </c>
      <c r="BH24" s="20">
        <f t="shared" si="34"/>
        <v>96</v>
      </c>
      <c r="BI24" s="20">
        <f t="shared" si="34"/>
        <v>96</v>
      </c>
      <c r="BJ24" s="20">
        <f t="shared" si="34"/>
        <v>424</v>
      </c>
      <c r="BK24" s="301" t="s">
        <v>12</v>
      </c>
      <c r="BL24" s="302"/>
      <c r="BM24" s="20">
        <f t="shared" ref="BM24:BR24" si="35">SUM(BM22:BM23)</f>
        <v>94</v>
      </c>
      <c r="BN24" s="20">
        <f t="shared" si="35"/>
        <v>119</v>
      </c>
      <c r="BO24" s="20">
        <f t="shared" si="35"/>
        <v>114</v>
      </c>
      <c r="BP24" s="20">
        <f t="shared" si="35"/>
        <v>108</v>
      </c>
      <c r="BQ24" s="20">
        <f t="shared" si="35"/>
        <v>104</v>
      </c>
      <c r="BR24" s="20">
        <f t="shared" si="35"/>
        <v>539</v>
      </c>
    </row>
    <row r="25" spans="2:70" ht="15" x14ac:dyDescent="0.15">
      <c r="B25" s="90" t="s">
        <v>39</v>
      </c>
      <c r="C25" s="92">
        <f>ROUND(C19/$C$10,4)</f>
        <v>8.5199999999999998E-2</v>
      </c>
      <c r="D25" s="89">
        <f>ROUND(D19/$D$10,4)</f>
        <v>8.6800000000000002E-2</v>
      </c>
      <c r="E25" s="93">
        <f>ROUND(E19/$E$10,4)</f>
        <v>8.5999999999999993E-2</v>
      </c>
      <c r="F25" s="92">
        <f>ROUND(F19/$F$10,4)</f>
        <v>0</v>
      </c>
      <c r="G25" s="89">
        <f>ROUND(G19/$G$10,4)</f>
        <v>0</v>
      </c>
      <c r="H25" s="93">
        <f>ROUND(H19/$H$10,4)</f>
        <v>0</v>
      </c>
      <c r="I25" s="133">
        <f>ROUND(I19/$I$10,4)</f>
        <v>8.4599999999999995E-2</v>
      </c>
      <c r="J25" s="134">
        <f>ROUND(J19/$J$10,4)</f>
        <v>8.5999999999999993E-2</v>
      </c>
      <c r="K25" s="135">
        <f>ROUND(K19/$K$10,4)</f>
        <v>8.5300000000000001E-2</v>
      </c>
      <c r="O25" s="217"/>
      <c r="P25" s="217"/>
      <c r="Q25" s="26"/>
      <c r="R25" s="26"/>
      <c r="S25" s="26"/>
      <c r="T25" s="26"/>
      <c r="U25" s="26"/>
      <c r="V25" s="26"/>
      <c r="W25" s="217"/>
      <c r="X25" s="217"/>
      <c r="Y25" s="26"/>
      <c r="Z25" s="26"/>
      <c r="AA25" s="26"/>
      <c r="AB25" s="26"/>
      <c r="AC25" s="26"/>
      <c r="AD25" s="26"/>
      <c r="AI25" s="217"/>
      <c r="AJ25" s="217"/>
      <c r="AK25" s="26"/>
      <c r="AL25" s="26"/>
      <c r="AM25" s="26"/>
      <c r="AN25" s="26"/>
      <c r="AO25" s="26"/>
      <c r="AP25" s="26"/>
      <c r="AQ25" s="217"/>
      <c r="AR25" s="217"/>
      <c r="AS25" s="26"/>
      <c r="AT25" s="26"/>
      <c r="AU25" s="26"/>
      <c r="AV25" s="26"/>
      <c r="AW25" s="26"/>
      <c r="AX25" s="26"/>
      <c r="BC25" s="217"/>
      <c r="BD25" s="217"/>
      <c r="BE25" s="26"/>
      <c r="BF25" s="26"/>
      <c r="BG25" s="26"/>
      <c r="BH25" s="26"/>
      <c r="BI25" s="26"/>
      <c r="BJ25" s="26"/>
      <c r="BK25" s="217"/>
      <c r="BL25" s="217"/>
      <c r="BM25" s="26"/>
      <c r="BN25" s="26"/>
      <c r="BO25" s="26"/>
      <c r="BP25" s="26"/>
      <c r="BQ25" s="26"/>
      <c r="BR25" s="26"/>
    </row>
    <row r="26" spans="2:70" ht="15.75" thickBot="1" x14ac:dyDescent="0.2">
      <c r="B26" s="91" t="s">
        <v>22</v>
      </c>
      <c r="C26" s="94">
        <f>ROUND(C20/$C$10,4)</f>
        <v>0.15079999999999999</v>
      </c>
      <c r="D26" s="95">
        <f>ROUND(D20/$D$10,4)</f>
        <v>0.2319</v>
      </c>
      <c r="E26" s="96">
        <f>ROUND(E20/$E$10,4)</f>
        <v>0.19320000000000001</v>
      </c>
      <c r="F26" s="94">
        <f>ROUND(F20/$F$10,4)</f>
        <v>0</v>
      </c>
      <c r="G26" s="95">
        <f>ROUND(G20/$G$10,4)</f>
        <v>0.02</v>
      </c>
      <c r="H26" s="96">
        <f>ROUND(H20/$H$10,4)</f>
        <v>1.14E-2</v>
      </c>
      <c r="I26" s="136">
        <f>ROUND(I20/$I$10,4)</f>
        <v>0.14960000000000001</v>
      </c>
      <c r="J26" s="137">
        <f>ROUND(J20/$J$10,4)</f>
        <v>0.23</v>
      </c>
      <c r="K26" s="138">
        <f>ROUND(K20/$K$10,4)</f>
        <v>0.19170000000000001</v>
      </c>
      <c r="O26" s="299" t="s">
        <v>10</v>
      </c>
      <c r="P26" s="300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310" t="s">
        <v>10</v>
      </c>
      <c r="X26" s="31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99" t="s">
        <v>10</v>
      </c>
      <c r="AJ26" s="300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310" t="s">
        <v>10</v>
      </c>
      <c r="AR26" s="31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99" t="s">
        <v>10</v>
      </c>
      <c r="BD26" s="300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310" t="s">
        <v>10</v>
      </c>
      <c r="BL26" s="31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6"/>
      <c r="J27" s="116"/>
      <c r="K27" s="116"/>
      <c r="O27" s="299" t="s">
        <v>13</v>
      </c>
      <c r="P27" s="303"/>
      <c r="Q27" s="243">
        <v>61</v>
      </c>
      <c r="R27" s="244">
        <v>67</v>
      </c>
      <c r="S27" s="244">
        <v>75</v>
      </c>
      <c r="T27" s="244">
        <v>84</v>
      </c>
      <c r="U27" s="244">
        <v>86</v>
      </c>
      <c r="V27" s="244">
        <f>SUM(Q27:U27)</f>
        <v>373</v>
      </c>
      <c r="W27" s="307" t="s">
        <v>13</v>
      </c>
      <c r="X27" s="308"/>
      <c r="Y27" s="244">
        <v>82</v>
      </c>
      <c r="Z27" s="244">
        <v>63</v>
      </c>
      <c r="AA27" s="244">
        <v>63</v>
      </c>
      <c r="AB27" s="244">
        <v>73</v>
      </c>
      <c r="AC27" s="244">
        <v>61</v>
      </c>
      <c r="AD27" s="245">
        <f>SUM(Y27:AC27)</f>
        <v>342</v>
      </c>
      <c r="AI27" s="299" t="s">
        <v>13</v>
      </c>
      <c r="AJ27" s="303"/>
      <c r="AK27" s="243"/>
      <c r="AL27" s="244">
        <v>1</v>
      </c>
      <c r="AM27" s="244"/>
      <c r="AN27" s="244"/>
      <c r="AO27" s="244"/>
      <c r="AP27" s="244">
        <f>SUM(AK27:AO27)</f>
        <v>1</v>
      </c>
      <c r="AQ27" s="307" t="s">
        <v>13</v>
      </c>
      <c r="AR27" s="308"/>
      <c r="AS27" s="244">
        <v>1</v>
      </c>
      <c r="AT27" s="244"/>
      <c r="AU27" s="244"/>
      <c r="AV27" s="244"/>
      <c r="AW27" s="244"/>
      <c r="AX27" s="245">
        <f>SUM(AS27:AW27)</f>
        <v>1</v>
      </c>
      <c r="BC27" s="299" t="s">
        <v>13</v>
      </c>
      <c r="BD27" s="303"/>
      <c r="BE27" s="243">
        <f t="shared" ref="BE27:BI28" si="36">Q27+AK27</f>
        <v>61</v>
      </c>
      <c r="BF27" s="244">
        <f t="shared" si="36"/>
        <v>68</v>
      </c>
      <c r="BG27" s="244">
        <f t="shared" si="36"/>
        <v>75</v>
      </c>
      <c r="BH27" s="244">
        <f t="shared" si="36"/>
        <v>84</v>
      </c>
      <c r="BI27" s="244">
        <f t="shared" si="36"/>
        <v>86</v>
      </c>
      <c r="BJ27" s="244">
        <f>SUM(BE27:BI27)</f>
        <v>374</v>
      </c>
      <c r="BK27" s="309" t="s">
        <v>13</v>
      </c>
      <c r="BL27" s="309"/>
      <c r="BM27" s="244">
        <f t="shared" ref="BM27:BQ28" si="37">Y27+AS27</f>
        <v>83</v>
      </c>
      <c r="BN27" s="244">
        <f t="shared" si="37"/>
        <v>63</v>
      </c>
      <c r="BO27" s="244">
        <f t="shared" si="37"/>
        <v>63</v>
      </c>
      <c r="BP27" s="244">
        <f t="shared" si="37"/>
        <v>73</v>
      </c>
      <c r="BQ27" s="244">
        <f t="shared" si="37"/>
        <v>61</v>
      </c>
      <c r="BR27" s="245">
        <f>SUM(BM27:BQ27)</f>
        <v>343</v>
      </c>
    </row>
    <row r="28" spans="2:70" ht="15.75" thickBot="1" x14ac:dyDescent="0.2">
      <c r="I28" s="116"/>
      <c r="J28" s="116"/>
      <c r="K28" s="116"/>
      <c r="O28" s="299" t="s">
        <v>15</v>
      </c>
      <c r="P28" s="303"/>
      <c r="Q28" s="17">
        <v>55</v>
      </c>
      <c r="R28" s="18">
        <v>76</v>
      </c>
      <c r="S28" s="18">
        <v>70</v>
      </c>
      <c r="T28" s="18">
        <v>55</v>
      </c>
      <c r="U28" s="18">
        <v>70</v>
      </c>
      <c r="V28" s="18">
        <f>SUM(Q28:U28)</f>
        <v>326</v>
      </c>
      <c r="W28" s="304" t="s">
        <v>15</v>
      </c>
      <c r="X28" s="305"/>
      <c r="Y28" s="18">
        <v>59</v>
      </c>
      <c r="Z28" s="18">
        <v>66</v>
      </c>
      <c r="AA28" s="18">
        <v>77</v>
      </c>
      <c r="AB28" s="18">
        <v>77</v>
      </c>
      <c r="AC28" s="18">
        <v>51</v>
      </c>
      <c r="AD28" s="19">
        <f>SUM(Y28:AC28)</f>
        <v>330</v>
      </c>
      <c r="AI28" s="299" t="s">
        <v>15</v>
      </c>
      <c r="AJ28" s="303"/>
      <c r="AK28" s="17">
        <v>2</v>
      </c>
      <c r="AL28" s="18">
        <v>1</v>
      </c>
      <c r="AM28" s="18">
        <v>1</v>
      </c>
      <c r="AN28" s="18">
        <v>2</v>
      </c>
      <c r="AO28" s="18"/>
      <c r="AP28" s="18">
        <f>SUM(AK28:AO28)</f>
        <v>6</v>
      </c>
      <c r="AQ28" s="304" t="s">
        <v>15</v>
      </c>
      <c r="AR28" s="305"/>
      <c r="AS28" s="18">
        <v>3</v>
      </c>
      <c r="AT28" s="18">
        <v>0</v>
      </c>
      <c r="AU28" s="18">
        <v>1</v>
      </c>
      <c r="AV28" s="18">
        <v>1</v>
      </c>
      <c r="AW28" s="18">
        <v>1</v>
      </c>
      <c r="AX28" s="19">
        <f>SUM(AS28:AW28)</f>
        <v>6</v>
      </c>
      <c r="BC28" s="299" t="s">
        <v>15</v>
      </c>
      <c r="BD28" s="303"/>
      <c r="BE28" s="17">
        <f t="shared" si="36"/>
        <v>57</v>
      </c>
      <c r="BF28" s="18">
        <f t="shared" si="36"/>
        <v>77</v>
      </c>
      <c r="BG28" s="18">
        <f t="shared" si="36"/>
        <v>71</v>
      </c>
      <c r="BH28" s="18">
        <f t="shared" si="36"/>
        <v>57</v>
      </c>
      <c r="BI28" s="18">
        <f t="shared" si="36"/>
        <v>70</v>
      </c>
      <c r="BJ28" s="18">
        <f>SUM(BE28:BI28)</f>
        <v>332</v>
      </c>
      <c r="BK28" s="306" t="s">
        <v>15</v>
      </c>
      <c r="BL28" s="306"/>
      <c r="BM28" s="18">
        <f t="shared" si="37"/>
        <v>62</v>
      </c>
      <c r="BN28" s="18">
        <f t="shared" si="37"/>
        <v>66</v>
      </c>
      <c r="BO28" s="18">
        <f t="shared" si="37"/>
        <v>78</v>
      </c>
      <c r="BP28" s="18">
        <f t="shared" si="37"/>
        <v>78</v>
      </c>
      <c r="BQ28" s="18">
        <f t="shared" si="37"/>
        <v>52</v>
      </c>
      <c r="BR28" s="19">
        <f>SUM(BM28:BQ28)</f>
        <v>336</v>
      </c>
    </row>
    <row r="29" spans="2:70" ht="15.75" thickBot="1" x14ac:dyDescent="0.2">
      <c r="I29" s="116"/>
      <c r="J29" s="116"/>
      <c r="K29" s="116"/>
      <c r="O29" s="299" t="s">
        <v>12</v>
      </c>
      <c r="P29" s="300"/>
      <c r="Q29" s="20">
        <f t="shared" ref="Q29:V29" si="38">SUM(Q27:Q28)</f>
        <v>116</v>
      </c>
      <c r="R29" s="20">
        <f t="shared" si="38"/>
        <v>143</v>
      </c>
      <c r="S29" s="20">
        <f t="shared" si="38"/>
        <v>145</v>
      </c>
      <c r="T29" s="20">
        <f t="shared" si="38"/>
        <v>139</v>
      </c>
      <c r="U29" s="20">
        <f t="shared" si="38"/>
        <v>156</v>
      </c>
      <c r="V29" s="20">
        <f t="shared" si="38"/>
        <v>699</v>
      </c>
      <c r="W29" s="301" t="s">
        <v>12</v>
      </c>
      <c r="X29" s="302"/>
      <c r="Y29" s="20">
        <f t="shared" ref="Y29:AD29" si="39">SUM(Y27:Y28)</f>
        <v>141</v>
      </c>
      <c r="Z29" s="20">
        <f t="shared" si="39"/>
        <v>129</v>
      </c>
      <c r="AA29" s="20">
        <f t="shared" si="39"/>
        <v>140</v>
      </c>
      <c r="AB29" s="20">
        <f t="shared" si="39"/>
        <v>150</v>
      </c>
      <c r="AC29" s="20">
        <f t="shared" si="39"/>
        <v>112</v>
      </c>
      <c r="AD29" s="20">
        <f t="shared" si="39"/>
        <v>672</v>
      </c>
      <c r="AI29" s="299" t="s">
        <v>12</v>
      </c>
      <c r="AJ29" s="300"/>
      <c r="AK29" s="20">
        <f t="shared" ref="AK29:AP29" si="40">SUM(AK27:AK28)</f>
        <v>2</v>
      </c>
      <c r="AL29" s="20">
        <f t="shared" si="40"/>
        <v>2</v>
      </c>
      <c r="AM29" s="20">
        <f t="shared" si="40"/>
        <v>1</v>
      </c>
      <c r="AN29" s="20">
        <f t="shared" si="40"/>
        <v>2</v>
      </c>
      <c r="AO29" s="20">
        <f t="shared" si="40"/>
        <v>0</v>
      </c>
      <c r="AP29" s="20">
        <f t="shared" si="40"/>
        <v>7</v>
      </c>
      <c r="AQ29" s="301" t="s">
        <v>12</v>
      </c>
      <c r="AR29" s="302"/>
      <c r="AS29" s="20">
        <f t="shared" ref="AS29:AX29" si="41">SUM(AS27:AS28)</f>
        <v>4</v>
      </c>
      <c r="AT29" s="20">
        <f t="shared" si="41"/>
        <v>0</v>
      </c>
      <c r="AU29" s="20">
        <f t="shared" si="41"/>
        <v>1</v>
      </c>
      <c r="AV29" s="20">
        <f t="shared" si="41"/>
        <v>1</v>
      </c>
      <c r="AW29" s="20">
        <f t="shared" si="41"/>
        <v>1</v>
      </c>
      <c r="AX29" s="20">
        <f t="shared" si="41"/>
        <v>7</v>
      </c>
      <c r="BC29" s="299" t="s">
        <v>12</v>
      </c>
      <c r="BD29" s="300"/>
      <c r="BE29" s="20">
        <f t="shared" ref="BE29:BJ29" si="42">SUM(BE27:BE28)</f>
        <v>118</v>
      </c>
      <c r="BF29" s="20">
        <f t="shared" si="42"/>
        <v>145</v>
      </c>
      <c r="BG29" s="20">
        <f t="shared" si="42"/>
        <v>146</v>
      </c>
      <c r="BH29" s="20">
        <f t="shared" si="42"/>
        <v>141</v>
      </c>
      <c r="BI29" s="20">
        <f t="shared" si="42"/>
        <v>156</v>
      </c>
      <c r="BJ29" s="20">
        <f t="shared" si="42"/>
        <v>706</v>
      </c>
      <c r="BK29" s="301" t="s">
        <v>12</v>
      </c>
      <c r="BL29" s="302"/>
      <c r="BM29" s="20">
        <f t="shared" ref="BM29:BR29" si="43">SUM(BM27:BM28)</f>
        <v>145</v>
      </c>
      <c r="BN29" s="20">
        <f t="shared" si="43"/>
        <v>129</v>
      </c>
      <c r="BO29" s="20">
        <f t="shared" si="43"/>
        <v>141</v>
      </c>
      <c r="BP29" s="20">
        <f t="shared" si="43"/>
        <v>151</v>
      </c>
      <c r="BQ29" s="20">
        <f t="shared" si="43"/>
        <v>113</v>
      </c>
      <c r="BR29" s="20">
        <f t="shared" si="43"/>
        <v>679</v>
      </c>
    </row>
    <row r="30" spans="2:70" ht="15" x14ac:dyDescent="0.15">
      <c r="B30" s="365" t="s">
        <v>53</v>
      </c>
      <c r="C30" s="367" t="s">
        <v>31</v>
      </c>
      <c r="D30" s="368"/>
      <c r="E30" s="369"/>
      <c r="F30" s="367" t="s">
        <v>32</v>
      </c>
      <c r="G30" s="368"/>
      <c r="H30" s="369"/>
      <c r="I30" s="370" t="s">
        <v>52</v>
      </c>
      <c r="J30" s="370"/>
      <c r="K30" s="371"/>
      <c r="O30" s="217"/>
      <c r="P30" s="217"/>
      <c r="Q30" s="26"/>
      <c r="R30" s="26"/>
      <c r="S30" s="26"/>
      <c r="T30" s="26"/>
      <c r="U30" s="26"/>
      <c r="V30" s="26"/>
      <c r="W30" s="217"/>
      <c r="X30" s="217"/>
      <c r="Y30" s="26"/>
      <c r="Z30" s="26"/>
      <c r="AA30" s="26"/>
      <c r="AB30" s="26"/>
      <c r="AC30" s="26"/>
      <c r="AD30" s="26"/>
      <c r="AI30" s="217"/>
      <c r="AJ30" s="217"/>
      <c r="AK30" s="26"/>
      <c r="AL30" s="26"/>
      <c r="AM30" s="26"/>
      <c r="AN30" s="26"/>
      <c r="AO30" s="26"/>
      <c r="AP30" s="26"/>
      <c r="AQ30" s="217"/>
      <c r="AR30" s="217"/>
      <c r="AS30" s="26"/>
      <c r="AT30" s="26"/>
      <c r="AU30" s="26"/>
      <c r="AV30" s="26"/>
      <c r="AW30" s="26"/>
      <c r="AX30" s="26"/>
      <c r="BC30" s="217"/>
      <c r="BD30" s="217"/>
      <c r="BE30" s="26"/>
      <c r="BF30" s="26"/>
      <c r="BG30" s="26"/>
      <c r="BH30" s="26"/>
      <c r="BI30" s="26"/>
      <c r="BJ30" s="26"/>
      <c r="BK30" s="217"/>
      <c r="BL30" s="217"/>
      <c r="BM30" s="26"/>
      <c r="BN30" s="26"/>
      <c r="BO30" s="26"/>
      <c r="BP30" s="26"/>
      <c r="BQ30" s="26"/>
      <c r="BR30" s="26"/>
    </row>
    <row r="31" spans="2:70" ht="15.75" thickBot="1" x14ac:dyDescent="0.2">
      <c r="B31" s="366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8" t="s">
        <v>16</v>
      </c>
      <c r="J31" s="139" t="s">
        <v>14</v>
      </c>
      <c r="K31" s="140" t="s">
        <v>33</v>
      </c>
      <c r="O31" s="299" t="s">
        <v>10</v>
      </c>
      <c r="P31" s="300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310" t="s">
        <v>10</v>
      </c>
      <c r="X31" s="31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99" t="s">
        <v>10</v>
      </c>
      <c r="AJ31" s="300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310" t="s">
        <v>10</v>
      </c>
      <c r="AR31" s="31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99" t="s">
        <v>10</v>
      </c>
      <c r="BD31" s="300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310" t="s">
        <v>10</v>
      </c>
      <c r="BL31" s="31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6" t="s">
        <v>45</v>
      </c>
      <c r="C32" s="359">
        <f t="shared" ref="C32:K32" si="44">C18+C19</f>
        <v>895</v>
      </c>
      <c r="D32" s="361">
        <f t="shared" si="44"/>
        <v>969</v>
      </c>
      <c r="E32" s="363">
        <f t="shared" si="44"/>
        <v>1864</v>
      </c>
      <c r="F32" s="359">
        <f t="shared" si="44"/>
        <v>0</v>
      </c>
      <c r="G32" s="361">
        <f t="shared" si="44"/>
        <v>0</v>
      </c>
      <c r="H32" s="363">
        <f t="shared" si="44"/>
        <v>0</v>
      </c>
      <c r="I32" s="372">
        <f t="shared" si="44"/>
        <v>895</v>
      </c>
      <c r="J32" s="374">
        <f t="shared" si="44"/>
        <v>969</v>
      </c>
      <c r="K32" s="376">
        <f t="shared" si="44"/>
        <v>1864</v>
      </c>
      <c r="O32" s="299" t="s">
        <v>13</v>
      </c>
      <c r="P32" s="303"/>
      <c r="Q32" s="243">
        <v>63</v>
      </c>
      <c r="R32" s="244">
        <v>56</v>
      </c>
      <c r="S32" s="244">
        <v>54</v>
      </c>
      <c r="T32" s="244">
        <v>47</v>
      </c>
      <c r="U32" s="244">
        <v>62</v>
      </c>
      <c r="V32" s="244">
        <f>SUM(Q32:U32)</f>
        <v>282</v>
      </c>
      <c r="W32" s="307" t="s">
        <v>13</v>
      </c>
      <c r="X32" s="308"/>
      <c r="Y32" s="244">
        <v>57</v>
      </c>
      <c r="Z32" s="244">
        <v>41</v>
      </c>
      <c r="AA32" s="244">
        <v>57</v>
      </c>
      <c r="AB32" s="244">
        <v>81</v>
      </c>
      <c r="AC32" s="244">
        <v>71</v>
      </c>
      <c r="AD32" s="245">
        <f>SUM(Y32:AC32)</f>
        <v>307</v>
      </c>
      <c r="AI32" s="299" t="s">
        <v>13</v>
      </c>
      <c r="AJ32" s="303"/>
      <c r="AK32" s="243"/>
      <c r="AL32" s="244"/>
      <c r="AM32" s="244">
        <v>1</v>
      </c>
      <c r="AN32" s="244"/>
      <c r="AO32" s="244"/>
      <c r="AP32" s="244">
        <f>SUM(AK32:AO32)</f>
        <v>1</v>
      </c>
      <c r="AQ32" s="307" t="s">
        <v>13</v>
      </c>
      <c r="AR32" s="308"/>
      <c r="AS32" s="244"/>
      <c r="AT32" s="244"/>
      <c r="AU32" s="244"/>
      <c r="AV32" s="244"/>
      <c r="AW32" s="244"/>
      <c r="AX32" s="245">
        <f>SUM(AS32:AW32)</f>
        <v>0</v>
      </c>
      <c r="BC32" s="299" t="s">
        <v>13</v>
      </c>
      <c r="BD32" s="303"/>
      <c r="BE32" s="243">
        <f t="shared" ref="BE32:BI33" si="45">Q32+AK32</f>
        <v>63</v>
      </c>
      <c r="BF32" s="244">
        <f t="shared" si="45"/>
        <v>56</v>
      </c>
      <c r="BG32" s="244">
        <f t="shared" si="45"/>
        <v>55</v>
      </c>
      <c r="BH32" s="244">
        <f t="shared" si="45"/>
        <v>47</v>
      </c>
      <c r="BI32" s="244">
        <f t="shared" si="45"/>
        <v>62</v>
      </c>
      <c r="BJ32" s="244">
        <f>SUM(BE32:BI32)</f>
        <v>283</v>
      </c>
      <c r="BK32" s="309" t="s">
        <v>13</v>
      </c>
      <c r="BL32" s="309"/>
      <c r="BM32" s="244">
        <f t="shared" ref="BM32:BQ33" si="46">Y32+AS32</f>
        <v>57</v>
      </c>
      <c r="BN32" s="244">
        <f t="shared" si="46"/>
        <v>41</v>
      </c>
      <c r="BO32" s="244">
        <f t="shared" si="46"/>
        <v>57</v>
      </c>
      <c r="BP32" s="244">
        <f t="shared" si="46"/>
        <v>81</v>
      </c>
      <c r="BQ32" s="244">
        <f t="shared" si="46"/>
        <v>71</v>
      </c>
      <c r="BR32" s="245">
        <f>SUM(BM32:BQ32)</f>
        <v>307</v>
      </c>
    </row>
    <row r="33" spans="2:70" ht="14.25" thickBot="1" x14ac:dyDescent="0.2">
      <c r="B33" s="97" t="s">
        <v>42</v>
      </c>
      <c r="C33" s="360"/>
      <c r="D33" s="362"/>
      <c r="E33" s="364"/>
      <c r="F33" s="360"/>
      <c r="G33" s="362"/>
      <c r="H33" s="364"/>
      <c r="I33" s="373"/>
      <c r="J33" s="375"/>
      <c r="K33" s="377"/>
      <c r="O33" s="299" t="s">
        <v>15</v>
      </c>
      <c r="P33" s="303"/>
      <c r="Q33" s="17">
        <v>57</v>
      </c>
      <c r="R33" s="18">
        <v>64</v>
      </c>
      <c r="S33" s="18">
        <v>54</v>
      </c>
      <c r="T33" s="18">
        <v>51</v>
      </c>
      <c r="U33" s="18">
        <v>48</v>
      </c>
      <c r="V33" s="18">
        <f>SUM(Q33:U33)</f>
        <v>274</v>
      </c>
      <c r="W33" s="304" t="s">
        <v>15</v>
      </c>
      <c r="X33" s="305"/>
      <c r="Y33" s="18">
        <v>66</v>
      </c>
      <c r="Z33" s="18">
        <v>61</v>
      </c>
      <c r="AA33" s="18">
        <v>79</v>
      </c>
      <c r="AB33" s="18">
        <v>66</v>
      </c>
      <c r="AC33" s="18">
        <v>58</v>
      </c>
      <c r="AD33" s="19">
        <f>SUM(Y33:AC33)</f>
        <v>330</v>
      </c>
      <c r="AI33" s="299" t="s">
        <v>15</v>
      </c>
      <c r="AJ33" s="303"/>
      <c r="AK33" s="17"/>
      <c r="AL33" s="18">
        <v>1</v>
      </c>
      <c r="AM33" s="18"/>
      <c r="AN33" s="18"/>
      <c r="AO33" s="18"/>
      <c r="AP33" s="18">
        <f>SUM(AK33:AO33)</f>
        <v>1</v>
      </c>
      <c r="AQ33" s="304" t="s">
        <v>15</v>
      </c>
      <c r="AR33" s="305"/>
      <c r="AS33" s="18"/>
      <c r="AT33" s="18"/>
      <c r="AU33" s="18"/>
      <c r="AV33" s="18"/>
      <c r="AW33" s="18">
        <v>1</v>
      </c>
      <c r="AX33" s="19">
        <f>SUM(AS33:AW33)</f>
        <v>1</v>
      </c>
      <c r="BC33" s="299" t="s">
        <v>15</v>
      </c>
      <c r="BD33" s="303"/>
      <c r="BE33" s="17">
        <f t="shared" si="45"/>
        <v>57</v>
      </c>
      <c r="BF33" s="18">
        <f t="shared" si="45"/>
        <v>65</v>
      </c>
      <c r="BG33" s="18">
        <f t="shared" si="45"/>
        <v>54</v>
      </c>
      <c r="BH33" s="18">
        <f t="shared" si="45"/>
        <v>51</v>
      </c>
      <c r="BI33" s="18">
        <f t="shared" si="45"/>
        <v>48</v>
      </c>
      <c r="BJ33" s="18">
        <f>SUM(BE33:BI33)</f>
        <v>275</v>
      </c>
      <c r="BK33" s="306" t="s">
        <v>15</v>
      </c>
      <c r="BL33" s="306"/>
      <c r="BM33" s="18">
        <f t="shared" si="46"/>
        <v>66</v>
      </c>
      <c r="BN33" s="18">
        <f t="shared" si="46"/>
        <v>61</v>
      </c>
      <c r="BO33" s="18">
        <f t="shared" si="46"/>
        <v>79</v>
      </c>
      <c r="BP33" s="18">
        <f t="shared" si="46"/>
        <v>66</v>
      </c>
      <c r="BQ33" s="18">
        <f t="shared" si="46"/>
        <v>59</v>
      </c>
      <c r="BR33" s="19">
        <f>SUM(BM33:BQ33)</f>
        <v>331</v>
      </c>
    </row>
    <row r="34" spans="2:70" x14ac:dyDescent="0.15">
      <c r="B34" s="86" t="s">
        <v>46</v>
      </c>
      <c r="C34" s="347">
        <f t="shared" ref="C34:K34" si="47">C20</f>
        <v>766</v>
      </c>
      <c r="D34" s="349">
        <f t="shared" si="47"/>
        <v>1293</v>
      </c>
      <c r="E34" s="351">
        <f t="shared" si="47"/>
        <v>2059</v>
      </c>
      <c r="F34" s="347">
        <f t="shared" si="47"/>
        <v>0</v>
      </c>
      <c r="G34" s="353">
        <f t="shared" si="47"/>
        <v>1</v>
      </c>
      <c r="H34" s="354">
        <f t="shared" si="47"/>
        <v>1</v>
      </c>
      <c r="I34" s="435">
        <f t="shared" si="47"/>
        <v>766</v>
      </c>
      <c r="J34" s="345">
        <f t="shared" si="47"/>
        <v>1294</v>
      </c>
      <c r="K34" s="335">
        <f t="shared" si="47"/>
        <v>2060</v>
      </c>
      <c r="O34" s="299" t="s">
        <v>12</v>
      </c>
      <c r="P34" s="300"/>
      <c r="Q34" s="20">
        <f t="shared" ref="Q34:V34" si="48">SUM(Q32:Q33)</f>
        <v>120</v>
      </c>
      <c r="R34" s="20">
        <f t="shared" si="48"/>
        <v>120</v>
      </c>
      <c r="S34" s="20">
        <f t="shared" si="48"/>
        <v>108</v>
      </c>
      <c r="T34" s="20">
        <f t="shared" si="48"/>
        <v>98</v>
      </c>
      <c r="U34" s="20">
        <f t="shared" si="48"/>
        <v>110</v>
      </c>
      <c r="V34" s="20">
        <f t="shared" si="48"/>
        <v>556</v>
      </c>
      <c r="W34" s="301" t="s">
        <v>12</v>
      </c>
      <c r="X34" s="302"/>
      <c r="Y34" s="20">
        <f t="shared" ref="Y34:AD34" si="49">SUM(Y32:Y33)</f>
        <v>123</v>
      </c>
      <c r="Z34" s="20">
        <f t="shared" si="49"/>
        <v>102</v>
      </c>
      <c r="AA34" s="20">
        <f t="shared" si="49"/>
        <v>136</v>
      </c>
      <c r="AB34" s="20">
        <f t="shared" si="49"/>
        <v>147</v>
      </c>
      <c r="AC34" s="20">
        <f t="shared" si="49"/>
        <v>129</v>
      </c>
      <c r="AD34" s="20">
        <f t="shared" si="49"/>
        <v>637</v>
      </c>
      <c r="AI34" s="299" t="s">
        <v>12</v>
      </c>
      <c r="AJ34" s="300"/>
      <c r="AK34" s="20">
        <f t="shared" ref="AK34:AP34" si="50">SUM(AK32:AK33)</f>
        <v>0</v>
      </c>
      <c r="AL34" s="20">
        <f t="shared" si="50"/>
        <v>1</v>
      </c>
      <c r="AM34" s="20">
        <f t="shared" si="50"/>
        <v>1</v>
      </c>
      <c r="AN34" s="20">
        <f t="shared" si="50"/>
        <v>0</v>
      </c>
      <c r="AO34" s="20">
        <f t="shared" si="50"/>
        <v>0</v>
      </c>
      <c r="AP34" s="20">
        <f t="shared" si="50"/>
        <v>2</v>
      </c>
      <c r="AQ34" s="301" t="s">
        <v>12</v>
      </c>
      <c r="AR34" s="302"/>
      <c r="AS34" s="20">
        <f t="shared" ref="AS34:AX34" si="51">SUM(AS32:AS33)</f>
        <v>0</v>
      </c>
      <c r="AT34" s="20">
        <f t="shared" si="51"/>
        <v>0</v>
      </c>
      <c r="AU34" s="20">
        <f t="shared" si="51"/>
        <v>0</v>
      </c>
      <c r="AV34" s="20">
        <f t="shared" si="51"/>
        <v>0</v>
      </c>
      <c r="AW34" s="20">
        <f t="shared" si="51"/>
        <v>1</v>
      </c>
      <c r="AX34" s="20">
        <f t="shared" si="51"/>
        <v>1</v>
      </c>
      <c r="BC34" s="299" t="s">
        <v>12</v>
      </c>
      <c r="BD34" s="300"/>
      <c r="BE34" s="20">
        <f t="shared" ref="BE34:BJ34" si="52">SUM(BE32:BE33)</f>
        <v>120</v>
      </c>
      <c r="BF34" s="20">
        <f t="shared" si="52"/>
        <v>121</v>
      </c>
      <c r="BG34" s="20">
        <f t="shared" si="52"/>
        <v>109</v>
      </c>
      <c r="BH34" s="20">
        <f t="shared" si="52"/>
        <v>98</v>
      </c>
      <c r="BI34" s="20">
        <f t="shared" si="52"/>
        <v>110</v>
      </c>
      <c r="BJ34" s="20">
        <f t="shared" si="52"/>
        <v>558</v>
      </c>
      <c r="BK34" s="301" t="s">
        <v>12</v>
      </c>
      <c r="BL34" s="302"/>
      <c r="BM34" s="20">
        <f t="shared" ref="BM34:BR34" si="53">SUM(BM32:BM33)</f>
        <v>123</v>
      </c>
      <c r="BN34" s="20">
        <f t="shared" si="53"/>
        <v>102</v>
      </c>
      <c r="BO34" s="20">
        <f t="shared" si="53"/>
        <v>136</v>
      </c>
      <c r="BP34" s="20">
        <f t="shared" si="53"/>
        <v>147</v>
      </c>
      <c r="BQ34" s="20">
        <f t="shared" si="53"/>
        <v>130</v>
      </c>
      <c r="BR34" s="20">
        <f t="shared" si="53"/>
        <v>638</v>
      </c>
    </row>
    <row r="35" spans="2:70" ht="14.25" thickBot="1" x14ac:dyDescent="0.2">
      <c r="B35" s="97" t="s">
        <v>22</v>
      </c>
      <c r="C35" s="348"/>
      <c r="D35" s="350"/>
      <c r="E35" s="352"/>
      <c r="F35" s="348"/>
      <c r="G35" s="350"/>
      <c r="H35" s="352"/>
      <c r="I35" s="344"/>
      <c r="J35" s="346"/>
      <c r="K35" s="336"/>
      <c r="O35" s="217"/>
      <c r="P35" s="217"/>
      <c r="Q35" s="26"/>
      <c r="R35" s="26"/>
      <c r="S35" s="26"/>
      <c r="T35" s="26"/>
      <c r="U35" s="26"/>
      <c r="V35" s="26"/>
      <c r="W35" s="217"/>
      <c r="X35" s="217"/>
      <c r="Y35" s="26"/>
      <c r="Z35" s="26"/>
      <c r="AA35" s="26"/>
      <c r="AB35" s="26"/>
      <c r="AC35" s="26"/>
      <c r="AD35" s="26"/>
      <c r="AI35" s="217"/>
      <c r="AJ35" s="217"/>
      <c r="AK35" s="26"/>
      <c r="AL35" s="26"/>
      <c r="AM35" s="26"/>
      <c r="AN35" s="26"/>
      <c r="AO35" s="26"/>
      <c r="AP35" s="26"/>
      <c r="AQ35" s="217"/>
      <c r="AR35" s="217"/>
      <c r="AS35" s="26"/>
      <c r="AT35" s="26"/>
      <c r="AU35" s="26"/>
      <c r="AV35" s="26"/>
      <c r="AW35" s="26"/>
      <c r="AX35" s="26"/>
      <c r="BC35" s="217"/>
      <c r="BD35" s="217"/>
      <c r="BE35" s="26"/>
      <c r="BF35" s="26"/>
      <c r="BG35" s="26"/>
      <c r="BH35" s="26"/>
      <c r="BI35" s="26"/>
      <c r="BJ35" s="26"/>
      <c r="BK35" s="217"/>
      <c r="BL35" s="217"/>
      <c r="BM35" s="26"/>
      <c r="BN35" s="26"/>
      <c r="BO35" s="26"/>
      <c r="BP35" s="26"/>
      <c r="BQ35" s="26"/>
      <c r="BR35" s="26"/>
    </row>
    <row r="36" spans="2:70" ht="14.25" thickBot="1" x14ac:dyDescent="0.2">
      <c r="B36" s="337" t="s">
        <v>44</v>
      </c>
      <c r="C36" s="339" t="s">
        <v>47</v>
      </c>
      <c r="D36" s="341" t="s">
        <v>48</v>
      </c>
      <c r="E36" s="333" t="s">
        <v>49</v>
      </c>
      <c r="F36" s="339" t="s">
        <v>47</v>
      </c>
      <c r="G36" s="341" t="s">
        <v>48</v>
      </c>
      <c r="H36" s="333" t="s">
        <v>51</v>
      </c>
      <c r="I36" s="355" t="s">
        <v>47</v>
      </c>
      <c r="J36" s="357" t="s">
        <v>48</v>
      </c>
      <c r="K36" s="333" t="s">
        <v>55</v>
      </c>
      <c r="O36" s="299" t="s">
        <v>10</v>
      </c>
      <c r="P36" s="300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310" t="s">
        <v>10</v>
      </c>
      <c r="X36" s="31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99" t="s">
        <v>10</v>
      </c>
      <c r="AJ36" s="300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310" t="s">
        <v>10</v>
      </c>
      <c r="AR36" s="31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99" t="s">
        <v>10</v>
      </c>
      <c r="BD36" s="300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310" t="s">
        <v>10</v>
      </c>
      <c r="BL36" s="31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8"/>
      <c r="C37" s="340"/>
      <c r="D37" s="342"/>
      <c r="E37" s="334"/>
      <c r="F37" s="340"/>
      <c r="G37" s="342"/>
      <c r="H37" s="334"/>
      <c r="I37" s="356"/>
      <c r="J37" s="358"/>
      <c r="K37" s="334"/>
      <c r="O37" s="299" t="s">
        <v>13</v>
      </c>
      <c r="P37" s="303"/>
      <c r="Q37" s="243">
        <v>86</v>
      </c>
      <c r="R37" s="244">
        <v>72</v>
      </c>
      <c r="S37" s="244">
        <v>70</v>
      </c>
      <c r="T37" s="244">
        <v>57</v>
      </c>
      <c r="U37" s="244">
        <v>93</v>
      </c>
      <c r="V37" s="244">
        <f>SUM(Q37:U37)</f>
        <v>378</v>
      </c>
      <c r="W37" s="307" t="s">
        <v>13</v>
      </c>
      <c r="X37" s="308"/>
      <c r="Y37" s="244">
        <v>90</v>
      </c>
      <c r="Z37" s="244">
        <v>99</v>
      </c>
      <c r="AA37" s="244">
        <v>89</v>
      </c>
      <c r="AB37" s="244">
        <v>94</v>
      </c>
      <c r="AC37" s="244">
        <v>90</v>
      </c>
      <c r="AD37" s="245">
        <f>SUM(Y37:AC37)</f>
        <v>462</v>
      </c>
      <c r="AI37" s="299" t="s">
        <v>13</v>
      </c>
      <c r="AJ37" s="303"/>
      <c r="AK37" s="243"/>
      <c r="AL37" s="244"/>
      <c r="AM37" s="244"/>
      <c r="AN37" s="244"/>
      <c r="AO37" s="244"/>
      <c r="AP37" s="244">
        <f>SUM(AK37:AO37)</f>
        <v>0</v>
      </c>
      <c r="AQ37" s="307" t="s">
        <v>13</v>
      </c>
      <c r="AR37" s="308"/>
      <c r="AS37" s="244"/>
      <c r="AT37" s="244"/>
      <c r="AU37" s="244"/>
      <c r="AV37" s="244"/>
      <c r="AW37" s="244"/>
      <c r="AX37" s="245">
        <f>SUM(AS37:AW37)</f>
        <v>0</v>
      </c>
      <c r="BC37" s="299" t="s">
        <v>13</v>
      </c>
      <c r="BD37" s="303"/>
      <c r="BE37" s="243">
        <f t="shared" ref="BE37:BI38" si="54">Q37+AK37</f>
        <v>86</v>
      </c>
      <c r="BF37" s="244">
        <f t="shared" si="54"/>
        <v>72</v>
      </c>
      <c r="BG37" s="244">
        <f t="shared" si="54"/>
        <v>70</v>
      </c>
      <c r="BH37" s="244">
        <f t="shared" si="54"/>
        <v>57</v>
      </c>
      <c r="BI37" s="244">
        <f t="shared" si="54"/>
        <v>93</v>
      </c>
      <c r="BJ37" s="244">
        <f>SUM(BE37:BI37)</f>
        <v>378</v>
      </c>
      <c r="BK37" s="309" t="s">
        <v>13</v>
      </c>
      <c r="BL37" s="309"/>
      <c r="BM37" s="244">
        <f t="shared" ref="BM37:BQ38" si="55">Y37+AS37</f>
        <v>90</v>
      </c>
      <c r="BN37" s="244">
        <f t="shared" si="55"/>
        <v>99</v>
      </c>
      <c r="BO37" s="244">
        <f t="shared" si="55"/>
        <v>89</v>
      </c>
      <c r="BP37" s="244">
        <f t="shared" si="55"/>
        <v>94</v>
      </c>
      <c r="BQ37" s="244">
        <f t="shared" si="55"/>
        <v>90</v>
      </c>
      <c r="BR37" s="245">
        <f>SUM(BM37:BQ37)</f>
        <v>462</v>
      </c>
    </row>
    <row r="38" spans="2:70" ht="14.25" thickBot="1" x14ac:dyDescent="0.2">
      <c r="B38" s="141" t="s">
        <v>41</v>
      </c>
      <c r="C38" s="329">
        <f>ROUND(C32/$C$10,4)</f>
        <v>0.17610000000000001</v>
      </c>
      <c r="D38" s="330">
        <f>ROUND(D32/$D$10,4)</f>
        <v>0.17380000000000001</v>
      </c>
      <c r="E38" s="331">
        <f>ROUND(E32/$E$10,4)</f>
        <v>0.1749</v>
      </c>
      <c r="F38" s="329">
        <f>ROUND(F32/$F$10,4)</f>
        <v>0</v>
      </c>
      <c r="G38" s="330">
        <f>ROUND(G32/$G$10,4)</f>
        <v>0</v>
      </c>
      <c r="H38" s="332">
        <f>ROUND(H32/$H$10,4)</f>
        <v>0</v>
      </c>
      <c r="I38" s="326">
        <f>ROUND(I32/$I$10,4)</f>
        <v>0.17480000000000001</v>
      </c>
      <c r="J38" s="327">
        <f>ROUND(J32/$J$10,4)</f>
        <v>0.17219999999999999</v>
      </c>
      <c r="K38" s="328">
        <f>ROUND(K32/$K$10,4)</f>
        <v>0.17349999999999999</v>
      </c>
      <c r="O38" s="299" t="s">
        <v>15</v>
      </c>
      <c r="P38" s="303"/>
      <c r="Q38" s="17">
        <v>71</v>
      </c>
      <c r="R38" s="18">
        <v>83</v>
      </c>
      <c r="S38" s="18">
        <v>87</v>
      </c>
      <c r="T38" s="18">
        <v>77</v>
      </c>
      <c r="U38" s="18">
        <v>73</v>
      </c>
      <c r="V38" s="18">
        <f>SUM(Q38:U38)</f>
        <v>391</v>
      </c>
      <c r="W38" s="304" t="s">
        <v>15</v>
      </c>
      <c r="X38" s="305"/>
      <c r="Y38" s="18">
        <v>90</v>
      </c>
      <c r="Z38" s="18">
        <v>81</v>
      </c>
      <c r="AA38" s="18">
        <v>96</v>
      </c>
      <c r="AB38" s="18">
        <v>102</v>
      </c>
      <c r="AC38" s="18">
        <v>116</v>
      </c>
      <c r="AD38" s="19">
        <f>SUM(Y38:AC38)</f>
        <v>485</v>
      </c>
      <c r="AI38" s="299" t="s">
        <v>15</v>
      </c>
      <c r="AJ38" s="303"/>
      <c r="AK38" s="17"/>
      <c r="AL38" s="18"/>
      <c r="AM38" s="18"/>
      <c r="AN38" s="18"/>
      <c r="AO38" s="18"/>
      <c r="AP38" s="18">
        <f>SUM(AK38:AO38)</f>
        <v>0</v>
      </c>
      <c r="AQ38" s="304" t="s">
        <v>15</v>
      </c>
      <c r="AR38" s="305"/>
      <c r="AS38" s="18"/>
      <c r="AT38" s="18"/>
      <c r="AU38" s="18"/>
      <c r="AV38" s="18"/>
      <c r="AW38" s="18"/>
      <c r="AX38" s="19">
        <f>SUM(AS38:AW38)</f>
        <v>0</v>
      </c>
      <c r="BC38" s="299" t="s">
        <v>15</v>
      </c>
      <c r="BD38" s="303"/>
      <c r="BE38" s="17">
        <f t="shared" si="54"/>
        <v>71</v>
      </c>
      <c r="BF38" s="18">
        <f t="shared" si="54"/>
        <v>83</v>
      </c>
      <c r="BG38" s="18">
        <f t="shared" si="54"/>
        <v>87</v>
      </c>
      <c r="BH38" s="18">
        <f t="shared" si="54"/>
        <v>77</v>
      </c>
      <c r="BI38" s="18">
        <f t="shared" si="54"/>
        <v>73</v>
      </c>
      <c r="BJ38" s="18">
        <f>SUM(BE38:BI38)</f>
        <v>391</v>
      </c>
      <c r="BK38" s="306" t="s">
        <v>15</v>
      </c>
      <c r="BL38" s="306"/>
      <c r="BM38" s="18">
        <f t="shared" si="55"/>
        <v>90</v>
      </c>
      <c r="BN38" s="18">
        <f t="shared" si="55"/>
        <v>81</v>
      </c>
      <c r="BO38" s="18">
        <f t="shared" si="55"/>
        <v>96</v>
      </c>
      <c r="BP38" s="18">
        <f t="shared" si="55"/>
        <v>102</v>
      </c>
      <c r="BQ38" s="18">
        <f t="shared" si="55"/>
        <v>116</v>
      </c>
      <c r="BR38" s="19">
        <f>SUM(BM38:BQ38)</f>
        <v>485</v>
      </c>
    </row>
    <row r="39" spans="2:70" ht="14.25" thickBot="1" x14ac:dyDescent="0.2">
      <c r="B39" s="142" t="s">
        <v>44</v>
      </c>
      <c r="C39" s="318"/>
      <c r="D39" s="320"/>
      <c r="E39" s="322"/>
      <c r="F39" s="318"/>
      <c r="G39" s="320"/>
      <c r="H39" s="324"/>
      <c r="I39" s="312"/>
      <c r="J39" s="314"/>
      <c r="K39" s="316"/>
      <c r="L39" s="40"/>
      <c r="O39" s="299" t="s">
        <v>12</v>
      </c>
      <c r="P39" s="300"/>
      <c r="Q39" s="20">
        <f t="shared" ref="Q39:V39" si="56">SUM(Q37:Q38)</f>
        <v>157</v>
      </c>
      <c r="R39" s="20">
        <f t="shared" si="56"/>
        <v>155</v>
      </c>
      <c r="S39" s="20">
        <f t="shared" si="56"/>
        <v>157</v>
      </c>
      <c r="T39" s="20">
        <f t="shared" si="56"/>
        <v>134</v>
      </c>
      <c r="U39" s="20">
        <f t="shared" si="56"/>
        <v>166</v>
      </c>
      <c r="V39" s="20">
        <f t="shared" si="56"/>
        <v>769</v>
      </c>
      <c r="W39" s="301" t="s">
        <v>12</v>
      </c>
      <c r="X39" s="302"/>
      <c r="Y39" s="20">
        <f t="shared" ref="Y39:AD39" si="57">SUM(Y37:Y38)</f>
        <v>180</v>
      </c>
      <c r="Z39" s="20">
        <f t="shared" si="57"/>
        <v>180</v>
      </c>
      <c r="AA39" s="20">
        <f t="shared" si="57"/>
        <v>185</v>
      </c>
      <c r="AB39" s="20">
        <f t="shared" si="57"/>
        <v>196</v>
      </c>
      <c r="AC39" s="20">
        <f t="shared" si="57"/>
        <v>206</v>
      </c>
      <c r="AD39" s="20">
        <f t="shared" si="57"/>
        <v>947</v>
      </c>
      <c r="AI39" s="299" t="s">
        <v>12</v>
      </c>
      <c r="AJ39" s="300"/>
      <c r="AK39" s="20">
        <f t="shared" ref="AK39:AP39" si="58">SUM(AK37:AK38)</f>
        <v>0</v>
      </c>
      <c r="AL39" s="20">
        <f t="shared" si="58"/>
        <v>0</v>
      </c>
      <c r="AM39" s="20">
        <f t="shared" si="58"/>
        <v>0</v>
      </c>
      <c r="AN39" s="20">
        <f t="shared" si="58"/>
        <v>0</v>
      </c>
      <c r="AO39" s="20">
        <f t="shared" si="58"/>
        <v>0</v>
      </c>
      <c r="AP39" s="20">
        <f t="shared" si="58"/>
        <v>0</v>
      </c>
      <c r="AQ39" s="301" t="s">
        <v>12</v>
      </c>
      <c r="AR39" s="302"/>
      <c r="AS39" s="20">
        <f t="shared" ref="AS39:AX39" si="59">SUM(AS37:AS38)</f>
        <v>0</v>
      </c>
      <c r="AT39" s="20">
        <f t="shared" si="59"/>
        <v>0</v>
      </c>
      <c r="AU39" s="20">
        <f t="shared" si="59"/>
        <v>0</v>
      </c>
      <c r="AV39" s="20">
        <f t="shared" si="59"/>
        <v>0</v>
      </c>
      <c r="AW39" s="20">
        <f t="shared" si="59"/>
        <v>0</v>
      </c>
      <c r="AX39" s="20">
        <f t="shared" si="59"/>
        <v>0</v>
      </c>
      <c r="BC39" s="299" t="s">
        <v>12</v>
      </c>
      <c r="BD39" s="300"/>
      <c r="BE39" s="20">
        <f t="shared" ref="BE39:BJ39" si="60">SUM(BE37:BE38)</f>
        <v>157</v>
      </c>
      <c r="BF39" s="20">
        <f t="shared" si="60"/>
        <v>155</v>
      </c>
      <c r="BG39" s="20">
        <f t="shared" si="60"/>
        <v>157</v>
      </c>
      <c r="BH39" s="20">
        <f t="shared" si="60"/>
        <v>134</v>
      </c>
      <c r="BI39" s="20">
        <f t="shared" si="60"/>
        <v>166</v>
      </c>
      <c r="BJ39" s="20">
        <f t="shared" si="60"/>
        <v>769</v>
      </c>
      <c r="BK39" s="301" t="s">
        <v>12</v>
      </c>
      <c r="BL39" s="302"/>
      <c r="BM39" s="20">
        <f t="shared" ref="BM39:BR39" si="61">SUM(BM37:BM38)</f>
        <v>180</v>
      </c>
      <c r="BN39" s="20">
        <f t="shared" si="61"/>
        <v>180</v>
      </c>
      <c r="BO39" s="20">
        <f t="shared" si="61"/>
        <v>185</v>
      </c>
      <c r="BP39" s="20">
        <f t="shared" si="61"/>
        <v>196</v>
      </c>
      <c r="BQ39" s="20">
        <f t="shared" si="61"/>
        <v>206</v>
      </c>
      <c r="BR39" s="20">
        <f t="shared" si="61"/>
        <v>947</v>
      </c>
    </row>
    <row r="40" spans="2:70" x14ac:dyDescent="0.15">
      <c r="B40" s="88" t="s">
        <v>43</v>
      </c>
      <c r="C40" s="318">
        <f>ROUND(C34/$C$10,4)</f>
        <v>0.15079999999999999</v>
      </c>
      <c r="D40" s="320">
        <f>ROUND(D34/$D$10,4)</f>
        <v>0.2319</v>
      </c>
      <c r="E40" s="322">
        <f>ROUND(E34/$E$10,4)</f>
        <v>0.19320000000000001</v>
      </c>
      <c r="F40" s="318">
        <f>ROUND(F34/$F$10,4)</f>
        <v>0</v>
      </c>
      <c r="G40" s="320">
        <f>ROUND(G34/$G$10,4)</f>
        <v>0.02</v>
      </c>
      <c r="H40" s="324">
        <f>ROUND(H34/$H$10,4)</f>
        <v>1.14E-2</v>
      </c>
      <c r="I40" s="312">
        <f>ROUND(I34/$I$10,4)</f>
        <v>0.14960000000000001</v>
      </c>
      <c r="J40" s="314">
        <f>ROUND(J34/$J$10,4)</f>
        <v>0.23</v>
      </c>
      <c r="K40" s="316">
        <f>ROUND(K34/$K$10,4)</f>
        <v>0.19170000000000001</v>
      </c>
      <c r="O40" s="217"/>
      <c r="P40" s="217"/>
      <c r="Q40" s="26"/>
      <c r="R40" s="26"/>
      <c r="S40" s="26"/>
      <c r="T40" s="26"/>
      <c r="U40" s="26"/>
      <c r="V40" s="26"/>
      <c r="W40" s="217"/>
      <c r="X40" s="217"/>
      <c r="Y40" s="26"/>
      <c r="Z40" s="26"/>
      <c r="AA40" s="26"/>
      <c r="AB40" s="26"/>
      <c r="AC40" s="26"/>
      <c r="AD40" s="26"/>
      <c r="AI40" s="217"/>
      <c r="AJ40" s="217"/>
      <c r="AK40" s="26"/>
      <c r="AL40" s="26"/>
      <c r="AM40" s="26"/>
      <c r="AN40" s="26"/>
      <c r="AO40" s="26"/>
      <c r="AP40" s="26"/>
      <c r="AQ40" s="217"/>
      <c r="AR40" s="217"/>
      <c r="AS40" s="26"/>
      <c r="AT40" s="26"/>
      <c r="AU40" s="26"/>
      <c r="AV40" s="26"/>
      <c r="AW40" s="26"/>
      <c r="AX40" s="26"/>
      <c r="BC40" s="217"/>
      <c r="BD40" s="217"/>
      <c r="BE40" s="26"/>
      <c r="BF40" s="26"/>
      <c r="BG40" s="26"/>
      <c r="BH40" s="26"/>
      <c r="BI40" s="26"/>
      <c r="BJ40" s="26"/>
      <c r="BK40" s="217"/>
      <c r="BL40" s="217"/>
      <c r="BM40" s="26"/>
      <c r="BN40" s="26"/>
      <c r="BO40" s="26"/>
      <c r="BP40" s="26"/>
      <c r="BQ40" s="26"/>
      <c r="BR40" s="26"/>
    </row>
    <row r="41" spans="2:70" ht="14.25" thickBot="1" x14ac:dyDescent="0.2">
      <c r="B41" s="98" t="s">
        <v>44</v>
      </c>
      <c r="C41" s="319"/>
      <c r="D41" s="321"/>
      <c r="E41" s="323"/>
      <c r="F41" s="319"/>
      <c r="G41" s="321"/>
      <c r="H41" s="325"/>
      <c r="I41" s="313"/>
      <c r="J41" s="315"/>
      <c r="K41" s="317"/>
      <c r="O41" s="299" t="s">
        <v>10</v>
      </c>
      <c r="P41" s="300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310" t="s">
        <v>10</v>
      </c>
      <c r="X41" s="31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99" t="s">
        <v>10</v>
      </c>
      <c r="AJ41" s="300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310" t="s">
        <v>10</v>
      </c>
      <c r="AR41" s="31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99" t="s">
        <v>10</v>
      </c>
      <c r="BD41" s="300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310" t="s">
        <v>10</v>
      </c>
      <c r="BL41" s="31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6"/>
      <c r="J42" s="116"/>
      <c r="K42" s="116"/>
      <c r="O42" s="299" t="s">
        <v>16</v>
      </c>
      <c r="P42" s="303"/>
      <c r="Q42" s="243">
        <v>105</v>
      </c>
      <c r="R42" s="244">
        <v>114</v>
      </c>
      <c r="S42" s="244">
        <v>107</v>
      </c>
      <c r="T42" s="244">
        <v>61</v>
      </c>
      <c r="U42" s="244">
        <v>46</v>
      </c>
      <c r="V42" s="244">
        <f>SUM(Q42:U42)</f>
        <v>433</v>
      </c>
      <c r="W42" s="307" t="s">
        <v>13</v>
      </c>
      <c r="X42" s="308"/>
      <c r="Y42" s="244">
        <v>71</v>
      </c>
      <c r="Z42" s="244">
        <v>73</v>
      </c>
      <c r="AA42" s="244">
        <v>78</v>
      </c>
      <c r="AB42" s="244">
        <v>51</v>
      </c>
      <c r="AC42" s="244">
        <v>50</v>
      </c>
      <c r="AD42" s="245">
        <f>SUM(Y42:AC42)</f>
        <v>323</v>
      </c>
      <c r="AI42" s="299" t="s">
        <v>13</v>
      </c>
      <c r="AJ42" s="303"/>
      <c r="AK42" s="243"/>
      <c r="AL42" s="244"/>
      <c r="AM42" s="244"/>
      <c r="AN42" s="244"/>
      <c r="AO42" s="244"/>
      <c r="AP42" s="244">
        <f>SUM(AK42:AO42)</f>
        <v>0</v>
      </c>
      <c r="AQ42" s="307" t="s">
        <v>13</v>
      </c>
      <c r="AR42" s="308"/>
      <c r="AS42" s="244"/>
      <c r="AT42" s="244"/>
      <c r="AU42" s="244"/>
      <c r="AV42" s="244"/>
      <c r="AW42" s="244"/>
      <c r="AX42" s="245">
        <f>SUM(AS42:AW42)</f>
        <v>0</v>
      </c>
      <c r="BC42" s="299" t="s">
        <v>13</v>
      </c>
      <c r="BD42" s="303"/>
      <c r="BE42" s="243">
        <f t="shared" ref="BE42:BI43" si="62">Q42+AK42</f>
        <v>105</v>
      </c>
      <c r="BF42" s="244">
        <f t="shared" si="62"/>
        <v>114</v>
      </c>
      <c r="BG42" s="244">
        <f t="shared" si="62"/>
        <v>107</v>
      </c>
      <c r="BH42" s="244">
        <f t="shared" si="62"/>
        <v>61</v>
      </c>
      <c r="BI42" s="244">
        <f t="shared" si="62"/>
        <v>46</v>
      </c>
      <c r="BJ42" s="244">
        <f>SUM(BE42:BI42)</f>
        <v>433</v>
      </c>
      <c r="BK42" s="309" t="s">
        <v>13</v>
      </c>
      <c r="BL42" s="309"/>
      <c r="BM42" s="244">
        <f t="shared" ref="BM42:BQ43" si="63">Y42+AS42</f>
        <v>71</v>
      </c>
      <c r="BN42" s="244">
        <f t="shared" si="63"/>
        <v>73</v>
      </c>
      <c r="BO42" s="244">
        <f t="shared" si="63"/>
        <v>78</v>
      </c>
      <c r="BP42" s="244">
        <f t="shared" si="63"/>
        <v>51</v>
      </c>
      <c r="BQ42" s="244">
        <f t="shared" si="63"/>
        <v>50</v>
      </c>
      <c r="BR42" s="245">
        <f>SUM(BM42:BQ42)</f>
        <v>323</v>
      </c>
    </row>
    <row r="43" spans="2:70" ht="15.75" thickBot="1" x14ac:dyDescent="0.2">
      <c r="I43" s="116"/>
      <c r="J43" s="116"/>
      <c r="K43" s="116"/>
      <c r="O43" s="299" t="s">
        <v>15</v>
      </c>
      <c r="P43" s="303"/>
      <c r="Q43" s="17">
        <v>104</v>
      </c>
      <c r="R43" s="18">
        <v>107</v>
      </c>
      <c r="S43" s="18">
        <v>120</v>
      </c>
      <c r="T43" s="18">
        <v>97</v>
      </c>
      <c r="U43" s="18">
        <v>56</v>
      </c>
      <c r="V43" s="18">
        <f>SUM(Q43:U43)</f>
        <v>484</v>
      </c>
      <c r="W43" s="304" t="s">
        <v>15</v>
      </c>
      <c r="X43" s="305"/>
      <c r="Y43" s="18">
        <v>77</v>
      </c>
      <c r="Z43" s="18">
        <v>83</v>
      </c>
      <c r="AA43" s="18">
        <v>73</v>
      </c>
      <c r="AB43" s="18">
        <v>61</v>
      </c>
      <c r="AC43" s="18">
        <v>63</v>
      </c>
      <c r="AD43" s="19">
        <f>SUM(Y43:AC43)</f>
        <v>357</v>
      </c>
      <c r="AI43" s="299" t="s">
        <v>15</v>
      </c>
      <c r="AJ43" s="303"/>
      <c r="AK43" s="17"/>
      <c r="AL43" s="18"/>
      <c r="AM43" s="18"/>
      <c r="AN43" s="18"/>
      <c r="AO43" s="18"/>
      <c r="AP43" s="18">
        <f>SUM(AK43:AO43)</f>
        <v>0</v>
      </c>
      <c r="AQ43" s="304" t="s">
        <v>15</v>
      </c>
      <c r="AR43" s="305"/>
      <c r="AS43" s="18"/>
      <c r="AT43" s="18"/>
      <c r="AU43" s="18">
        <v>1</v>
      </c>
      <c r="AV43" s="18"/>
      <c r="AW43" s="18"/>
      <c r="AX43" s="19">
        <f>SUM(AS43:AW43)</f>
        <v>1</v>
      </c>
      <c r="BC43" s="299" t="s">
        <v>15</v>
      </c>
      <c r="BD43" s="303"/>
      <c r="BE43" s="17">
        <f t="shared" si="62"/>
        <v>104</v>
      </c>
      <c r="BF43" s="18">
        <f t="shared" si="62"/>
        <v>107</v>
      </c>
      <c r="BG43" s="18">
        <f t="shared" si="62"/>
        <v>120</v>
      </c>
      <c r="BH43" s="18">
        <f t="shared" si="62"/>
        <v>97</v>
      </c>
      <c r="BI43" s="18">
        <f t="shared" si="62"/>
        <v>56</v>
      </c>
      <c r="BJ43" s="18">
        <f>SUM(BE43:BI43)</f>
        <v>484</v>
      </c>
      <c r="BK43" s="306" t="s">
        <v>15</v>
      </c>
      <c r="BL43" s="306"/>
      <c r="BM43" s="18">
        <f t="shared" si="63"/>
        <v>77</v>
      </c>
      <c r="BN43" s="18">
        <f t="shared" si="63"/>
        <v>83</v>
      </c>
      <c r="BO43" s="18">
        <f t="shared" si="63"/>
        <v>74</v>
      </c>
      <c r="BP43" s="18">
        <f t="shared" si="63"/>
        <v>61</v>
      </c>
      <c r="BQ43" s="18">
        <f t="shared" si="63"/>
        <v>63</v>
      </c>
      <c r="BR43" s="19">
        <f>SUM(BM43:BQ43)</f>
        <v>358</v>
      </c>
    </row>
    <row r="44" spans="2:70" x14ac:dyDescent="0.15">
      <c r="O44" s="299" t="s">
        <v>12</v>
      </c>
      <c r="P44" s="300"/>
      <c r="Q44" s="20">
        <f t="shared" ref="Q44:V44" si="64">SUM(Q42:Q43)</f>
        <v>209</v>
      </c>
      <c r="R44" s="20">
        <f t="shared" si="64"/>
        <v>221</v>
      </c>
      <c r="S44" s="20">
        <f t="shared" si="64"/>
        <v>227</v>
      </c>
      <c r="T44" s="20">
        <f t="shared" si="64"/>
        <v>158</v>
      </c>
      <c r="U44" s="20">
        <f t="shared" si="64"/>
        <v>102</v>
      </c>
      <c r="V44" s="20">
        <f t="shared" si="64"/>
        <v>917</v>
      </c>
      <c r="W44" s="301" t="s">
        <v>12</v>
      </c>
      <c r="X44" s="302"/>
      <c r="Y44" s="20">
        <f t="shared" ref="Y44:AD44" si="65">SUM(Y42:Y43)</f>
        <v>148</v>
      </c>
      <c r="Z44" s="20">
        <f t="shared" si="65"/>
        <v>156</v>
      </c>
      <c r="AA44" s="20">
        <f t="shared" si="65"/>
        <v>151</v>
      </c>
      <c r="AB44" s="20">
        <f t="shared" si="65"/>
        <v>112</v>
      </c>
      <c r="AC44" s="20">
        <f t="shared" si="65"/>
        <v>113</v>
      </c>
      <c r="AD44" s="20">
        <f t="shared" si="65"/>
        <v>680</v>
      </c>
      <c r="AI44" s="299" t="s">
        <v>12</v>
      </c>
      <c r="AJ44" s="300"/>
      <c r="AK44" s="20">
        <f t="shared" ref="AK44:AP44" si="66">SUM(AK42:AK43)</f>
        <v>0</v>
      </c>
      <c r="AL44" s="20">
        <f t="shared" si="66"/>
        <v>0</v>
      </c>
      <c r="AM44" s="20">
        <f t="shared" si="66"/>
        <v>0</v>
      </c>
      <c r="AN44" s="20">
        <f t="shared" si="66"/>
        <v>0</v>
      </c>
      <c r="AO44" s="20">
        <f t="shared" si="66"/>
        <v>0</v>
      </c>
      <c r="AP44" s="20">
        <f t="shared" si="66"/>
        <v>0</v>
      </c>
      <c r="AQ44" s="301" t="s">
        <v>12</v>
      </c>
      <c r="AR44" s="302"/>
      <c r="AS44" s="20">
        <f t="shared" ref="AS44:AX44" si="67">SUM(AS42:AS43)</f>
        <v>0</v>
      </c>
      <c r="AT44" s="20">
        <f t="shared" si="67"/>
        <v>0</v>
      </c>
      <c r="AU44" s="20">
        <f t="shared" si="67"/>
        <v>1</v>
      </c>
      <c r="AV44" s="20">
        <f t="shared" si="67"/>
        <v>0</v>
      </c>
      <c r="AW44" s="20">
        <f t="shared" si="67"/>
        <v>0</v>
      </c>
      <c r="AX44" s="20">
        <f t="shared" si="67"/>
        <v>1</v>
      </c>
      <c r="BC44" s="299" t="s">
        <v>12</v>
      </c>
      <c r="BD44" s="300"/>
      <c r="BE44" s="20">
        <f t="shared" ref="BE44:BJ44" si="68">SUM(BE42:BE43)</f>
        <v>209</v>
      </c>
      <c r="BF44" s="20">
        <f t="shared" si="68"/>
        <v>221</v>
      </c>
      <c r="BG44" s="20">
        <f t="shared" si="68"/>
        <v>227</v>
      </c>
      <c r="BH44" s="20">
        <f t="shared" si="68"/>
        <v>158</v>
      </c>
      <c r="BI44" s="20">
        <f t="shared" si="68"/>
        <v>102</v>
      </c>
      <c r="BJ44" s="20">
        <f t="shared" si="68"/>
        <v>917</v>
      </c>
      <c r="BK44" s="301" t="s">
        <v>12</v>
      </c>
      <c r="BL44" s="302"/>
      <c r="BM44" s="20">
        <f t="shared" ref="BM44:BR44" si="69">SUM(BM42:BM43)</f>
        <v>148</v>
      </c>
      <c r="BN44" s="20">
        <f t="shared" si="69"/>
        <v>156</v>
      </c>
      <c r="BO44" s="20">
        <f t="shared" si="69"/>
        <v>152</v>
      </c>
      <c r="BP44" s="20">
        <f t="shared" si="69"/>
        <v>112</v>
      </c>
      <c r="BQ44" s="20">
        <f t="shared" si="69"/>
        <v>113</v>
      </c>
      <c r="BR44" s="20">
        <f t="shared" si="69"/>
        <v>681</v>
      </c>
    </row>
    <row r="45" spans="2:70" x14ac:dyDescent="0.15">
      <c r="O45" s="217"/>
      <c r="P45" s="217"/>
      <c r="Q45" s="26"/>
      <c r="R45" s="26"/>
      <c r="S45" s="26"/>
      <c r="T45" s="26"/>
      <c r="U45" s="26"/>
      <c r="V45" s="26"/>
      <c r="W45" s="217"/>
      <c r="X45" s="217"/>
      <c r="Y45" s="26"/>
      <c r="Z45" s="26"/>
      <c r="AA45" s="26"/>
      <c r="AB45" s="26"/>
      <c r="AC45" s="26"/>
      <c r="AD45" s="26"/>
      <c r="AI45" s="217"/>
      <c r="AJ45" s="217"/>
      <c r="AK45" s="26"/>
      <c r="AL45" s="26"/>
      <c r="AM45" s="26"/>
      <c r="AN45" s="26"/>
      <c r="AO45" s="26"/>
      <c r="AP45" s="26"/>
      <c r="AQ45" s="217"/>
      <c r="AR45" s="217"/>
      <c r="AS45" s="26"/>
      <c r="AT45" s="26"/>
      <c r="AU45" s="26"/>
      <c r="AV45" s="26"/>
      <c r="AW45" s="26"/>
      <c r="AX45" s="26"/>
      <c r="BC45" s="217"/>
      <c r="BD45" s="217"/>
      <c r="BE45" s="26"/>
      <c r="BF45" s="26"/>
      <c r="BG45" s="26"/>
      <c r="BH45" s="26"/>
      <c r="BI45" s="26"/>
      <c r="BJ45" s="26"/>
      <c r="BK45" s="217"/>
      <c r="BL45" s="217"/>
      <c r="BM45" s="26"/>
      <c r="BN45" s="26"/>
      <c r="BO45" s="26"/>
      <c r="BP45" s="26"/>
      <c r="BQ45" s="26"/>
      <c r="BR45" s="26"/>
    </row>
    <row r="46" spans="2:70" ht="14.25" thickBot="1" x14ac:dyDescent="0.2">
      <c r="O46" s="299" t="s">
        <v>10</v>
      </c>
      <c r="P46" s="300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310" t="s">
        <v>10</v>
      </c>
      <c r="X46" s="31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99" t="s">
        <v>10</v>
      </c>
      <c r="AJ46" s="300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310" t="s">
        <v>10</v>
      </c>
      <c r="AR46" s="31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99" t="s">
        <v>10</v>
      </c>
      <c r="BD46" s="300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310" t="s">
        <v>10</v>
      </c>
      <c r="BL46" s="31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99" t="s">
        <v>13</v>
      </c>
      <c r="P47" s="303"/>
      <c r="Q47" s="243">
        <v>55</v>
      </c>
      <c r="R47" s="244">
        <v>40</v>
      </c>
      <c r="S47" s="244">
        <v>45</v>
      </c>
      <c r="T47" s="244">
        <v>45</v>
      </c>
      <c r="U47" s="244">
        <v>41</v>
      </c>
      <c r="V47" s="244">
        <f>SUM(Q47:U47)</f>
        <v>226</v>
      </c>
      <c r="W47" s="307" t="s">
        <v>13</v>
      </c>
      <c r="X47" s="308"/>
      <c r="Y47" s="244">
        <v>37</v>
      </c>
      <c r="Z47" s="244">
        <v>41</v>
      </c>
      <c r="AA47" s="244">
        <v>30</v>
      </c>
      <c r="AB47" s="244">
        <v>24</v>
      </c>
      <c r="AC47" s="244">
        <v>22</v>
      </c>
      <c r="AD47" s="245">
        <f>SUM(Y47:AC47)</f>
        <v>154</v>
      </c>
      <c r="AI47" s="299" t="s">
        <v>13</v>
      </c>
      <c r="AJ47" s="303"/>
      <c r="AK47" s="243"/>
      <c r="AL47" s="244"/>
      <c r="AM47" s="244"/>
      <c r="AN47" s="244"/>
      <c r="AO47" s="244"/>
      <c r="AP47" s="244">
        <f>SUM(AK47:AO47)</f>
        <v>0</v>
      </c>
      <c r="AQ47" s="307" t="s">
        <v>13</v>
      </c>
      <c r="AR47" s="308"/>
      <c r="AS47" s="244"/>
      <c r="AT47" s="244"/>
      <c r="AU47" s="244"/>
      <c r="AV47" s="244"/>
      <c r="AW47" s="244"/>
      <c r="AX47" s="245">
        <f>SUM(AS47:AW47)</f>
        <v>0</v>
      </c>
      <c r="BC47" s="299" t="s">
        <v>13</v>
      </c>
      <c r="BD47" s="303"/>
      <c r="BE47" s="243">
        <f t="shared" ref="BE47:BI48" si="70">Q47+AK47</f>
        <v>55</v>
      </c>
      <c r="BF47" s="244">
        <f t="shared" si="70"/>
        <v>40</v>
      </c>
      <c r="BG47" s="244">
        <f t="shared" si="70"/>
        <v>45</v>
      </c>
      <c r="BH47" s="244">
        <f t="shared" si="70"/>
        <v>45</v>
      </c>
      <c r="BI47" s="244">
        <f t="shared" si="70"/>
        <v>41</v>
      </c>
      <c r="BJ47" s="244">
        <f>SUM(BE47:BI47)</f>
        <v>226</v>
      </c>
      <c r="BK47" s="309" t="s">
        <v>13</v>
      </c>
      <c r="BL47" s="309"/>
      <c r="BM47" s="244">
        <f t="shared" ref="BM47:BQ48" si="71">Y47+AS47</f>
        <v>37</v>
      </c>
      <c r="BN47" s="244">
        <f t="shared" si="71"/>
        <v>41</v>
      </c>
      <c r="BO47" s="244">
        <f t="shared" si="71"/>
        <v>30</v>
      </c>
      <c r="BP47" s="244">
        <f t="shared" si="71"/>
        <v>24</v>
      </c>
      <c r="BQ47" s="244">
        <f t="shared" si="71"/>
        <v>22</v>
      </c>
      <c r="BR47" s="245">
        <f>SUM(BM47:BQ47)</f>
        <v>154</v>
      </c>
    </row>
    <row r="48" spans="2:70" ht="14.25" thickBot="1" x14ac:dyDescent="0.2">
      <c r="O48" s="299" t="s">
        <v>15</v>
      </c>
      <c r="P48" s="303"/>
      <c r="Q48" s="17">
        <v>60</v>
      </c>
      <c r="R48" s="18">
        <v>65</v>
      </c>
      <c r="S48" s="18">
        <v>79</v>
      </c>
      <c r="T48" s="18">
        <v>79</v>
      </c>
      <c r="U48" s="18">
        <v>62</v>
      </c>
      <c r="V48" s="18">
        <f>SUM(Q48:U48)</f>
        <v>345</v>
      </c>
      <c r="W48" s="304" t="s">
        <v>15</v>
      </c>
      <c r="X48" s="305"/>
      <c r="Y48" s="18">
        <v>68</v>
      </c>
      <c r="Z48" s="18">
        <v>85</v>
      </c>
      <c r="AA48" s="18">
        <v>63</v>
      </c>
      <c r="AB48" s="18">
        <v>59</v>
      </c>
      <c r="AC48" s="18">
        <v>62</v>
      </c>
      <c r="AD48" s="19">
        <f>SUM(Y48:AC48)</f>
        <v>337</v>
      </c>
      <c r="AI48" s="299" t="s">
        <v>15</v>
      </c>
      <c r="AJ48" s="303"/>
      <c r="AK48" s="17"/>
      <c r="AL48" s="18"/>
      <c r="AM48" s="18"/>
      <c r="AN48" s="18"/>
      <c r="AO48" s="18"/>
      <c r="AP48" s="18">
        <f>SUM(AK48:AO48)</f>
        <v>0</v>
      </c>
      <c r="AQ48" s="304" t="s">
        <v>15</v>
      </c>
      <c r="AR48" s="305"/>
      <c r="AS48" s="18"/>
      <c r="AT48" s="18"/>
      <c r="AU48" s="18"/>
      <c r="AV48" s="18"/>
      <c r="AW48" s="18"/>
      <c r="AX48" s="19">
        <f>SUM(AS48:AW48)</f>
        <v>0</v>
      </c>
      <c r="BC48" s="299" t="s">
        <v>15</v>
      </c>
      <c r="BD48" s="303"/>
      <c r="BE48" s="17">
        <f t="shared" si="70"/>
        <v>60</v>
      </c>
      <c r="BF48" s="18">
        <f t="shared" si="70"/>
        <v>65</v>
      </c>
      <c r="BG48" s="18">
        <f t="shared" si="70"/>
        <v>79</v>
      </c>
      <c r="BH48" s="18">
        <f t="shared" si="70"/>
        <v>79</v>
      </c>
      <c r="BI48" s="18">
        <f t="shared" si="70"/>
        <v>62</v>
      </c>
      <c r="BJ48" s="18">
        <f>SUM(BE48:BI48)</f>
        <v>345</v>
      </c>
      <c r="BK48" s="306" t="s">
        <v>15</v>
      </c>
      <c r="BL48" s="306"/>
      <c r="BM48" s="18">
        <f t="shared" si="71"/>
        <v>68</v>
      </c>
      <c r="BN48" s="18">
        <f t="shared" si="71"/>
        <v>85</v>
      </c>
      <c r="BO48" s="18">
        <f t="shared" si="71"/>
        <v>63</v>
      </c>
      <c r="BP48" s="18">
        <f t="shared" si="71"/>
        <v>59</v>
      </c>
      <c r="BQ48" s="18">
        <f t="shared" si="71"/>
        <v>62</v>
      </c>
      <c r="BR48" s="19">
        <f>SUM(BM48:BQ48)</f>
        <v>337</v>
      </c>
    </row>
    <row r="49" spans="15:76" x14ac:dyDescent="0.15">
      <c r="O49" s="299" t="s">
        <v>12</v>
      </c>
      <c r="P49" s="300"/>
      <c r="Q49" s="20">
        <f t="shared" ref="Q49:V49" si="72">SUM(Q47:Q48)</f>
        <v>115</v>
      </c>
      <c r="R49" s="20">
        <f t="shared" si="72"/>
        <v>105</v>
      </c>
      <c r="S49" s="20">
        <f t="shared" si="72"/>
        <v>124</v>
      </c>
      <c r="T49" s="20">
        <f t="shared" si="72"/>
        <v>124</v>
      </c>
      <c r="U49" s="20">
        <f t="shared" si="72"/>
        <v>103</v>
      </c>
      <c r="V49" s="20">
        <f t="shared" si="72"/>
        <v>571</v>
      </c>
      <c r="W49" s="301" t="s">
        <v>12</v>
      </c>
      <c r="X49" s="302"/>
      <c r="Y49" s="20">
        <f t="shared" ref="Y49:AD49" si="73">SUM(Y47:Y48)</f>
        <v>105</v>
      </c>
      <c r="Z49" s="20">
        <f t="shared" si="73"/>
        <v>126</v>
      </c>
      <c r="AA49" s="20">
        <f t="shared" si="73"/>
        <v>93</v>
      </c>
      <c r="AB49" s="20">
        <f t="shared" si="73"/>
        <v>83</v>
      </c>
      <c r="AC49" s="20">
        <f t="shared" si="73"/>
        <v>84</v>
      </c>
      <c r="AD49" s="20">
        <f t="shared" si="73"/>
        <v>491</v>
      </c>
      <c r="AI49" s="299" t="s">
        <v>12</v>
      </c>
      <c r="AJ49" s="300"/>
      <c r="AK49" s="20">
        <f t="shared" ref="AK49:AP49" si="74">SUM(AK47:AK48)</f>
        <v>0</v>
      </c>
      <c r="AL49" s="20">
        <f t="shared" si="74"/>
        <v>0</v>
      </c>
      <c r="AM49" s="20">
        <f t="shared" si="74"/>
        <v>0</v>
      </c>
      <c r="AN49" s="20">
        <f t="shared" si="74"/>
        <v>0</v>
      </c>
      <c r="AO49" s="20">
        <f t="shared" si="74"/>
        <v>0</v>
      </c>
      <c r="AP49" s="20">
        <f t="shared" si="74"/>
        <v>0</v>
      </c>
      <c r="AQ49" s="301" t="s">
        <v>12</v>
      </c>
      <c r="AR49" s="302"/>
      <c r="AS49" s="20">
        <f t="shared" ref="AS49:AX49" si="75">SUM(AS47:AS48)</f>
        <v>0</v>
      </c>
      <c r="AT49" s="20">
        <f t="shared" si="75"/>
        <v>0</v>
      </c>
      <c r="AU49" s="20">
        <f t="shared" si="75"/>
        <v>0</v>
      </c>
      <c r="AV49" s="20">
        <f t="shared" si="75"/>
        <v>0</v>
      </c>
      <c r="AW49" s="20">
        <f t="shared" si="75"/>
        <v>0</v>
      </c>
      <c r="AX49" s="20">
        <f t="shared" si="75"/>
        <v>0</v>
      </c>
      <c r="BC49" s="299" t="s">
        <v>12</v>
      </c>
      <c r="BD49" s="300"/>
      <c r="BE49" s="20">
        <f t="shared" ref="BE49:BJ49" si="76">SUM(BE47:BE48)</f>
        <v>115</v>
      </c>
      <c r="BF49" s="20">
        <f t="shared" si="76"/>
        <v>105</v>
      </c>
      <c r="BG49" s="20">
        <f t="shared" si="76"/>
        <v>124</v>
      </c>
      <c r="BH49" s="20">
        <f t="shared" si="76"/>
        <v>124</v>
      </c>
      <c r="BI49" s="20">
        <f t="shared" si="76"/>
        <v>103</v>
      </c>
      <c r="BJ49" s="20">
        <f t="shared" si="76"/>
        <v>571</v>
      </c>
      <c r="BK49" s="301" t="s">
        <v>12</v>
      </c>
      <c r="BL49" s="302"/>
      <c r="BM49" s="20">
        <f t="shared" ref="BM49:BR49" si="77">SUM(BM47:BM48)</f>
        <v>105</v>
      </c>
      <c r="BN49" s="20">
        <f t="shared" si="77"/>
        <v>126</v>
      </c>
      <c r="BO49" s="20">
        <f t="shared" si="77"/>
        <v>93</v>
      </c>
      <c r="BP49" s="20">
        <f t="shared" si="77"/>
        <v>83</v>
      </c>
      <c r="BQ49" s="20">
        <f t="shared" si="77"/>
        <v>84</v>
      </c>
      <c r="BR49" s="20">
        <f t="shared" si="77"/>
        <v>491</v>
      </c>
    </row>
    <row r="50" spans="15:76" x14ac:dyDescent="0.15">
      <c r="O50" s="217"/>
      <c r="P50" s="217"/>
      <c r="Q50" s="26"/>
      <c r="R50" s="26"/>
      <c r="S50" s="26"/>
      <c r="T50" s="26"/>
      <c r="U50" s="26"/>
      <c r="V50" s="26"/>
      <c r="W50" s="217"/>
      <c r="X50" s="217"/>
      <c r="Y50" s="26"/>
      <c r="Z50" s="26"/>
      <c r="AA50" s="26"/>
      <c r="AB50" s="26"/>
      <c r="AC50" s="26"/>
      <c r="AD50" s="26"/>
      <c r="AI50" s="217"/>
      <c r="AJ50" s="217"/>
      <c r="AK50" s="26"/>
      <c r="AL50" s="26"/>
      <c r="AM50" s="26"/>
      <c r="AN50" s="26"/>
      <c r="AO50" s="26"/>
      <c r="AP50" s="26"/>
      <c r="AQ50" s="217"/>
      <c r="AR50" s="217"/>
      <c r="AS50" s="26"/>
      <c r="AT50" s="26"/>
      <c r="AU50" s="26"/>
      <c r="AV50" s="26"/>
      <c r="AW50" s="26"/>
      <c r="AX50" s="26"/>
      <c r="BC50" s="217"/>
      <c r="BD50" s="217"/>
      <c r="BE50" s="26"/>
      <c r="BF50" s="26"/>
      <c r="BG50" s="26"/>
      <c r="BH50" s="26"/>
      <c r="BI50" s="26"/>
      <c r="BJ50" s="26"/>
      <c r="BK50" s="217"/>
      <c r="BL50" s="217"/>
      <c r="BM50" s="26"/>
      <c r="BN50" s="26"/>
      <c r="BO50" s="26"/>
      <c r="BP50" s="26"/>
      <c r="BQ50" s="26"/>
      <c r="BR50" s="26"/>
    </row>
    <row r="51" spans="15:76" ht="14.25" thickBot="1" x14ac:dyDescent="0.2">
      <c r="O51" s="299" t="s">
        <v>10</v>
      </c>
      <c r="P51" s="300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310" t="s">
        <v>10</v>
      </c>
      <c r="X51" s="31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99" t="s">
        <v>10</v>
      </c>
      <c r="AJ51" s="300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310" t="s">
        <v>10</v>
      </c>
      <c r="AR51" s="31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99" t="s">
        <v>10</v>
      </c>
      <c r="BD51" s="300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310" t="s">
        <v>10</v>
      </c>
      <c r="BL51" s="31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99" t="s">
        <v>13</v>
      </c>
      <c r="P52" s="303"/>
      <c r="Q52" s="243">
        <v>12</v>
      </c>
      <c r="R52" s="244">
        <v>13</v>
      </c>
      <c r="S52" s="244">
        <v>15</v>
      </c>
      <c r="T52" s="244">
        <v>6</v>
      </c>
      <c r="U52" s="244">
        <v>6</v>
      </c>
      <c r="V52" s="244">
        <f>SUM(Q52:U52)</f>
        <v>52</v>
      </c>
      <c r="W52" s="307" t="s">
        <v>13</v>
      </c>
      <c r="X52" s="308"/>
      <c r="Y52" s="244">
        <v>3</v>
      </c>
      <c r="Z52" s="244">
        <v>3</v>
      </c>
      <c r="AA52" s="244">
        <v>0</v>
      </c>
      <c r="AB52" s="244">
        <v>3</v>
      </c>
      <c r="AC52" s="244">
        <v>1</v>
      </c>
      <c r="AD52" s="245">
        <f>SUM(Y52:AC52)</f>
        <v>10</v>
      </c>
      <c r="AI52" s="299" t="s">
        <v>13</v>
      </c>
      <c r="AJ52" s="303"/>
      <c r="AK52" s="243"/>
      <c r="AL52" s="244"/>
      <c r="AM52" s="244"/>
      <c r="AN52" s="244"/>
      <c r="AO52" s="244"/>
      <c r="AP52" s="244">
        <f>SUM(AK52:AO52)</f>
        <v>0</v>
      </c>
      <c r="AQ52" s="307" t="s">
        <v>13</v>
      </c>
      <c r="AR52" s="308"/>
      <c r="AS52" s="244"/>
      <c r="AT52" s="244"/>
      <c r="AU52" s="244"/>
      <c r="AV52" s="244"/>
      <c r="AW52" s="244"/>
      <c r="AX52" s="245">
        <f>SUM(AS52:AW52)</f>
        <v>0</v>
      </c>
      <c r="BC52" s="299" t="s">
        <v>13</v>
      </c>
      <c r="BD52" s="303"/>
      <c r="BE52" s="243">
        <f t="shared" ref="BE52:BI53" si="78">Q52+AK52</f>
        <v>12</v>
      </c>
      <c r="BF52" s="244">
        <f t="shared" si="78"/>
        <v>13</v>
      </c>
      <c r="BG52" s="244">
        <f t="shared" si="78"/>
        <v>15</v>
      </c>
      <c r="BH52" s="244">
        <f t="shared" si="78"/>
        <v>6</v>
      </c>
      <c r="BI52" s="244">
        <f t="shared" si="78"/>
        <v>6</v>
      </c>
      <c r="BJ52" s="244">
        <f>SUM(BE52:BI52)</f>
        <v>52</v>
      </c>
      <c r="BK52" s="309" t="s">
        <v>13</v>
      </c>
      <c r="BL52" s="309"/>
      <c r="BM52" s="244">
        <f t="shared" ref="BM52:BQ53" si="79">Y52+AS52</f>
        <v>3</v>
      </c>
      <c r="BN52" s="244">
        <f t="shared" si="79"/>
        <v>3</v>
      </c>
      <c r="BO52" s="244">
        <f t="shared" si="79"/>
        <v>0</v>
      </c>
      <c r="BP52" s="244">
        <f t="shared" si="79"/>
        <v>3</v>
      </c>
      <c r="BQ52" s="244">
        <f t="shared" si="79"/>
        <v>1</v>
      </c>
      <c r="BR52" s="245">
        <f>SUM(BM52:BQ52)</f>
        <v>10</v>
      </c>
    </row>
    <row r="53" spans="15:76" ht="14.25" thickBot="1" x14ac:dyDescent="0.2">
      <c r="O53" s="299" t="s">
        <v>15</v>
      </c>
      <c r="P53" s="303"/>
      <c r="Q53" s="17">
        <v>51</v>
      </c>
      <c r="R53" s="18">
        <v>41</v>
      </c>
      <c r="S53" s="18">
        <v>33</v>
      </c>
      <c r="T53" s="18">
        <v>28</v>
      </c>
      <c r="U53" s="18">
        <v>22</v>
      </c>
      <c r="V53" s="18">
        <f>SUM(Q53:U53)</f>
        <v>175</v>
      </c>
      <c r="W53" s="304" t="s">
        <v>15</v>
      </c>
      <c r="X53" s="305"/>
      <c r="Y53" s="18">
        <v>18</v>
      </c>
      <c r="Z53" s="18">
        <v>18</v>
      </c>
      <c r="AA53" s="18">
        <v>13</v>
      </c>
      <c r="AB53" s="18">
        <v>9</v>
      </c>
      <c r="AC53" s="18">
        <v>8</v>
      </c>
      <c r="AD53" s="19">
        <f>SUM(Y53:AC53)</f>
        <v>66</v>
      </c>
      <c r="AI53" s="299" t="s">
        <v>15</v>
      </c>
      <c r="AJ53" s="303"/>
      <c r="AK53" s="17"/>
      <c r="AL53" s="18"/>
      <c r="AM53" s="18"/>
      <c r="AN53" s="18"/>
      <c r="AO53" s="18"/>
      <c r="AP53" s="18">
        <f>SUM(AK53:AO53)</f>
        <v>0</v>
      </c>
      <c r="AQ53" s="304" t="s">
        <v>15</v>
      </c>
      <c r="AR53" s="305"/>
      <c r="AS53" s="18"/>
      <c r="AT53" s="18"/>
      <c r="AU53" s="18"/>
      <c r="AV53" s="18"/>
      <c r="AW53" s="18"/>
      <c r="AX53" s="19">
        <f>SUM(AS53:AW53)</f>
        <v>0</v>
      </c>
      <c r="BC53" s="299" t="s">
        <v>15</v>
      </c>
      <c r="BD53" s="303"/>
      <c r="BE53" s="17">
        <f t="shared" si="78"/>
        <v>51</v>
      </c>
      <c r="BF53" s="18">
        <f t="shared" si="78"/>
        <v>41</v>
      </c>
      <c r="BG53" s="18">
        <f t="shared" si="78"/>
        <v>33</v>
      </c>
      <c r="BH53" s="18">
        <f t="shared" si="78"/>
        <v>28</v>
      </c>
      <c r="BI53" s="18">
        <f t="shared" si="78"/>
        <v>22</v>
      </c>
      <c r="BJ53" s="18">
        <f>SUM(BE53:BI53)</f>
        <v>175</v>
      </c>
      <c r="BK53" s="306" t="s">
        <v>15</v>
      </c>
      <c r="BL53" s="306"/>
      <c r="BM53" s="18">
        <f t="shared" si="79"/>
        <v>18</v>
      </c>
      <c r="BN53" s="18">
        <f t="shared" si="79"/>
        <v>18</v>
      </c>
      <c r="BO53" s="18">
        <f t="shared" si="79"/>
        <v>13</v>
      </c>
      <c r="BP53" s="18">
        <f t="shared" si="79"/>
        <v>9</v>
      </c>
      <c r="BQ53" s="18">
        <f t="shared" si="79"/>
        <v>8</v>
      </c>
      <c r="BR53" s="19">
        <f>SUM(BM53:BQ53)</f>
        <v>66</v>
      </c>
    </row>
    <row r="54" spans="15:76" x14ac:dyDescent="0.15">
      <c r="O54" s="299" t="s">
        <v>12</v>
      </c>
      <c r="P54" s="300"/>
      <c r="Q54" s="20">
        <f t="shared" ref="Q54:V54" si="80">SUM(Q52:Q53)</f>
        <v>63</v>
      </c>
      <c r="R54" s="20">
        <f t="shared" si="80"/>
        <v>54</v>
      </c>
      <c r="S54" s="20">
        <f t="shared" si="80"/>
        <v>48</v>
      </c>
      <c r="T54" s="20">
        <f t="shared" si="80"/>
        <v>34</v>
      </c>
      <c r="U54" s="20">
        <f t="shared" si="80"/>
        <v>28</v>
      </c>
      <c r="V54" s="20">
        <f t="shared" si="80"/>
        <v>227</v>
      </c>
      <c r="W54" s="301" t="s">
        <v>12</v>
      </c>
      <c r="X54" s="302"/>
      <c r="Y54" s="20">
        <f t="shared" ref="Y54:AD54" si="81">SUM(Y52:Y53)</f>
        <v>21</v>
      </c>
      <c r="Z54" s="20">
        <f t="shared" si="81"/>
        <v>21</v>
      </c>
      <c r="AA54" s="20">
        <f t="shared" si="81"/>
        <v>13</v>
      </c>
      <c r="AB54" s="20">
        <f t="shared" si="81"/>
        <v>12</v>
      </c>
      <c r="AC54" s="20">
        <f t="shared" si="81"/>
        <v>9</v>
      </c>
      <c r="AD54" s="20">
        <f t="shared" si="81"/>
        <v>76</v>
      </c>
      <c r="AI54" s="299" t="s">
        <v>12</v>
      </c>
      <c r="AJ54" s="300"/>
      <c r="AK54" s="20">
        <f t="shared" ref="AK54:AP54" si="82">SUM(AK52:AK53)</f>
        <v>0</v>
      </c>
      <c r="AL54" s="20">
        <f t="shared" si="82"/>
        <v>0</v>
      </c>
      <c r="AM54" s="20">
        <f t="shared" si="82"/>
        <v>0</v>
      </c>
      <c r="AN54" s="20">
        <f t="shared" si="82"/>
        <v>0</v>
      </c>
      <c r="AO54" s="20">
        <f t="shared" si="82"/>
        <v>0</v>
      </c>
      <c r="AP54" s="20">
        <f t="shared" si="82"/>
        <v>0</v>
      </c>
      <c r="AQ54" s="301" t="s">
        <v>12</v>
      </c>
      <c r="AR54" s="302"/>
      <c r="AS54" s="20">
        <f t="shared" ref="AS54:AX54" si="83">SUM(AS52:AS53)</f>
        <v>0</v>
      </c>
      <c r="AT54" s="20">
        <f t="shared" si="83"/>
        <v>0</v>
      </c>
      <c r="AU54" s="20">
        <f t="shared" si="83"/>
        <v>0</v>
      </c>
      <c r="AV54" s="20">
        <f t="shared" si="83"/>
        <v>0</v>
      </c>
      <c r="AW54" s="20">
        <f t="shared" si="83"/>
        <v>0</v>
      </c>
      <c r="AX54" s="20">
        <f t="shared" si="83"/>
        <v>0</v>
      </c>
      <c r="BC54" s="299" t="s">
        <v>12</v>
      </c>
      <c r="BD54" s="300"/>
      <c r="BE54" s="20">
        <f t="shared" ref="BE54:BJ54" si="84">SUM(BE52:BE53)</f>
        <v>63</v>
      </c>
      <c r="BF54" s="20">
        <f t="shared" si="84"/>
        <v>54</v>
      </c>
      <c r="BG54" s="20">
        <f t="shared" si="84"/>
        <v>48</v>
      </c>
      <c r="BH54" s="20">
        <f t="shared" si="84"/>
        <v>34</v>
      </c>
      <c r="BI54" s="20">
        <f t="shared" si="84"/>
        <v>28</v>
      </c>
      <c r="BJ54" s="20">
        <f t="shared" si="84"/>
        <v>227</v>
      </c>
      <c r="BK54" s="301" t="s">
        <v>12</v>
      </c>
      <c r="BL54" s="302"/>
      <c r="BM54" s="20">
        <f t="shared" ref="BM54:BR54" si="85">SUM(BM52:BM53)</f>
        <v>21</v>
      </c>
      <c r="BN54" s="20">
        <f t="shared" si="85"/>
        <v>21</v>
      </c>
      <c r="BO54" s="20">
        <f t="shared" si="85"/>
        <v>13</v>
      </c>
      <c r="BP54" s="20">
        <f t="shared" si="85"/>
        <v>12</v>
      </c>
      <c r="BQ54" s="20">
        <f t="shared" si="85"/>
        <v>9</v>
      </c>
      <c r="BR54" s="20">
        <f t="shared" si="85"/>
        <v>76</v>
      </c>
    </row>
    <row r="55" spans="15:76" x14ac:dyDescent="0.15">
      <c r="O55" s="217"/>
      <c r="P55" s="217"/>
      <c r="Q55" s="26"/>
      <c r="R55" s="26"/>
      <c r="S55" s="26"/>
      <c r="T55" s="26"/>
      <c r="U55" s="26"/>
      <c r="V55" s="26"/>
      <c r="W55" s="217"/>
      <c r="X55" s="217"/>
      <c r="Y55" s="26"/>
      <c r="Z55" s="26"/>
      <c r="AA55" s="26"/>
      <c r="AB55" s="26"/>
      <c r="AC55" s="26"/>
      <c r="AD55" s="26"/>
      <c r="AI55" s="217"/>
      <c r="AJ55" s="217"/>
      <c r="AK55" s="26"/>
      <c r="AL55" s="26"/>
      <c r="AM55" s="26"/>
      <c r="AN55" s="26"/>
      <c r="AO55" s="26"/>
      <c r="AP55" s="26"/>
      <c r="AQ55" s="217"/>
      <c r="AR55" s="217"/>
      <c r="AS55" s="26"/>
      <c r="AT55" s="26"/>
      <c r="AU55" s="26"/>
      <c r="AV55" s="26"/>
      <c r="AW55" s="26"/>
      <c r="AX55" s="26"/>
      <c r="BC55" s="217"/>
      <c r="BD55" s="217"/>
      <c r="BE55" s="26"/>
      <c r="BF55" s="26"/>
      <c r="BG55" s="26"/>
      <c r="BH55" s="26"/>
      <c r="BI55" s="26"/>
      <c r="BJ55" s="26"/>
      <c r="BK55" s="217"/>
      <c r="BL55" s="217"/>
      <c r="BM55" s="26"/>
      <c r="BN55" s="26"/>
      <c r="BO55" s="26"/>
      <c r="BP55" s="26"/>
      <c r="BQ55" s="26"/>
      <c r="BR55" s="26"/>
    </row>
    <row r="56" spans="15:76" ht="14.25" thickBot="1" x14ac:dyDescent="0.2">
      <c r="O56" s="299" t="s">
        <v>10</v>
      </c>
      <c r="P56" s="300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310" t="s">
        <v>10</v>
      </c>
      <c r="X56" s="31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99" t="s">
        <v>10</v>
      </c>
      <c r="AJ56" s="300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310" t="s">
        <v>10</v>
      </c>
      <c r="AR56" s="31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99" t="s">
        <v>10</v>
      </c>
      <c r="BD56" s="300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310" t="s">
        <v>10</v>
      </c>
      <c r="BL56" s="31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99" t="s">
        <v>13</v>
      </c>
      <c r="P57" s="303"/>
      <c r="Q57" s="243">
        <v>1</v>
      </c>
      <c r="R57" s="244">
        <v>0</v>
      </c>
      <c r="S57" s="244">
        <v>0</v>
      </c>
      <c r="T57" s="244">
        <v>0</v>
      </c>
      <c r="U57" s="244">
        <v>0</v>
      </c>
      <c r="V57" s="244">
        <f>SUM(Q57:U57)</f>
        <v>1</v>
      </c>
      <c r="W57" s="309" t="s">
        <v>13</v>
      </c>
      <c r="X57" s="309"/>
      <c r="Y57" s="244">
        <v>0</v>
      </c>
      <c r="Z57" s="244">
        <v>0</v>
      </c>
      <c r="AA57" s="244">
        <v>0</v>
      </c>
      <c r="AB57" s="244">
        <v>0</v>
      </c>
      <c r="AC57" s="244">
        <v>0</v>
      </c>
      <c r="AD57" s="245">
        <f>SUM(Y57:AC57)</f>
        <v>0</v>
      </c>
      <c r="AI57" s="299" t="s">
        <v>13</v>
      </c>
      <c r="AJ57" s="303"/>
      <c r="AK57" s="243"/>
      <c r="AL57" s="244"/>
      <c r="AM57" s="244"/>
      <c r="AN57" s="244"/>
      <c r="AO57" s="244"/>
      <c r="AP57" s="244">
        <f>SUM(AK57:AO57)</f>
        <v>0</v>
      </c>
      <c r="AQ57" s="307" t="s">
        <v>13</v>
      </c>
      <c r="AR57" s="308"/>
      <c r="AS57" s="244"/>
      <c r="AT57" s="244"/>
      <c r="AU57" s="244"/>
      <c r="AV57" s="244"/>
      <c r="AW57" s="244"/>
      <c r="AX57" s="245">
        <f>SUM(AS57:AW57)</f>
        <v>0</v>
      </c>
      <c r="BC57" s="299" t="s">
        <v>13</v>
      </c>
      <c r="BD57" s="303"/>
      <c r="BE57" s="243">
        <f t="shared" ref="BE57:BI58" si="86">Q57+AK57</f>
        <v>1</v>
      </c>
      <c r="BF57" s="244">
        <f t="shared" si="86"/>
        <v>0</v>
      </c>
      <c r="BG57" s="244">
        <f t="shared" si="86"/>
        <v>0</v>
      </c>
      <c r="BH57" s="244">
        <f t="shared" si="86"/>
        <v>0</v>
      </c>
      <c r="BI57" s="244">
        <f t="shared" si="86"/>
        <v>0</v>
      </c>
      <c r="BJ57" s="244">
        <f>SUM(BE57:BI57)</f>
        <v>1</v>
      </c>
      <c r="BK57" s="309" t="s">
        <v>13</v>
      </c>
      <c r="BL57" s="309"/>
      <c r="BM57" s="244">
        <f t="shared" ref="BM57:BQ58" si="87">Y57+AS57</f>
        <v>0</v>
      </c>
      <c r="BN57" s="244">
        <f t="shared" si="87"/>
        <v>0</v>
      </c>
      <c r="BO57" s="244">
        <f t="shared" si="87"/>
        <v>0</v>
      </c>
      <c r="BP57" s="244">
        <f t="shared" si="87"/>
        <v>0</v>
      </c>
      <c r="BQ57" s="244">
        <f t="shared" si="87"/>
        <v>0</v>
      </c>
      <c r="BR57" s="245">
        <f>SUM(BM57:BQ57)</f>
        <v>0</v>
      </c>
    </row>
    <row r="58" spans="15:76" ht="14.25" thickBot="1" x14ac:dyDescent="0.2">
      <c r="O58" s="299" t="s">
        <v>15</v>
      </c>
      <c r="P58" s="303"/>
      <c r="Q58" s="17">
        <v>5</v>
      </c>
      <c r="R58" s="18">
        <v>3</v>
      </c>
      <c r="S58" s="18">
        <v>2</v>
      </c>
      <c r="T58" s="18">
        <v>2</v>
      </c>
      <c r="U58" s="18">
        <v>1</v>
      </c>
      <c r="V58" s="18">
        <f>SUM(Q58:U58)</f>
        <v>13</v>
      </c>
      <c r="W58" s="306" t="s">
        <v>15</v>
      </c>
      <c r="X58" s="306"/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9">
        <f>SUM(Y58:AC58)</f>
        <v>0</v>
      </c>
      <c r="AI58" s="299" t="s">
        <v>15</v>
      </c>
      <c r="AJ58" s="303"/>
      <c r="AK58" s="17"/>
      <c r="AL58" s="18"/>
      <c r="AM58" s="18"/>
      <c r="AN58" s="18"/>
      <c r="AO58" s="18"/>
      <c r="AP58" s="18">
        <f>SUM(AK58:AO58)</f>
        <v>0</v>
      </c>
      <c r="AQ58" s="304" t="s">
        <v>15</v>
      </c>
      <c r="AR58" s="305"/>
      <c r="AS58" s="18"/>
      <c r="AT58" s="18"/>
      <c r="AU58" s="18"/>
      <c r="AV58" s="18"/>
      <c r="AW58" s="18"/>
      <c r="AX58" s="19">
        <f>SUM(AS58:AW58)</f>
        <v>0</v>
      </c>
      <c r="BC58" s="299" t="s">
        <v>15</v>
      </c>
      <c r="BD58" s="303"/>
      <c r="BE58" s="17">
        <f t="shared" si="86"/>
        <v>5</v>
      </c>
      <c r="BF58" s="18">
        <f t="shared" si="86"/>
        <v>3</v>
      </c>
      <c r="BG58" s="18">
        <f t="shared" si="86"/>
        <v>2</v>
      </c>
      <c r="BH58" s="18">
        <f t="shared" si="86"/>
        <v>2</v>
      </c>
      <c r="BI58" s="18">
        <f t="shared" si="86"/>
        <v>1</v>
      </c>
      <c r="BJ58" s="18">
        <f>SUM(BE58:BI58)</f>
        <v>13</v>
      </c>
      <c r="BK58" s="306" t="s">
        <v>15</v>
      </c>
      <c r="BL58" s="306"/>
      <c r="BM58" s="18">
        <f t="shared" si="87"/>
        <v>0</v>
      </c>
      <c r="BN58" s="18">
        <f t="shared" si="87"/>
        <v>0</v>
      </c>
      <c r="BO58" s="18">
        <f t="shared" si="87"/>
        <v>0</v>
      </c>
      <c r="BP58" s="18">
        <f t="shared" si="87"/>
        <v>0</v>
      </c>
      <c r="BQ58" s="18">
        <f t="shared" si="87"/>
        <v>0</v>
      </c>
      <c r="BR58" s="19">
        <f>SUM(BM58:BQ58)</f>
        <v>0</v>
      </c>
    </row>
    <row r="59" spans="15:76" x14ac:dyDescent="0.15">
      <c r="O59" s="299" t="s">
        <v>12</v>
      </c>
      <c r="P59" s="300"/>
      <c r="Q59" s="20">
        <f t="shared" ref="Q59:V59" si="88">SUM(Q57:Q58)</f>
        <v>6</v>
      </c>
      <c r="R59" s="20">
        <f t="shared" si="88"/>
        <v>3</v>
      </c>
      <c r="S59" s="20">
        <f t="shared" si="88"/>
        <v>2</v>
      </c>
      <c r="T59" s="20">
        <f t="shared" si="88"/>
        <v>2</v>
      </c>
      <c r="U59" s="20">
        <f t="shared" si="88"/>
        <v>1</v>
      </c>
      <c r="V59" s="20">
        <f t="shared" si="88"/>
        <v>14</v>
      </c>
      <c r="W59" s="301" t="s">
        <v>12</v>
      </c>
      <c r="X59" s="302"/>
      <c r="Y59" s="20">
        <f t="shared" ref="Y59:AD59" si="89">SUM(Y57:Y58)</f>
        <v>0</v>
      </c>
      <c r="Z59" s="20">
        <f t="shared" si="89"/>
        <v>0</v>
      </c>
      <c r="AA59" s="20">
        <f t="shared" si="89"/>
        <v>0</v>
      </c>
      <c r="AB59" s="20">
        <f t="shared" si="89"/>
        <v>0</v>
      </c>
      <c r="AC59" s="20">
        <f t="shared" si="89"/>
        <v>0</v>
      </c>
      <c r="AD59" s="20">
        <f t="shared" si="89"/>
        <v>0</v>
      </c>
      <c r="AI59" s="299" t="s">
        <v>12</v>
      </c>
      <c r="AJ59" s="300"/>
      <c r="AK59" s="20">
        <f t="shared" ref="AK59:AP59" si="90">SUM(AK57:AK58)</f>
        <v>0</v>
      </c>
      <c r="AL59" s="20">
        <f t="shared" si="90"/>
        <v>0</v>
      </c>
      <c r="AM59" s="20">
        <f t="shared" si="90"/>
        <v>0</v>
      </c>
      <c r="AN59" s="20">
        <f t="shared" si="90"/>
        <v>0</v>
      </c>
      <c r="AO59" s="20">
        <f t="shared" si="90"/>
        <v>0</v>
      </c>
      <c r="AP59" s="20">
        <f t="shared" si="90"/>
        <v>0</v>
      </c>
      <c r="AQ59" s="301" t="s">
        <v>12</v>
      </c>
      <c r="AR59" s="302"/>
      <c r="AS59" s="20">
        <f t="shared" ref="AS59:AX59" si="91">SUM(AS57:AS58)</f>
        <v>0</v>
      </c>
      <c r="AT59" s="20">
        <f t="shared" si="91"/>
        <v>0</v>
      </c>
      <c r="AU59" s="20">
        <f t="shared" si="91"/>
        <v>0</v>
      </c>
      <c r="AV59" s="20">
        <f t="shared" si="91"/>
        <v>0</v>
      </c>
      <c r="AW59" s="20">
        <f t="shared" si="91"/>
        <v>0</v>
      </c>
      <c r="AX59" s="20">
        <f t="shared" si="91"/>
        <v>0</v>
      </c>
      <c r="BC59" s="299" t="s">
        <v>12</v>
      </c>
      <c r="BD59" s="300"/>
      <c r="BE59" s="20">
        <f t="shared" ref="BE59:BJ59" si="92">SUM(BE57:BE58)</f>
        <v>6</v>
      </c>
      <c r="BF59" s="20">
        <f t="shared" si="92"/>
        <v>3</v>
      </c>
      <c r="BG59" s="20">
        <f t="shared" si="92"/>
        <v>2</v>
      </c>
      <c r="BH59" s="20">
        <f t="shared" si="92"/>
        <v>2</v>
      </c>
      <c r="BI59" s="20">
        <f t="shared" si="92"/>
        <v>1</v>
      </c>
      <c r="BJ59" s="20">
        <f t="shared" si="92"/>
        <v>14</v>
      </c>
      <c r="BK59" s="301" t="s">
        <v>12</v>
      </c>
      <c r="BL59" s="302"/>
      <c r="BM59" s="20">
        <f t="shared" ref="BM59:BR59" si="93">SUM(BM57:BM58)</f>
        <v>0</v>
      </c>
      <c r="BN59" s="20">
        <f t="shared" si="93"/>
        <v>0</v>
      </c>
      <c r="BO59" s="20">
        <f t="shared" si="93"/>
        <v>0</v>
      </c>
      <c r="BP59" s="20">
        <f t="shared" si="93"/>
        <v>0</v>
      </c>
      <c r="BQ59" s="20">
        <f t="shared" si="93"/>
        <v>0</v>
      </c>
      <c r="BR59" s="20">
        <f t="shared" si="93"/>
        <v>0</v>
      </c>
    </row>
    <row r="60" spans="15:76" x14ac:dyDescent="0.15">
      <c r="AE60" s="280" t="s">
        <v>28</v>
      </c>
      <c r="AF60" s="280"/>
      <c r="AY60" s="280" t="s">
        <v>28</v>
      </c>
      <c r="AZ60" s="280"/>
      <c r="BS60" s="280" t="s">
        <v>28</v>
      </c>
      <c r="BT60" s="280"/>
    </row>
    <row r="61" spans="15:76" ht="14.25" x14ac:dyDescent="0.15">
      <c r="Q61" s="281" t="s">
        <v>18</v>
      </c>
      <c r="R61" s="282"/>
      <c r="S61" s="283"/>
      <c r="T61" s="50"/>
      <c r="U61" s="50"/>
      <c r="V61" s="284" t="s">
        <v>19</v>
      </c>
      <c r="W61" s="285"/>
      <c r="X61" s="286"/>
      <c r="Y61" s="50"/>
      <c r="Z61" s="50"/>
      <c r="AA61" s="287" t="s">
        <v>20</v>
      </c>
      <c r="AB61" s="288"/>
      <c r="AC61" s="289"/>
      <c r="AE61" s="85" t="s">
        <v>21</v>
      </c>
      <c r="AF61" s="85" t="s">
        <v>22</v>
      </c>
      <c r="AK61" s="290" t="s">
        <v>18</v>
      </c>
      <c r="AL61" s="291"/>
      <c r="AM61" s="292"/>
      <c r="AP61" s="293" t="s">
        <v>19</v>
      </c>
      <c r="AQ61" s="294"/>
      <c r="AR61" s="295"/>
      <c r="AU61" s="296" t="s">
        <v>20</v>
      </c>
      <c r="AV61" s="297"/>
      <c r="AW61" s="298"/>
      <c r="AY61" s="85" t="s">
        <v>21</v>
      </c>
      <c r="AZ61" s="85" t="s">
        <v>22</v>
      </c>
      <c r="BE61" s="290" t="s">
        <v>18</v>
      </c>
      <c r="BF61" s="291"/>
      <c r="BG61" s="292"/>
      <c r="BJ61" s="293" t="s">
        <v>19</v>
      </c>
      <c r="BK61" s="294"/>
      <c r="BL61" s="295"/>
      <c r="BO61" s="296" t="s">
        <v>20</v>
      </c>
      <c r="BP61" s="297"/>
      <c r="BQ61" s="298"/>
      <c r="BS61" s="85" t="s">
        <v>21</v>
      </c>
      <c r="BT61" s="85" t="s">
        <v>22</v>
      </c>
    </row>
    <row r="62" spans="15:76" ht="14.25" x14ac:dyDescent="0.15">
      <c r="Q62" s="229" t="s">
        <v>16</v>
      </c>
      <c r="R62" s="436">
        <f>V7+AD7+V12</f>
        <v>610</v>
      </c>
      <c r="S62" s="275"/>
      <c r="T62" s="50"/>
      <c r="U62" s="50"/>
      <c r="V62" s="229" t="s">
        <v>16</v>
      </c>
      <c r="W62" s="436">
        <f>AD12+V17+AD17+V22+AD22+V27+AD27+V32+AD32+V37</f>
        <v>2810</v>
      </c>
      <c r="X62" s="275"/>
      <c r="Y62" s="50"/>
      <c r="Z62" s="50"/>
      <c r="AA62" s="229" t="s">
        <v>16</v>
      </c>
      <c r="AB62" s="436">
        <f>AD37+V42+AD42+V47+AD47+V52+AD52+V57+AD57</f>
        <v>1661</v>
      </c>
      <c r="AC62" s="275"/>
      <c r="AD62" s="43" t="s">
        <v>16</v>
      </c>
      <c r="AE62" s="44">
        <f>AD37+V42</f>
        <v>895</v>
      </c>
      <c r="AF62" s="44">
        <f>AD42+V47+AD47+V52+AD52+V57+AD57</f>
        <v>766</v>
      </c>
      <c r="AK62" s="230" t="s">
        <v>16</v>
      </c>
      <c r="AL62" s="415">
        <f>AP7+AX7+AP12</f>
        <v>0</v>
      </c>
      <c r="AM62" s="277"/>
      <c r="AP62" s="230" t="s">
        <v>16</v>
      </c>
      <c r="AQ62" s="415">
        <f>AX12+AP17+AX17+AP22+AX22+AP27+AX27+AP32+AX32+AP37</f>
        <v>38</v>
      </c>
      <c r="AR62" s="277"/>
      <c r="AU62" s="230" t="s">
        <v>16</v>
      </c>
      <c r="AV62" s="415">
        <f>AX37+AP42+AX42+AP47+AX47+AP52+AX52+AP57+AX57</f>
        <v>0</v>
      </c>
      <c r="AW62" s="277"/>
      <c r="AX62" s="43" t="s">
        <v>16</v>
      </c>
      <c r="AY62" s="44">
        <f>AX37+AP42</f>
        <v>0</v>
      </c>
      <c r="AZ62" s="44">
        <f>AX42+AP47+AX47+AP52+AX52+AP57+AX57</f>
        <v>0</v>
      </c>
      <c r="BE62" s="230" t="s">
        <v>16</v>
      </c>
      <c r="BF62" s="437">
        <f>BJ7+BR7+BJ12</f>
        <v>610</v>
      </c>
      <c r="BG62" s="279"/>
      <c r="BJ62" s="230" t="s">
        <v>16</v>
      </c>
      <c r="BK62" s="437">
        <f>BR12+BJ17+BR17+BJ22+BR22+BJ27+BR27+BJ32+BR32+BJ37</f>
        <v>2848</v>
      </c>
      <c r="BL62" s="279"/>
      <c r="BO62" s="230" t="s">
        <v>16</v>
      </c>
      <c r="BP62" s="437">
        <f>BR37+BJ42+BR42+BJ47+BR47+BJ52+BR52+BJ57+BR57</f>
        <v>1661</v>
      </c>
      <c r="BQ62" s="279"/>
      <c r="BR62" s="43" t="s">
        <v>16</v>
      </c>
      <c r="BS62" s="173">
        <f>BR37+BJ42</f>
        <v>895</v>
      </c>
      <c r="BT62" s="173">
        <f>BR42+BJ47+BR47+BJ52+BR52+BJ57+BR57</f>
        <v>766</v>
      </c>
    </row>
    <row r="63" spans="15:76" ht="15" thickBot="1" x14ac:dyDescent="0.2">
      <c r="Q63" s="231" t="s">
        <v>14</v>
      </c>
      <c r="R63" s="438">
        <f>V8+AD8+V13</f>
        <v>610</v>
      </c>
      <c r="S63" s="268"/>
      <c r="T63" s="50"/>
      <c r="U63" s="50"/>
      <c r="V63" s="231" t="s">
        <v>14</v>
      </c>
      <c r="W63" s="438">
        <f>AD13+V18+AD18+V23+AD23+V28+AD28+V33+AD33+V38</f>
        <v>2704</v>
      </c>
      <c r="X63" s="268"/>
      <c r="Y63" s="50"/>
      <c r="Z63" s="50"/>
      <c r="AA63" s="231" t="s">
        <v>14</v>
      </c>
      <c r="AB63" s="438">
        <f>AD38+V43+AD43+V48+AD48+V53+AD53+V58+AD58</f>
        <v>2262</v>
      </c>
      <c r="AC63" s="268"/>
      <c r="AD63" s="43" t="s">
        <v>14</v>
      </c>
      <c r="AE63" s="45">
        <f>AD38+V43</f>
        <v>969</v>
      </c>
      <c r="AF63" s="45">
        <f>AD43+V48+AD48+V53+AD53+V58+AD58</f>
        <v>1293</v>
      </c>
      <c r="AK63" s="232" t="s">
        <v>14</v>
      </c>
      <c r="AL63" s="439">
        <f>AP8+AX8+AP13</f>
        <v>0</v>
      </c>
      <c r="AM63" s="270"/>
      <c r="AP63" s="232" t="s">
        <v>14</v>
      </c>
      <c r="AQ63" s="439">
        <f>AX13+AP18+AX18+AP23+AX23+AP28+AX28+AP33+AX33+AP38</f>
        <v>49</v>
      </c>
      <c r="AR63" s="270"/>
      <c r="AU63" s="232" t="s">
        <v>14</v>
      </c>
      <c r="AV63" s="439">
        <f>AX38+AP43+AX43+AP48+AX48+AP53+AX53+AP58+AX58</f>
        <v>1</v>
      </c>
      <c r="AW63" s="270"/>
      <c r="AX63" s="43" t="s">
        <v>14</v>
      </c>
      <c r="AY63" s="45">
        <f>AX38+AP43</f>
        <v>0</v>
      </c>
      <c r="AZ63" s="45">
        <f>AX43+AP48+AX48+AP53+AX53+AP58+AX58</f>
        <v>1</v>
      </c>
      <c r="BE63" s="232" t="s">
        <v>14</v>
      </c>
      <c r="BF63" s="440">
        <f>BJ8+BR8+BJ13</f>
        <v>610</v>
      </c>
      <c r="BG63" s="272"/>
      <c r="BJ63" s="232" t="s">
        <v>14</v>
      </c>
      <c r="BK63" s="440">
        <f>BR13+BJ18+BR18+BJ23+BR23+BJ28+BR28+BJ33+BR33+BJ38</f>
        <v>2753</v>
      </c>
      <c r="BL63" s="272"/>
      <c r="BO63" s="232" t="s">
        <v>14</v>
      </c>
      <c r="BP63" s="440">
        <f>BR38+BJ43+BR43+BJ48+BR48+BJ53+BR53+BJ58+BR58</f>
        <v>2263</v>
      </c>
      <c r="BQ63" s="272"/>
      <c r="BR63" s="43" t="s">
        <v>14</v>
      </c>
      <c r="BS63" s="174">
        <f>BR38+BJ43</f>
        <v>969</v>
      </c>
      <c r="BT63" s="174">
        <f>BR43+BJ48+BR48+BJ53+BR53+BJ58+BR58</f>
        <v>1294</v>
      </c>
    </row>
    <row r="64" spans="15:76" ht="15" thickBot="1" x14ac:dyDescent="0.2">
      <c r="Q64" s="233" t="s">
        <v>12</v>
      </c>
      <c r="R64" s="442">
        <f>R62+R63</f>
        <v>1220</v>
      </c>
      <c r="S64" s="264"/>
      <c r="T64" s="50"/>
      <c r="U64" s="50"/>
      <c r="V64" s="233" t="s">
        <v>12</v>
      </c>
      <c r="W64" s="442">
        <f>W62+W63</f>
        <v>5514</v>
      </c>
      <c r="X64" s="264"/>
      <c r="Y64" s="50"/>
      <c r="Z64" s="50"/>
      <c r="AA64" s="233" t="s">
        <v>12</v>
      </c>
      <c r="AB64" s="442">
        <f>AB62+AB63</f>
        <v>3923</v>
      </c>
      <c r="AC64" s="264"/>
      <c r="AD64" s="43" t="s">
        <v>12</v>
      </c>
      <c r="AE64" s="46">
        <f>AD39+V44</f>
        <v>1864</v>
      </c>
      <c r="AF64" s="47">
        <f>AD44+V49+AD49+V54+AD54+V59+AD59</f>
        <v>2059</v>
      </c>
      <c r="AK64" s="234" t="s">
        <v>12</v>
      </c>
      <c r="AL64" s="443">
        <f>AL62+AL63</f>
        <v>0</v>
      </c>
      <c r="AM64" s="266"/>
      <c r="AP64" s="234" t="s">
        <v>12</v>
      </c>
      <c r="AQ64" s="443">
        <f>AQ62+AQ63</f>
        <v>87</v>
      </c>
      <c r="AR64" s="266"/>
      <c r="AU64" s="234" t="s">
        <v>12</v>
      </c>
      <c r="AV64" s="443">
        <f>AV62+AV63</f>
        <v>1</v>
      </c>
      <c r="AW64" s="266"/>
      <c r="AX64" s="43" t="s">
        <v>12</v>
      </c>
      <c r="AY64" s="46">
        <f>AX39+AP44</f>
        <v>0</v>
      </c>
      <c r="AZ64" s="47">
        <f>AX44+AP49+AX49+AP54+AX54+AP59+AX59</f>
        <v>1</v>
      </c>
      <c r="BE64" s="234" t="s">
        <v>12</v>
      </c>
      <c r="BF64" s="441">
        <f>BF62+BF63</f>
        <v>1220</v>
      </c>
      <c r="BG64" s="260"/>
      <c r="BJ64" s="234" t="s">
        <v>12</v>
      </c>
      <c r="BK64" s="441">
        <f>BK62+BK63</f>
        <v>5601</v>
      </c>
      <c r="BL64" s="260"/>
      <c r="BO64" s="234" t="s">
        <v>12</v>
      </c>
      <c r="BP64" s="441">
        <f>BP62+BP63</f>
        <v>3924</v>
      </c>
      <c r="BQ64" s="260"/>
      <c r="BR64" s="43" t="s">
        <v>12</v>
      </c>
      <c r="BS64" s="175">
        <f>BR39+BJ44</f>
        <v>1864</v>
      </c>
      <c r="BT64" s="176">
        <f>BR44+BJ49+BR49+BJ54+BR54+BJ59+BR59</f>
        <v>2060</v>
      </c>
      <c r="BW64" s="38"/>
      <c r="BX64" s="38"/>
    </row>
    <row r="65" spans="17:76" ht="14.25" x14ac:dyDescent="0.15">
      <c r="Q65" s="56" t="s">
        <v>23</v>
      </c>
      <c r="R65" s="261">
        <f>R64/O9</f>
        <v>0.11447874636389228</v>
      </c>
      <c r="S65" s="262"/>
      <c r="T65" s="50"/>
      <c r="U65" s="50"/>
      <c r="V65" s="56" t="s">
        <v>23</v>
      </c>
      <c r="W65" s="261">
        <f>W64/O9</f>
        <v>0.51740639954959178</v>
      </c>
      <c r="X65" s="262"/>
      <c r="Y65" s="235"/>
      <c r="Z65" s="235"/>
      <c r="AA65" s="56" t="s">
        <v>23</v>
      </c>
      <c r="AB65" s="261">
        <f>AB64/O9</f>
        <v>0.3681148540865159</v>
      </c>
      <c r="AC65" s="262"/>
      <c r="AE65" s="48">
        <f>AE64/O9</f>
        <v>0.1749085108379469</v>
      </c>
      <c r="AF65" s="48">
        <f>AF64/O9</f>
        <v>0.19320634324856903</v>
      </c>
      <c r="AK65" s="171" t="s">
        <v>23</v>
      </c>
      <c r="AL65" s="256">
        <f>AL64/AI9</f>
        <v>0</v>
      </c>
      <c r="AM65" s="257"/>
      <c r="AP65" s="171" t="s">
        <v>23</v>
      </c>
      <c r="AQ65" s="256">
        <f>AQ64/AI9</f>
        <v>0.98863636363636365</v>
      </c>
      <c r="AR65" s="257"/>
      <c r="AS65" s="236"/>
      <c r="AT65" s="236"/>
      <c r="AU65" s="171" t="s">
        <v>23</v>
      </c>
      <c r="AV65" s="256">
        <f>AV64/AI9</f>
        <v>1.1363636363636364E-2</v>
      </c>
      <c r="AW65" s="257"/>
      <c r="AY65" s="48">
        <f>AY64/AI9</f>
        <v>0</v>
      </c>
      <c r="AZ65" s="48">
        <f>AZ64/AI9</f>
        <v>1.1363636363636364E-2</v>
      </c>
      <c r="BE65" s="171" t="s">
        <v>23</v>
      </c>
      <c r="BF65" s="256">
        <f>BF64/BC9</f>
        <v>0.11354118194509075</v>
      </c>
      <c r="BG65" s="257"/>
      <c r="BJ65" s="171" t="s">
        <v>23</v>
      </c>
      <c r="BK65" s="256">
        <f>BK64/BC9</f>
        <v>0.52126570497906</v>
      </c>
      <c r="BL65" s="257"/>
      <c r="BM65" s="236"/>
      <c r="BN65" s="236"/>
      <c r="BO65" s="171" t="s">
        <v>23</v>
      </c>
      <c r="BP65" s="256">
        <f>BP64/BC9</f>
        <v>0.36519311307584923</v>
      </c>
      <c r="BQ65" s="257"/>
      <c r="BS65" s="48">
        <f>BS64/BC9</f>
        <v>0.17347603536528619</v>
      </c>
      <c r="BT65" s="48">
        <f>BT64/BC9</f>
        <v>0.19171707771056307</v>
      </c>
      <c r="BW65" s="38"/>
      <c r="BX65" s="38"/>
    </row>
    <row r="67" spans="17:76" x14ac:dyDescent="0.15">
      <c r="Q67" s="40" t="s">
        <v>24</v>
      </c>
      <c r="AK67" s="40"/>
      <c r="BE67" s="40" t="s">
        <v>25</v>
      </c>
    </row>
    <row r="74" spans="17:76" x14ac:dyDescent="0.15">
      <c r="W74" s="41"/>
      <c r="X74" s="41"/>
      <c r="Y74" s="42" t="s">
        <v>26</v>
      </c>
      <c r="Z74" s="258">
        <f>V27+AD27+V32+AD32+V37</f>
        <v>1682</v>
      </c>
      <c r="AA74" s="258"/>
    </row>
    <row r="75" spans="17:76" x14ac:dyDescent="0.15">
      <c r="W75" s="41"/>
      <c r="X75" s="41"/>
      <c r="Y75" s="42" t="s">
        <v>27</v>
      </c>
      <c r="Z75" s="258">
        <f>V28+AD28+V33+AD33+V38</f>
        <v>1651</v>
      </c>
      <c r="AA75" s="258"/>
    </row>
  </sheetData>
  <mergeCells count="408">
    <mergeCell ref="BK65:BL65"/>
    <mergeCell ref="BP65:BQ65"/>
    <mergeCell ref="Z74:AA74"/>
    <mergeCell ref="Z75:AA75"/>
    <mergeCell ref="BF64:BG64"/>
    <mergeCell ref="BK64:BL64"/>
    <mergeCell ref="BP64:BQ64"/>
    <mergeCell ref="BF65:BG65"/>
    <mergeCell ref="R64:S64"/>
    <mergeCell ref="W64:X64"/>
    <mergeCell ref="AB64:AC64"/>
    <mergeCell ref="AL64:AM64"/>
    <mergeCell ref="AQ64:AR64"/>
    <mergeCell ref="AV64:AW64"/>
    <mergeCell ref="R65:S65"/>
    <mergeCell ref="W65:X65"/>
    <mergeCell ref="AB65:AC65"/>
    <mergeCell ref="AL65:AM65"/>
    <mergeCell ref="AQ65:AR65"/>
    <mergeCell ref="AV65:AW65"/>
    <mergeCell ref="BF63:BG63"/>
    <mergeCell ref="BK63:BL63"/>
    <mergeCell ref="BP63:BQ63"/>
    <mergeCell ref="R62:S62"/>
    <mergeCell ref="W62:X62"/>
    <mergeCell ref="AB62:AC62"/>
    <mergeCell ref="AL62:AM62"/>
    <mergeCell ref="AQ62:AR62"/>
    <mergeCell ref="AV62:AW62"/>
    <mergeCell ref="BF62:BG62"/>
    <mergeCell ref="R63:S63"/>
    <mergeCell ref="W63:X63"/>
    <mergeCell ref="AB63:AC63"/>
    <mergeCell ref="AL63:AM63"/>
    <mergeCell ref="AQ63:AR63"/>
    <mergeCell ref="AV63:AW63"/>
    <mergeCell ref="BK62:BL62"/>
    <mergeCell ref="BP62:BQ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BO61:BQ61"/>
    <mergeCell ref="O58:P58"/>
    <mergeCell ref="W58:X58"/>
    <mergeCell ref="AI58:AJ58"/>
    <mergeCell ref="AQ58:AR58"/>
    <mergeCell ref="BC58:BD58"/>
    <mergeCell ref="BK58:BL58"/>
    <mergeCell ref="AU61:AW61"/>
    <mergeCell ref="BE61:BG61"/>
    <mergeCell ref="BJ61:BL61"/>
    <mergeCell ref="O59:P59"/>
    <mergeCell ref="W59:X59"/>
    <mergeCell ref="AI59:AJ59"/>
    <mergeCell ref="AQ59:AR59"/>
    <mergeCell ref="BC59:BD59"/>
    <mergeCell ref="BK59:BL59"/>
    <mergeCell ref="O56:P56"/>
    <mergeCell ref="W56:X56"/>
    <mergeCell ref="AI56:AJ56"/>
    <mergeCell ref="AQ56:AR56"/>
    <mergeCell ref="BC56:BD56"/>
    <mergeCell ref="BK56:BL56"/>
    <mergeCell ref="O57:P57"/>
    <mergeCell ref="W57:X57"/>
    <mergeCell ref="AI57:AJ57"/>
    <mergeCell ref="AQ57:AR57"/>
    <mergeCell ref="BC57:BD57"/>
    <mergeCell ref="BK57:BL57"/>
    <mergeCell ref="O53:P53"/>
    <mergeCell ref="W53:X53"/>
    <mergeCell ref="AI53:AJ53"/>
    <mergeCell ref="AQ53:AR53"/>
    <mergeCell ref="BC53:BD53"/>
    <mergeCell ref="BK53:BL53"/>
    <mergeCell ref="O54:P54"/>
    <mergeCell ref="W54:X54"/>
    <mergeCell ref="AI54:AJ54"/>
    <mergeCell ref="AQ54:AR54"/>
    <mergeCell ref="BC54:BD54"/>
    <mergeCell ref="BK54:BL54"/>
    <mergeCell ref="O51:P51"/>
    <mergeCell ref="W51:X51"/>
    <mergeCell ref="AI51:AJ51"/>
    <mergeCell ref="AQ51:AR51"/>
    <mergeCell ref="BC51:BD51"/>
    <mergeCell ref="BK51:BL51"/>
    <mergeCell ref="O52:P52"/>
    <mergeCell ref="W52:X52"/>
    <mergeCell ref="AI52:AJ52"/>
    <mergeCell ref="AQ52:AR52"/>
    <mergeCell ref="BC52:BD52"/>
    <mergeCell ref="BK52:BL52"/>
    <mergeCell ref="O48:P48"/>
    <mergeCell ref="W48:X48"/>
    <mergeCell ref="AI48:AJ48"/>
    <mergeCell ref="AQ48:AR48"/>
    <mergeCell ref="BC48:BD48"/>
    <mergeCell ref="BK48:BL48"/>
    <mergeCell ref="O49:P49"/>
    <mergeCell ref="W49:X49"/>
    <mergeCell ref="AI49:AJ49"/>
    <mergeCell ref="AQ49:AR49"/>
    <mergeCell ref="BC49:BD49"/>
    <mergeCell ref="BK49:BL49"/>
    <mergeCell ref="O46:P46"/>
    <mergeCell ref="W46:X46"/>
    <mergeCell ref="AI46:AJ46"/>
    <mergeCell ref="AQ46:AR46"/>
    <mergeCell ref="BC46:BD46"/>
    <mergeCell ref="BK46:BL46"/>
    <mergeCell ref="O47:P47"/>
    <mergeCell ref="W47:X47"/>
    <mergeCell ref="AI47:AJ47"/>
    <mergeCell ref="AQ47:AR47"/>
    <mergeCell ref="BC47:BD47"/>
    <mergeCell ref="BK47:BL47"/>
    <mergeCell ref="O43:P43"/>
    <mergeCell ref="W43:X43"/>
    <mergeCell ref="AI43:AJ43"/>
    <mergeCell ref="AQ43:AR43"/>
    <mergeCell ref="BC43:BD43"/>
    <mergeCell ref="BK43:BL43"/>
    <mergeCell ref="O44:P44"/>
    <mergeCell ref="W44:X44"/>
    <mergeCell ref="AI44:AJ44"/>
    <mergeCell ref="AQ44:AR44"/>
    <mergeCell ref="BC44:BD44"/>
    <mergeCell ref="BK44:BL44"/>
    <mergeCell ref="O41:P41"/>
    <mergeCell ref="W41:X41"/>
    <mergeCell ref="AI41:AJ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O38:P38"/>
    <mergeCell ref="W38:X38"/>
    <mergeCell ref="AI38:AJ38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BK37:BL37"/>
    <mergeCell ref="BK32:BL32"/>
    <mergeCell ref="O33:P33"/>
    <mergeCell ref="W33:X33"/>
    <mergeCell ref="AI33:AJ33"/>
    <mergeCell ref="AQ33:AR33"/>
    <mergeCell ref="BC33:BD33"/>
    <mergeCell ref="BK33:BL33"/>
    <mergeCell ref="BK34:BL34"/>
    <mergeCell ref="O34:P34"/>
    <mergeCell ref="W34:X34"/>
    <mergeCell ref="AI34:AJ34"/>
    <mergeCell ref="AQ36:AR36"/>
    <mergeCell ref="BC36:BD36"/>
    <mergeCell ref="BK36:BL36"/>
    <mergeCell ref="O36:P36"/>
    <mergeCell ref="W36:X36"/>
    <mergeCell ref="AI36:AJ36"/>
    <mergeCell ref="AQ34:AR34"/>
    <mergeCell ref="BC34:BD34"/>
    <mergeCell ref="O37:P37"/>
    <mergeCell ref="W37:X37"/>
    <mergeCell ref="AI37:AJ37"/>
    <mergeCell ref="AQ37:AR37"/>
    <mergeCell ref="H34:H35"/>
    <mergeCell ref="I36:I37"/>
    <mergeCell ref="B36:B37"/>
    <mergeCell ref="C36:C37"/>
    <mergeCell ref="D36:D37"/>
    <mergeCell ref="E36:E37"/>
    <mergeCell ref="F36:F37"/>
    <mergeCell ref="G36:G37"/>
    <mergeCell ref="BC37:BD37"/>
    <mergeCell ref="K34:K35"/>
    <mergeCell ref="K36:K37"/>
    <mergeCell ref="B30:B31"/>
    <mergeCell ref="C30:E30"/>
    <mergeCell ref="F30:H30"/>
    <mergeCell ref="I30:K30"/>
    <mergeCell ref="O31:P31"/>
    <mergeCell ref="W31:X31"/>
    <mergeCell ref="J36:J37"/>
    <mergeCell ref="BK31:BL31"/>
    <mergeCell ref="C32:C33"/>
    <mergeCell ref="D32:D33"/>
    <mergeCell ref="E32:E33"/>
    <mergeCell ref="F32:F33"/>
    <mergeCell ref="G32:G33"/>
    <mergeCell ref="H32:H33"/>
    <mergeCell ref="I32:I33"/>
    <mergeCell ref="J32:J33"/>
    <mergeCell ref="H36:H37"/>
    <mergeCell ref="I34:I35"/>
    <mergeCell ref="J34:J35"/>
    <mergeCell ref="C34:C35"/>
    <mergeCell ref="D34:D35"/>
    <mergeCell ref="E34:E35"/>
    <mergeCell ref="F34:F35"/>
    <mergeCell ref="G34:G35"/>
    <mergeCell ref="BC31:BD31"/>
    <mergeCell ref="AQ32:AR32"/>
    <mergeCell ref="BC32:BD32"/>
    <mergeCell ref="O29:P29"/>
    <mergeCell ref="W29:X29"/>
    <mergeCell ref="AI29:AJ29"/>
    <mergeCell ref="AQ29:AR29"/>
    <mergeCell ref="BC29:BD29"/>
    <mergeCell ref="K32:K33"/>
    <mergeCell ref="O32:P32"/>
    <mergeCell ref="W32:X32"/>
    <mergeCell ref="AI32:AJ32"/>
    <mergeCell ref="AI31:AJ31"/>
    <mergeCell ref="AQ31:AR31"/>
    <mergeCell ref="O27:P27"/>
    <mergeCell ref="W27:X27"/>
    <mergeCell ref="AI27:AJ27"/>
    <mergeCell ref="AQ27:AR27"/>
    <mergeCell ref="BC27:BD27"/>
    <mergeCell ref="BK27:BL27"/>
    <mergeCell ref="BK29:BL29"/>
    <mergeCell ref="O28:P28"/>
    <mergeCell ref="W28:X28"/>
    <mergeCell ref="AI28:AJ28"/>
    <mergeCell ref="AQ28:AR28"/>
    <mergeCell ref="BC28:BD28"/>
    <mergeCell ref="BK28:BL28"/>
    <mergeCell ref="O24:P24"/>
    <mergeCell ref="W24:X24"/>
    <mergeCell ref="AI24:AJ24"/>
    <mergeCell ref="AQ24:AR24"/>
    <mergeCell ref="BC24:BD24"/>
    <mergeCell ref="BK24:BL24"/>
    <mergeCell ref="O26:P26"/>
    <mergeCell ref="W26:X26"/>
    <mergeCell ref="AI26:AJ26"/>
    <mergeCell ref="AQ26:AR26"/>
    <mergeCell ref="BC26:BD26"/>
    <mergeCell ref="BK26:BL26"/>
    <mergeCell ref="AI22:AJ22"/>
    <mergeCell ref="AQ22:AR22"/>
    <mergeCell ref="BC22:BD22"/>
    <mergeCell ref="BK22:BL22"/>
    <mergeCell ref="O23:P23"/>
    <mergeCell ref="W23:X23"/>
    <mergeCell ref="AI23:AJ23"/>
    <mergeCell ref="AQ23:AR23"/>
    <mergeCell ref="BC23:BD23"/>
    <mergeCell ref="BK23:BL23"/>
    <mergeCell ref="O19:P19"/>
    <mergeCell ref="W19:X19"/>
    <mergeCell ref="AI19:AJ19"/>
    <mergeCell ref="AQ19:AR19"/>
    <mergeCell ref="BC19:BD19"/>
    <mergeCell ref="BK19:BL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P21"/>
    <mergeCell ref="W21:X21"/>
    <mergeCell ref="AI21:AJ21"/>
    <mergeCell ref="AQ21:AR21"/>
    <mergeCell ref="BC21:BD21"/>
    <mergeCell ref="BK21:BL21"/>
    <mergeCell ref="O22:P22"/>
    <mergeCell ref="W22:X22"/>
    <mergeCell ref="O17:P17"/>
    <mergeCell ref="W17:X17"/>
    <mergeCell ref="AI17:AJ17"/>
    <mergeCell ref="AQ17:AR17"/>
    <mergeCell ref="BC17:BD17"/>
    <mergeCell ref="BK17:BL17"/>
    <mergeCell ref="O18:P18"/>
    <mergeCell ref="W18:X18"/>
    <mergeCell ref="AI18:AJ18"/>
    <mergeCell ref="AQ18:AR18"/>
    <mergeCell ref="BC18:BD18"/>
    <mergeCell ref="BK18:BL18"/>
    <mergeCell ref="C16:E16"/>
    <mergeCell ref="F16:H16"/>
    <mergeCell ref="I16:K16"/>
    <mergeCell ref="O16:P16"/>
    <mergeCell ref="W16:X16"/>
    <mergeCell ref="AI16:AJ16"/>
    <mergeCell ref="AQ16:AR16"/>
    <mergeCell ref="BC16:BD16"/>
    <mergeCell ref="BK16:BL16"/>
    <mergeCell ref="O13:P13"/>
    <mergeCell ref="W13:X13"/>
    <mergeCell ref="AI13:AJ13"/>
    <mergeCell ref="AQ13:AR13"/>
    <mergeCell ref="BC13:BD13"/>
    <mergeCell ref="BK13:BL13"/>
    <mergeCell ref="O14:P14"/>
    <mergeCell ref="W14:X14"/>
    <mergeCell ref="AI14:AJ14"/>
    <mergeCell ref="AQ14:AR14"/>
    <mergeCell ref="BC14:BD14"/>
    <mergeCell ref="BK14:BL14"/>
    <mergeCell ref="O11:P11"/>
    <mergeCell ref="W11:X11"/>
    <mergeCell ref="AI11:AJ11"/>
    <mergeCell ref="AQ11:AR11"/>
    <mergeCell ref="BC11:BD11"/>
    <mergeCell ref="BK11:BL11"/>
    <mergeCell ref="O12:P12"/>
    <mergeCell ref="W12:X12"/>
    <mergeCell ref="AI12:AJ12"/>
    <mergeCell ref="AQ12:AR12"/>
    <mergeCell ref="BC12:BD12"/>
    <mergeCell ref="BK12:BL12"/>
    <mergeCell ref="M9:N9"/>
    <mergeCell ref="O9:P9"/>
    <mergeCell ref="W9:X9"/>
    <mergeCell ref="AG9:AH9"/>
    <mergeCell ref="AI9:AJ9"/>
    <mergeCell ref="AQ9:AR9"/>
    <mergeCell ref="BA9:BB9"/>
    <mergeCell ref="BC9:BD9"/>
    <mergeCell ref="BK9:BL9"/>
    <mergeCell ref="M8:N8"/>
    <mergeCell ref="O8:P8"/>
    <mergeCell ref="W8:X8"/>
    <mergeCell ref="AG8:AH8"/>
    <mergeCell ref="AI8:AJ8"/>
    <mergeCell ref="AQ8:AR8"/>
    <mergeCell ref="BA8:BB8"/>
    <mergeCell ref="BC8:BD8"/>
    <mergeCell ref="BK8:BL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M5:N5"/>
    <mergeCell ref="O5:P5"/>
    <mergeCell ref="AG5:AH5"/>
    <mergeCell ref="AI5:AJ5"/>
    <mergeCell ref="BA5:BB5"/>
    <mergeCell ref="BC5:BD5"/>
    <mergeCell ref="B6:B7"/>
    <mergeCell ref="C6:E6"/>
    <mergeCell ref="F6:H6"/>
    <mergeCell ref="I6:K6"/>
    <mergeCell ref="M6:N6"/>
    <mergeCell ref="O6:P6"/>
    <mergeCell ref="W6:X6"/>
    <mergeCell ref="AG6:AH6"/>
    <mergeCell ref="AI6:AJ6"/>
    <mergeCell ref="AQ6:AR6"/>
    <mergeCell ref="BA6:BB6"/>
    <mergeCell ref="BC6:BD6"/>
    <mergeCell ref="A1:B3"/>
    <mergeCell ref="C2:I3"/>
    <mergeCell ref="Q3:AA3"/>
    <mergeCell ref="AK3:AU3"/>
    <mergeCell ref="BE3:BO3"/>
    <mergeCell ref="G4:K4"/>
    <mergeCell ref="Z4:AD4"/>
    <mergeCell ref="AT4:AX4"/>
    <mergeCell ref="BN4:BR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7" man="1"/>
    <brk id="32" max="67" man="1"/>
    <brk id="52" max="6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7B84B-9973-461C-99C5-E3F6BF9CB021}">
  <dimension ref="A1:BX75"/>
  <sheetViews>
    <sheetView view="pageBreakPreview" topLeftCell="A4" zoomScale="85" zoomScaleNormal="100" zoomScaleSheetLayoutView="85" workbookViewId="0">
      <selection activeCell="BC20" sqref="BC20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432"/>
      <c r="B1" s="432"/>
      <c r="M1" t="s">
        <v>40</v>
      </c>
    </row>
    <row r="2" spans="1:70" ht="13.5" customHeight="1" x14ac:dyDescent="0.15">
      <c r="A2" s="432"/>
      <c r="B2" s="432"/>
      <c r="C2" s="422" t="s">
        <v>29</v>
      </c>
      <c r="D2" s="422"/>
      <c r="E2" s="422"/>
      <c r="F2" s="422"/>
      <c r="G2" s="422"/>
      <c r="H2" s="422"/>
      <c r="I2" s="422"/>
    </row>
    <row r="3" spans="1:70" ht="13.5" customHeight="1" x14ac:dyDescent="0.15">
      <c r="A3" s="432"/>
      <c r="B3" s="432"/>
      <c r="C3" s="422"/>
      <c r="D3" s="422"/>
      <c r="E3" s="422"/>
      <c r="F3" s="422"/>
      <c r="G3" s="422"/>
      <c r="H3" s="422"/>
      <c r="I3" s="422"/>
      <c r="Q3" s="423" t="s">
        <v>0</v>
      </c>
      <c r="R3" s="423"/>
      <c r="S3" s="423"/>
      <c r="T3" s="423"/>
      <c r="U3" s="423"/>
      <c r="V3" s="423"/>
      <c r="W3" s="423"/>
      <c r="X3" s="423"/>
      <c r="Y3" s="423"/>
      <c r="Z3" s="423"/>
      <c r="AA3" s="423"/>
      <c r="AK3" s="423" t="s">
        <v>1</v>
      </c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BE3" s="423" t="s">
        <v>2</v>
      </c>
      <c r="BF3" s="423"/>
      <c r="BG3" s="423"/>
      <c r="BH3" s="423"/>
      <c r="BI3" s="423"/>
      <c r="BJ3" s="423"/>
      <c r="BK3" s="423"/>
      <c r="BL3" s="423"/>
      <c r="BM3" s="423"/>
      <c r="BN3" s="423"/>
      <c r="BO3" s="423"/>
    </row>
    <row r="4" spans="1:70" ht="14.25" x14ac:dyDescent="0.15">
      <c r="G4" s="433" t="s">
        <v>75</v>
      </c>
      <c r="H4" s="434"/>
      <c r="I4" s="434"/>
      <c r="J4" s="434"/>
      <c r="K4" s="434"/>
      <c r="M4" s="2" t="s">
        <v>3</v>
      </c>
      <c r="N4" s="199"/>
      <c r="O4" s="2"/>
      <c r="V4" s="4"/>
      <c r="W4" s="5"/>
      <c r="X4" s="5"/>
      <c r="Z4" s="428" t="str">
        <f>G4</f>
        <v xml:space="preserve">令和2年2月29日現在 </v>
      </c>
      <c r="AA4" s="429"/>
      <c r="AB4" s="429"/>
      <c r="AC4" s="429"/>
      <c r="AD4" s="429"/>
      <c r="AG4" s="6" t="s">
        <v>4</v>
      </c>
      <c r="AH4" s="200"/>
      <c r="AI4" s="6"/>
      <c r="AP4" s="4"/>
      <c r="AQ4" s="5"/>
      <c r="AR4" s="5"/>
      <c r="AT4" s="428" t="str">
        <f>Z4</f>
        <v xml:space="preserve">令和2年2月29日現在 </v>
      </c>
      <c r="AU4" s="429"/>
      <c r="AV4" s="429"/>
      <c r="AW4" s="429"/>
      <c r="AX4" s="429"/>
      <c r="BA4" s="8" t="s">
        <v>5</v>
      </c>
      <c r="BB4" s="201"/>
      <c r="BC4" s="8"/>
      <c r="BJ4" s="4"/>
      <c r="BK4" s="5"/>
      <c r="BL4" s="5"/>
      <c r="BN4" s="428" t="str">
        <f>AT4</f>
        <v xml:space="preserve">令和2年2月29日現在 </v>
      </c>
      <c r="BO4" s="429"/>
      <c r="BP4" s="429"/>
      <c r="BQ4" s="429"/>
      <c r="BR4" s="429"/>
    </row>
    <row r="5" spans="1:70" ht="14.25" thickBot="1" x14ac:dyDescent="0.2">
      <c r="M5" s="415" t="s">
        <v>6</v>
      </c>
      <c r="N5" s="431"/>
      <c r="O5" s="417" t="s">
        <v>7</v>
      </c>
      <c r="P5" s="418"/>
      <c r="Q5" s="10"/>
      <c r="R5" s="10"/>
      <c r="S5" s="10"/>
      <c r="T5" s="10"/>
      <c r="U5" s="10"/>
      <c r="V5" s="10"/>
      <c r="W5" s="11"/>
      <c r="X5" s="251"/>
      <c r="Y5" s="10"/>
      <c r="Z5" s="10"/>
      <c r="AA5" s="10"/>
      <c r="AB5" s="10"/>
      <c r="AC5" s="10"/>
      <c r="AD5" s="10"/>
      <c r="AG5" s="415" t="s">
        <v>6</v>
      </c>
      <c r="AH5" s="431"/>
      <c r="AI5" s="415" t="s">
        <v>8</v>
      </c>
      <c r="AJ5" s="277"/>
      <c r="AK5" s="10"/>
      <c r="AL5" s="10"/>
      <c r="AM5" s="10"/>
      <c r="AN5" s="10"/>
      <c r="AO5" s="10"/>
      <c r="AP5" s="10"/>
      <c r="AQ5" s="11"/>
      <c r="AR5" s="251"/>
      <c r="AS5" s="10"/>
      <c r="AT5" s="10"/>
      <c r="AU5" s="10"/>
      <c r="AV5" s="10"/>
      <c r="AW5" s="10"/>
      <c r="AX5" s="10"/>
      <c r="BA5" s="415" t="s">
        <v>6</v>
      </c>
      <c r="BB5" s="431"/>
      <c r="BC5" s="419" t="s">
        <v>9</v>
      </c>
      <c r="BD5" s="420"/>
      <c r="BE5" s="10"/>
      <c r="BF5" s="10"/>
      <c r="BG5" s="10"/>
      <c r="BH5" s="10"/>
      <c r="BI5" s="10"/>
      <c r="BJ5" s="10"/>
      <c r="BK5" s="11"/>
      <c r="BL5" s="251"/>
      <c r="BM5" s="10"/>
      <c r="BN5" s="10"/>
      <c r="BO5" s="10"/>
      <c r="BP5" s="10"/>
      <c r="BQ5" s="10"/>
      <c r="BR5" s="10"/>
    </row>
    <row r="6" spans="1:70" ht="15.75" thickBot="1" x14ac:dyDescent="0.2">
      <c r="B6" s="406" t="s">
        <v>30</v>
      </c>
      <c r="C6" s="408" t="s">
        <v>31</v>
      </c>
      <c r="D6" s="368"/>
      <c r="E6" s="409"/>
      <c r="F6" s="410" t="s">
        <v>32</v>
      </c>
      <c r="G6" s="368"/>
      <c r="H6" s="411"/>
      <c r="I6" s="412" t="s">
        <v>50</v>
      </c>
      <c r="J6" s="413"/>
      <c r="K6" s="414"/>
      <c r="L6" s="26"/>
      <c r="M6" s="299" t="s">
        <v>10</v>
      </c>
      <c r="N6" s="300"/>
      <c r="O6" s="404" t="s">
        <v>11</v>
      </c>
      <c r="P6" s="405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310" t="s">
        <v>10</v>
      </c>
      <c r="X6" s="31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99" t="s">
        <v>10</v>
      </c>
      <c r="AH6" s="300"/>
      <c r="AI6" s="404" t="s">
        <v>11</v>
      </c>
      <c r="AJ6" s="405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310" t="s">
        <v>10</v>
      </c>
      <c r="AR6" s="31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99" t="s">
        <v>10</v>
      </c>
      <c r="BB6" s="300"/>
      <c r="BC6" s="404" t="s">
        <v>11</v>
      </c>
      <c r="BD6" s="405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310" t="s">
        <v>10</v>
      </c>
      <c r="BL6" s="31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407"/>
      <c r="C7" s="146" t="s">
        <v>16</v>
      </c>
      <c r="D7" s="58" t="s">
        <v>14</v>
      </c>
      <c r="E7" s="59" t="s">
        <v>33</v>
      </c>
      <c r="F7" s="60" t="s">
        <v>16</v>
      </c>
      <c r="G7" s="58" t="s">
        <v>14</v>
      </c>
      <c r="H7" s="59" t="s">
        <v>33</v>
      </c>
      <c r="I7" s="104" t="s">
        <v>16</v>
      </c>
      <c r="J7" s="105" t="s">
        <v>14</v>
      </c>
      <c r="K7" s="106" t="s">
        <v>33</v>
      </c>
      <c r="M7" s="299" t="s">
        <v>13</v>
      </c>
      <c r="N7" s="300"/>
      <c r="O7" s="398">
        <f>V7+AD7+V12+AD12+V17+AD17+V22+AD22+V27+AD27+V32+AD32+V37+AD37+V42+AD42+V47+AD47+V52+AD52+V57+AD57</f>
        <v>5082</v>
      </c>
      <c r="P7" s="399"/>
      <c r="Q7" s="248">
        <v>31</v>
      </c>
      <c r="R7" s="247">
        <v>30</v>
      </c>
      <c r="S7" s="247">
        <v>36</v>
      </c>
      <c r="T7" s="247">
        <v>38</v>
      </c>
      <c r="U7" s="247">
        <v>38</v>
      </c>
      <c r="V7" s="247">
        <f>SUM(Q7:U7)</f>
        <v>173</v>
      </c>
      <c r="W7" s="307" t="s">
        <v>13</v>
      </c>
      <c r="X7" s="308"/>
      <c r="Y7" s="247">
        <v>34</v>
      </c>
      <c r="Z7" s="247">
        <v>36</v>
      </c>
      <c r="AA7" s="247">
        <v>36</v>
      </c>
      <c r="AB7" s="247">
        <v>45</v>
      </c>
      <c r="AC7" s="247">
        <v>34</v>
      </c>
      <c r="AD7" s="249">
        <f>SUM(Y7:AC7)</f>
        <v>185</v>
      </c>
      <c r="AG7" s="299" t="s">
        <v>13</v>
      </c>
      <c r="AH7" s="300"/>
      <c r="AI7" s="398">
        <f>AP7+AX7+AP12+AX12+AP17+AX17+AP22+AX22+AP27+AX27+AP32+AX32+AP37+AX37+AP42+AX42+AP47+AX47+AP52+AX52+AP57+AX57</f>
        <v>38</v>
      </c>
      <c r="AJ7" s="399"/>
      <c r="AK7" s="248"/>
      <c r="AL7" s="247"/>
      <c r="AM7" s="247"/>
      <c r="AN7" s="247"/>
      <c r="AO7" s="247"/>
      <c r="AP7" s="247">
        <f>SUM(AK7:AO7)</f>
        <v>0</v>
      </c>
      <c r="AQ7" s="307" t="s">
        <v>13</v>
      </c>
      <c r="AR7" s="308"/>
      <c r="AS7" s="247"/>
      <c r="AT7" s="247"/>
      <c r="AU7" s="247"/>
      <c r="AV7" s="247"/>
      <c r="AW7" s="247"/>
      <c r="AX7" s="249">
        <f>SUM(AS7:AW7)</f>
        <v>0</v>
      </c>
      <c r="BA7" s="299" t="s">
        <v>13</v>
      </c>
      <c r="BB7" s="300"/>
      <c r="BC7" s="398">
        <f>BJ7+BR7+BJ12+BR12+BJ17+BR17+BJ22+BR22+BJ27+BR27+BJ32+BR32+BJ37+BR37+BJ42+BR42+BJ47+BR47+BJ52+BR52+BJ57+BR57</f>
        <v>5120</v>
      </c>
      <c r="BD7" s="399"/>
      <c r="BE7" s="248">
        <f>Q7+AK7</f>
        <v>31</v>
      </c>
      <c r="BF7" s="247">
        <f t="shared" ref="BF7:BJ8" si="0">R7+AL7</f>
        <v>30</v>
      </c>
      <c r="BG7" s="247">
        <f t="shared" si="0"/>
        <v>36</v>
      </c>
      <c r="BH7" s="247">
        <f t="shared" si="0"/>
        <v>38</v>
      </c>
      <c r="BI7" s="247">
        <f t="shared" si="0"/>
        <v>38</v>
      </c>
      <c r="BJ7" s="247">
        <f t="shared" si="0"/>
        <v>173</v>
      </c>
      <c r="BK7" s="309" t="s">
        <v>13</v>
      </c>
      <c r="BL7" s="309"/>
      <c r="BM7" s="247">
        <f>Y7+AS7</f>
        <v>34</v>
      </c>
      <c r="BN7" s="247">
        <f t="shared" ref="BN7:BQ8" si="1">Z7+AT7</f>
        <v>36</v>
      </c>
      <c r="BO7" s="247">
        <f t="shared" si="1"/>
        <v>36</v>
      </c>
      <c r="BP7" s="247">
        <f t="shared" si="1"/>
        <v>45</v>
      </c>
      <c r="BQ7" s="247">
        <f t="shared" si="1"/>
        <v>34</v>
      </c>
      <c r="BR7" s="249">
        <f>SUM(BM7:BQ7)</f>
        <v>185</v>
      </c>
    </row>
    <row r="8" spans="1:70" ht="15.75" customHeight="1" thickBot="1" x14ac:dyDescent="0.2">
      <c r="B8" s="147" t="s">
        <v>34</v>
      </c>
      <c r="C8" s="202">
        <f t="shared" ref="C8:H8" si="2">+C10-C9</f>
        <v>3416</v>
      </c>
      <c r="D8" s="203">
        <f t="shared" si="2"/>
        <v>3308</v>
      </c>
      <c r="E8" s="62">
        <f t="shared" si="2"/>
        <v>6724</v>
      </c>
      <c r="F8" s="204">
        <f t="shared" si="2"/>
        <v>38</v>
      </c>
      <c r="G8" s="205">
        <f t="shared" si="2"/>
        <v>49</v>
      </c>
      <c r="H8" s="62">
        <f t="shared" si="2"/>
        <v>87</v>
      </c>
      <c r="I8" s="107">
        <f t="shared" ref="I8:K10" si="3">+C8+F8</f>
        <v>3454</v>
      </c>
      <c r="J8" s="108">
        <f t="shared" si="3"/>
        <v>3357</v>
      </c>
      <c r="K8" s="109">
        <f t="shared" si="3"/>
        <v>6811</v>
      </c>
      <c r="L8" s="206"/>
      <c r="M8" s="299" t="s">
        <v>14</v>
      </c>
      <c r="N8" s="300"/>
      <c r="O8" s="398">
        <f>V8+AD8+V13+AD13+V18+AD18+V23+AD23+V28+AD28+V33+AD33+V38+AD38+V43+AD43+V48+AD48+V53+AD53+V58+AD58</f>
        <v>5577</v>
      </c>
      <c r="P8" s="399"/>
      <c r="Q8" s="17">
        <v>17</v>
      </c>
      <c r="R8" s="18">
        <v>34</v>
      </c>
      <c r="S8" s="18">
        <v>39</v>
      </c>
      <c r="T8" s="18">
        <v>32</v>
      </c>
      <c r="U8" s="18">
        <v>29</v>
      </c>
      <c r="V8" s="18">
        <f>SUM(Q8:U8)</f>
        <v>151</v>
      </c>
      <c r="W8" s="304" t="s">
        <v>15</v>
      </c>
      <c r="X8" s="305"/>
      <c r="Y8" s="18">
        <v>40</v>
      </c>
      <c r="Z8" s="18">
        <v>33</v>
      </c>
      <c r="AA8" s="18">
        <v>62</v>
      </c>
      <c r="AB8" s="18">
        <v>48</v>
      </c>
      <c r="AC8" s="18">
        <v>39</v>
      </c>
      <c r="AD8" s="19">
        <f>SUM(Y8:AC8)</f>
        <v>222</v>
      </c>
      <c r="AG8" s="299" t="s">
        <v>14</v>
      </c>
      <c r="AH8" s="300"/>
      <c r="AI8" s="398">
        <f>AP8+AX8+AP13+AX13+AP18+AX18+AP23+AX23+AP28+AX28+AP33+AX33+AP38+AX38+AP43+AX43+AP48+AX48+AP53+AX53+AP58+AX58</f>
        <v>50</v>
      </c>
      <c r="AJ8" s="399"/>
      <c r="AK8" s="17"/>
      <c r="AL8" s="18"/>
      <c r="AM8" s="18"/>
      <c r="AN8" s="18"/>
      <c r="AO8" s="18"/>
      <c r="AP8" s="18">
        <f>SUM(AK8:AO8)</f>
        <v>0</v>
      </c>
      <c r="AQ8" s="304" t="s">
        <v>15</v>
      </c>
      <c r="AR8" s="305"/>
      <c r="AS8" s="18"/>
      <c r="AT8" s="18"/>
      <c r="AU8" s="18"/>
      <c r="AV8" s="18"/>
      <c r="AW8" s="18"/>
      <c r="AX8" s="19">
        <f>SUM(AS8:AW8)</f>
        <v>0</v>
      </c>
      <c r="BA8" s="299" t="s">
        <v>14</v>
      </c>
      <c r="BB8" s="300"/>
      <c r="BC8" s="398">
        <f>BJ8+BR8+BJ13+BR13+BJ18+BR18+BJ23+BR23+BJ28+BR28+BJ33+BR33+BJ38+BR38+BJ43+BR43+BJ48+BR48+BJ53+BR53+BJ58+BR58</f>
        <v>5627</v>
      </c>
      <c r="BD8" s="399"/>
      <c r="BE8" s="17">
        <f>Q8+AK8</f>
        <v>17</v>
      </c>
      <c r="BF8" s="18">
        <f t="shared" si="0"/>
        <v>34</v>
      </c>
      <c r="BG8" s="18">
        <f t="shared" si="0"/>
        <v>39</v>
      </c>
      <c r="BH8" s="18">
        <f t="shared" si="0"/>
        <v>32</v>
      </c>
      <c r="BI8" s="18">
        <f t="shared" si="0"/>
        <v>29</v>
      </c>
      <c r="BJ8" s="18">
        <f>SUM(BE8:BI8)</f>
        <v>151</v>
      </c>
      <c r="BK8" s="306" t="s">
        <v>15</v>
      </c>
      <c r="BL8" s="306"/>
      <c r="BM8" s="18">
        <f>Y8+AS8</f>
        <v>40</v>
      </c>
      <c r="BN8" s="18">
        <f t="shared" si="1"/>
        <v>33</v>
      </c>
      <c r="BO8" s="18">
        <f t="shared" si="1"/>
        <v>62</v>
      </c>
      <c r="BP8" s="18">
        <f t="shared" si="1"/>
        <v>48</v>
      </c>
      <c r="BQ8" s="18">
        <f t="shared" si="1"/>
        <v>39</v>
      </c>
      <c r="BR8" s="19">
        <f>SUM(BM8:BQ8)</f>
        <v>222</v>
      </c>
    </row>
    <row r="9" spans="1:70" ht="15.75" thickBot="1" x14ac:dyDescent="0.2">
      <c r="B9" s="148" t="s">
        <v>35</v>
      </c>
      <c r="C9" s="207">
        <f>AB62</f>
        <v>1666</v>
      </c>
      <c r="D9" s="208">
        <f>AB63</f>
        <v>2269</v>
      </c>
      <c r="E9" s="66">
        <f>+C9+D9</f>
        <v>3935</v>
      </c>
      <c r="F9" s="209">
        <f>AV62</f>
        <v>0</v>
      </c>
      <c r="G9" s="208">
        <f>AV63</f>
        <v>1</v>
      </c>
      <c r="H9" s="66">
        <f>SUM(F9:G9)</f>
        <v>1</v>
      </c>
      <c r="I9" s="110">
        <f t="shared" si="3"/>
        <v>1666</v>
      </c>
      <c r="J9" s="111">
        <f t="shared" si="3"/>
        <v>2270</v>
      </c>
      <c r="K9" s="112">
        <f>+E9+H9</f>
        <v>3936</v>
      </c>
      <c r="L9" s="206"/>
      <c r="M9" s="299" t="s">
        <v>12</v>
      </c>
      <c r="N9" s="300"/>
      <c r="O9" s="398">
        <f>SUM(O7:O8)</f>
        <v>10659</v>
      </c>
      <c r="P9" s="401"/>
      <c r="Q9" s="20">
        <f t="shared" ref="Q9:V9" si="4">SUM(Q7:Q8)</f>
        <v>48</v>
      </c>
      <c r="R9" s="20">
        <f t="shared" si="4"/>
        <v>64</v>
      </c>
      <c r="S9" s="20">
        <f t="shared" si="4"/>
        <v>75</v>
      </c>
      <c r="T9" s="20">
        <f t="shared" si="4"/>
        <v>70</v>
      </c>
      <c r="U9" s="20">
        <f t="shared" si="4"/>
        <v>67</v>
      </c>
      <c r="V9" s="20">
        <f t="shared" si="4"/>
        <v>324</v>
      </c>
      <c r="W9" s="402" t="s">
        <v>12</v>
      </c>
      <c r="X9" s="403"/>
      <c r="Y9" s="20">
        <f t="shared" ref="Y9:AD9" si="5">SUM(Y7:Y8)</f>
        <v>74</v>
      </c>
      <c r="Z9" s="20">
        <f t="shared" si="5"/>
        <v>69</v>
      </c>
      <c r="AA9" s="20">
        <f t="shared" si="5"/>
        <v>98</v>
      </c>
      <c r="AB9" s="20">
        <f t="shared" si="5"/>
        <v>93</v>
      </c>
      <c r="AC9" s="20">
        <f t="shared" si="5"/>
        <v>73</v>
      </c>
      <c r="AD9" s="20">
        <f t="shared" si="5"/>
        <v>407</v>
      </c>
      <c r="AG9" s="299" t="s">
        <v>12</v>
      </c>
      <c r="AH9" s="300"/>
      <c r="AI9" s="398">
        <f>SUM(AI7:AI8)</f>
        <v>88</v>
      </c>
      <c r="AJ9" s="401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402" t="s">
        <v>12</v>
      </c>
      <c r="AR9" s="403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99" t="s">
        <v>12</v>
      </c>
      <c r="BB9" s="300"/>
      <c r="BC9" s="398">
        <f>SUM(BC7:BC8)</f>
        <v>10747</v>
      </c>
      <c r="BD9" s="399"/>
      <c r="BE9" s="21">
        <f t="shared" ref="BE9:BJ9" si="8">SUM(BE7:BE8)</f>
        <v>48</v>
      </c>
      <c r="BF9" s="22">
        <f t="shared" si="8"/>
        <v>64</v>
      </c>
      <c r="BG9" s="22">
        <f t="shared" si="8"/>
        <v>75</v>
      </c>
      <c r="BH9" s="22">
        <f t="shared" si="8"/>
        <v>70</v>
      </c>
      <c r="BI9" s="23">
        <f t="shared" si="8"/>
        <v>67</v>
      </c>
      <c r="BJ9" s="250">
        <f t="shared" si="8"/>
        <v>324</v>
      </c>
      <c r="BK9" s="430" t="s">
        <v>12</v>
      </c>
      <c r="BL9" s="430"/>
      <c r="BM9" s="21">
        <f t="shared" ref="BM9:BR9" si="9">SUM(BM7:BM8)</f>
        <v>74</v>
      </c>
      <c r="BN9" s="22">
        <f t="shared" si="9"/>
        <v>69</v>
      </c>
      <c r="BO9" s="22">
        <f t="shared" si="9"/>
        <v>98</v>
      </c>
      <c r="BP9" s="22">
        <f t="shared" si="9"/>
        <v>93</v>
      </c>
      <c r="BQ9" s="23">
        <f t="shared" si="9"/>
        <v>73</v>
      </c>
      <c r="BR9" s="250">
        <f t="shared" si="9"/>
        <v>407</v>
      </c>
    </row>
    <row r="10" spans="1:70" ht="15.75" thickBot="1" x14ac:dyDescent="0.2">
      <c r="B10" s="149" t="s">
        <v>12</v>
      </c>
      <c r="C10" s="210">
        <f>O7</f>
        <v>5082</v>
      </c>
      <c r="D10" s="211">
        <f>O8</f>
        <v>5577</v>
      </c>
      <c r="E10" s="69">
        <f>+C10+D10</f>
        <v>10659</v>
      </c>
      <c r="F10" s="212">
        <f>AI7</f>
        <v>38</v>
      </c>
      <c r="G10" s="211">
        <f>AI8</f>
        <v>50</v>
      </c>
      <c r="H10" s="69">
        <f>SUM(F10:G10)</f>
        <v>88</v>
      </c>
      <c r="I10" s="113">
        <f t="shared" si="3"/>
        <v>5120</v>
      </c>
      <c r="J10" s="114">
        <f t="shared" si="3"/>
        <v>5627</v>
      </c>
      <c r="K10" s="115">
        <f t="shared" si="3"/>
        <v>10747</v>
      </c>
      <c r="L10" s="206"/>
      <c r="N10" s="40"/>
      <c r="Q10" s="26"/>
      <c r="R10" s="26"/>
      <c r="S10" s="26"/>
      <c r="T10" s="26"/>
      <c r="U10" s="26"/>
      <c r="V10" s="26"/>
      <c r="W10" s="27"/>
      <c r="X10" s="27"/>
      <c r="Y10" s="26"/>
      <c r="Z10" s="26"/>
      <c r="AA10" s="26"/>
      <c r="AB10" s="26"/>
      <c r="AC10" s="26"/>
      <c r="AD10" s="26"/>
      <c r="AH10" s="40"/>
      <c r="AK10" s="26"/>
      <c r="AL10" s="26"/>
      <c r="AM10" s="26"/>
      <c r="AN10" s="26"/>
      <c r="AO10" s="26"/>
      <c r="AP10" s="26"/>
      <c r="AQ10" s="27"/>
      <c r="AR10" s="27"/>
      <c r="AS10" s="26"/>
      <c r="AT10" s="26"/>
      <c r="AU10" s="26"/>
      <c r="AV10" s="26"/>
      <c r="AW10" s="26"/>
      <c r="AX10" s="26"/>
      <c r="BB10" s="40"/>
      <c r="BE10" s="26"/>
      <c r="BF10" s="26"/>
      <c r="BG10" s="26"/>
      <c r="BH10" s="26"/>
      <c r="BI10" s="26"/>
      <c r="BJ10" s="26"/>
      <c r="BK10" s="27"/>
      <c r="BL10" s="27"/>
      <c r="BM10" s="26"/>
      <c r="BN10" s="26"/>
      <c r="BO10" s="26"/>
      <c r="BP10" s="26"/>
      <c r="BQ10" s="26"/>
      <c r="BR10" s="26"/>
    </row>
    <row r="11" spans="1:70" ht="15.75" thickBot="1" x14ac:dyDescent="0.2">
      <c r="C11" s="213"/>
      <c r="D11" s="213"/>
      <c r="E11" s="206"/>
      <c r="F11" s="213"/>
      <c r="G11" s="213"/>
      <c r="H11" s="206"/>
      <c r="I11" s="214"/>
      <c r="J11" s="214"/>
      <c r="K11" s="215"/>
      <c r="L11" s="40"/>
      <c r="O11" s="299" t="s">
        <v>10</v>
      </c>
      <c r="P11" s="300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310" t="s">
        <v>10</v>
      </c>
      <c r="X11" s="31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99" t="s">
        <v>10</v>
      </c>
      <c r="AJ11" s="300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310" t="s">
        <v>10</v>
      </c>
      <c r="AR11" s="31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99" t="s">
        <v>10</v>
      </c>
      <c r="BD11" s="300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310" t="s">
        <v>10</v>
      </c>
      <c r="BL11" s="31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9" t="s">
        <v>36</v>
      </c>
      <c r="C12" s="160">
        <f t="shared" ref="C12:J12" si="10">ROUND(C9/C10*100,2)</f>
        <v>32.78</v>
      </c>
      <c r="D12" s="161">
        <f t="shared" si="10"/>
        <v>40.68</v>
      </c>
      <c r="E12" s="162">
        <f t="shared" si="10"/>
        <v>36.92</v>
      </c>
      <c r="F12" s="160">
        <f t="shared" si="10"/>
        <v>0</v>
      </c>
      <c r="G12" s="161">
        <f t="shared" si="10"/>
        <v>2</v>
      </c>
      <c r="H12" s="162">
        <f t="shared" si="10"/>
        <v>1.1399999999999999</v>
      </c>
      <c r="I12" s="163">
        <f t="shared" si="10"/>
        <v>32.54</v>
      </c>
      <c r="J12" s="164">
        <f t="shared" si="10"/>
        <v>40.340000000000003</v>
      </c>
      <c r="K12" s="165">
        <f>ROUND(K9/K10*100,2)</f>
        <v>36.619999999999997</v>
      </c>
      <c r="L12" s="40"/>
      <c r="N12" s="216"/>
      <c r="O12" s="299" t="s">
        <v>13</v>
      </c>
      <c r="P12" s="303"/>
      <c r="Q12" s="248">
        <v>47</v>
      </c>
      <c r="R12" s="247">
        <v>49</v>
      </c>
      <c r="S12" s="247">
        <v>40</v>
      </c>
      <c r="T12" s="247">
        <v>60</v>
      </c>
      <c r="U12" s="247">
        <v>58</v>
      </c>
      <c r="V12" s="247">
        <f>SUM(Q12:U12)</f>
        <v>254</v>
      </c>
      <c r="W12" s="307" t="s">
        <v>13</v>
      </c>
      <c r="X12" s="308"/>
      <c r="Y12" s="247">
        <v>42</v>
      </c>
      <c r="Z12" s="247">
        <v>69</v>
      </c>
      <c r="AA12" s="247">
        <v>36</v>
      </c>
      <c r="AB12" s="247">
        <v>43</v>
      </c>
      <c r="AC12" s="247">
        <v>46</v>
      </c>
      <c r="AD12" s="249">
        <f>SUM(Y12:AC12)</f>
        <v>236</v>
      </c>
      <c r="AI12" s="299" t="s">
        <v>13</v>
      </c>
      <c r="AJ12" s="303"/>
      <c r="AK12" s="248"/>
      <c r="AL12" s="247"/>
      <c r="AM12" s="247"/>
      <c r="AN12" s="247"/>
      <c r="AO12" s="247"/>
      <c r="AP12" s="247">
        <f>SUM(AK12:AO12)</f>
        <v>0</v>
      </c>
      <c r="AQ12" s="307" t="s">
        <v>13</v>
      </c>
      <c r="AR12" s="308"/>
      <c r="AS12" s="247"/>
      <c r="AT12" s="247"/>
      <c r="AU12" s="247"/>
      <c r="AV12" s="247"/>
      <c r="AW12" s="247"/>
      <c r="AX12" s="249">
        <f>SUM(AS12:AW12)</f>
        <v>0</v>
      </c>
      <c r="BC12" s="299" t="s">
        <v>13</v>
      </c>
      <c r="BD12" s="303"/>
      <c r="BE12" s="248">
        <f>Q12+AK12</f>
        <v>47</v>
      </c>
      <c r="BF12" s="247">
        <f t="shared" ref="BF12:BI13" si="11">R12+AL12</f>
        <v>49</v>
      </c>
      <c r="BG12" s="247">
        <f t="shared" si="11"/>
        <v>40</v>
      </c>
      <c r="BH12" s="247">
        <f t="shared" si="11"/>
        <v>60</v>
      </c>
      <c r="BI12" s="247">
        <f t="shared" si="11"/>
        <v>58</v>
      </c>
      <c r="BJ12" s="247">
        <f>SUM(BE12:BI12)</f>
        <v>254</v>
      </c>
      <c r="BK12" s="309" t="s">
        <v>13</v>
      </c>
      <c r="BL12" s="309"/>
      <c r="BM12" s="247">
        <f>Y12+AS12</f>
        <v>42</v>
      </c>
      <c r="BN12" s="247">
        <f t="shared" ref="BN12:BQ13" si="12">Z12+AT12</f>
        <v>69</v>
      </c>
      <c r="BO12" s="247">
        <f t="shared" si="12"/>
        <v>36</v>
      </c>
      <c r="BP12" s="247">
        <f t="shared" si="12"/>
        <v>43</v>
      </c>
      <c r="BQ12" s="247">
        <f t="shared" si="12"/>
        <v>46</v>
      </c>
      <c r="BR12" s="249">
        <f>SUM(BM12:BQ12)</f>
        <v>236</v>
      </c>
    </row>
    <row r="13" spans="1:70" ht="16.5" thickTop="1" thickBot="1" x14ac:dyDescent="0.2">
      <c r="E13" s="40"/>
      <c r="H13" s="40"/>
      <c r="I13" s="116"/>
      <c r="J13" s="116"/>
      <c r="K13" s="117"/>
      <c r="L13" s="40"/>
      <c r="O13" s="299" t="s">
        <v>15</v>
      </c>
      <c r="P13" s="303"/>
      <c r="Q13" s="17">
        <v>49</v>
      </c>
      <c r="R13" s="18">
        <v>35</v>
      </c>
      <c r="S13" s="18">
        <v>43</v>
      </c>
      <c r="T13" s="18">
        <v>55</v>
      </c>
      <c r="U13" s="18">
        <v>58</v>
      </c>
      <c r="V13" s="18">
        <f>SUM(Q13:U13)</f>
        <v>240</v>
      </c>
      <c r="W13" s="304" t="s">
        <v>15</v>
      </c>
      <c r="X13" s="305"/>
      <c r="Y13" s="18">
        <v>47</v>
      </c>
      <c r="Z13" s="18">
        <v>53</v>
      </c>
      <c r="AA13" s="18">
        <v>59</v>
      </c>
      <c r="AB13" s="18">
        <v>56</v>
      </c>
      <c r="AC13" s="18">
        <v>56</v>
      </c>
      <c r="AD13" s="19">
        <f>SUM(Y13:AC13)</f>
        <v>271</v>
      </c>
      <c r="AI13" s="299" t="s">
        <v>15</v>
      </c>
      <c r="AJ13" s="303"/>
      <c r="AK13" s="17"/>
      <c r="AL13" s="18"/>
      <c r="AM13" s="18"/>
      <c r="AN13" s="18"/>
      <c r="AO13" s="18"/>
      <c r="AP13" s="18">
        <f>SUM(AK13:AO13)</f>
        <v>0</v>
      </c>
      <c r="AQ13" s="304" t="s">
        <v>15</v>
      </c>
      <c r="AR13" s="305"/>
      <c r="AS13" s="18"/>
      <c r="AT13" s="18"/>
      <c r="AU13" s="18"/>
      <c r="AV13" s="18"/>
      <c r="AW13" s="18">
        <v>2</v>
      </c>
      <c r="AX13" s="19">
        <f>SUM(AS13:AW13)</f>
        <v>2</v>
      </c>
      <c r="BC13" s="299" t="s">
        <v>15</v>
      </c>
      <c r="BD13" s="303"/>
      <c r="BE13" s="17">
        <f>Q13+AK13</f>
        <v>49</v>
      </c>
      <c r="BF13" s="18">
        <f t="shared" si="11"/>
        <v>35</v>
      </c>
      <c r="BG13" s="18">
        <f t="shared" si="11"/>
        <v>43</v>
      </c>
      <c r="BH13" s="18">
        <f t="shared" si="11"/>
        <v>55</v>
      </c>
      <c r="BI13" s="18">
        <f t="shared" si="11"/>
        <v>58</v>
      </c>
      <c r="BJ13" s="18">
        <f>SUM(BE13:BI13)</f>
        <v>240</v>
      </c>
      <c r="BK13" s="306" t="s">
        <v>15</v>
      </c>
      <c r="BL13" s="306"/>
      <c r="BM13" s="18">
        <f>Y13+AS13</f>
        <v>47</v>
      </c>
      <c r="BN13" s="18">
        <f t="shared" si="12"/>
        <v>53</v>
      </c>
      <c r="BO13" s="18">
        <f t="shared" si="12"/>
        <v>59</v>
      </c>
      <c r="BP13" s="18">
        <f t="shared" si="12"/>
        <v>56</v>
      </c>
      <c r="BQ13" s="18">
        <f t="shared" si="12"/>
        <v>58</v>
      </c>
      <c r="BR13" s="19">
        <f>SUM(BM13:BQ13)</f>
        <v>273</v>
      </c>
    </row>
    <row r="14" spans="1:70" ht="15" x14ac:dyDescent="0.15">
      <c r="E14" s="40"/>
      <c r="H14" s="40"/>
      <c r="I14" s="116"/>
      <c r="J14" s="116"/>
      <c r="K14" s="117"/>
      <c r="L14" s="206"/>
      <c r="O14" s="299" t="s">
        <v>12</v>
      </c>
      <c r="P14" s="300"/>
      <c r="Q14" s="20">
        <f t="shared" ref="Q14:V14" si="13">SUM(Q12:Q13)</f>
        <v>96</v>
      </c>
      <c r="R14" s="20">
        <f t="shared" si="13"/>
        <v>84</v>
      </c>
      <c r="S14" s="20">
        <f t="shared" si="13"/>
        <v>83</v>
      </c>
      <c r="T14" s="20">
        <f t="shared" si="13"/>
        <v>115</v>
      </c>
      <c r="U14" s="20">
        <f t="shared" si="13"/>
        <v>116</v>
      </c>
      <c r="V14" s="20">
        <f t="shared" si="13"/>
        <v>494</v>
      </c>
      <c r="W14" s="301" t="s">
        <v>12</v>
      </c>
      <c r="X14" s="302"/>
      <c r="Y14" s="20">
        <f t="shared" ref="Y14:AD14" si="14">SUM(Y12:Y13)</f>
        <v>89</v>
      </c>
      <c r="Z14" s="20">
        <f t="shared" si="14"/>
        <v>122</v>
      </c>
      <c r="AA14" s="20">
        <f t="shared" si="14"/>
        <v>95</v>
      </c>
      <c r="AB14" s="20">
        <f t="shared" si="14"/>
        <v>99</v>
      </c>
      <c r="AC14" s="20">
        <f t="shared" si="14"/>
        <v>102</v>
      </c>
      <c r="AD14" s="20">
        <f t="shared" si="14"/>
        <v>507</v>
      </c>
      <c r="AI14" s="299" t="s">
        <v>12</v>
      </c>
      <c r="AJ14" s="300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301" t="s">
        <v>12</v>
      </c>
      <c r="AR14" s="302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2</v>
      </c>
      <c r="AX14" s="20">
        <f t="shared" si="16"/>
        <v>2</v>
      </c>
      <c r="BC14" s="299" t="s">
        <v>12</v>
      </c>
      <c r="BD14" s="300"/>
      <c r="BE14" s="20">
        <f t="shared" ref="BE14:BJ14" si="17">SUM(BE12:BE13)</f>
        <v>96</v>
      </c>
      <c r="BF14" s="20">
        <f t="shared" si="17"/>
        <v>84</v>
      </c>
      <c r="BG14" s="20">
        <f t="shared" si="17"/>
        <v>83</v>
      </c>
      <c r="BH14" s="20">
        <f t="shared" si="17"/>
        <v>115</v>
      </c>
      <c r="BI14" s="20">
        <f t="shared" si="17"/>
        <v>116</v>
      </c>
      <c r="BJ14" s="20">
        <f t="shared" si="17"/>
        <v>494</v>
      </c>
      <c r="BK14" s="301" t="s">
        <v>12</v>
      </c>
      <c r="BL14" s="302"/>
      <c r="BM14" s="20">
        <f t="shared" ref="BM14:BR14" si="18">SUM(BM12:BM13)</f>
        <v>89</v>
      </c>
      <c r="BN14" s="20">
        <f t="shared" si="18"/>
        <v>122</v>
      </c>
      <c r="BO14" s="20">
        <f t="shared" si="18"/>
        <v>95</v>
      </c>
      <c r="BP14" s="20">
        <f t="shared" si="18"/>
        <v>99</v>
      </c>
      <c r="BQ14" s="20">
        <f t="shared" si="18"/>
        <v>104</v>
      </c>
      <c r="BR14" s="20">
        <f t="shared" si="18"/>
        <v>509</v>
      </c>
    </row>
    <row r="15" spans="1:70" ht="15.75" thickBot="1" x14ac:dyDescent="0.2">
      <c r="E15" s="40"/>
      <c r="H15" s="40"/>
      <c r="I15" s="116"/>
      <c r="J15" s="116"/>
      <c r="K15" s="117"/>
      <c r="L15" s="206"/>
      <c r="O15" s="217"/>
      <c r="P15" s="217"/>
      <c r="Q15" s="26"/>
      <c r="R15" s="26"/>
      <c r="S15" s="26"/>
      <c r="T15" s="26"/>
      <c r="U15" s="26"/>
      <c r="V15" s="26"/>
      <c r="W15" s="217"/>
      <c r="X15" s="217"/>
      <c r="Y15" s="26"/>
      <c r="Z15" s="26"/>
      <c r="AA15" s="26"/>
      <c r="AB15" s="26"/>
      <c r="AC15" s="26"/>
      <c r="AD15" s="26"/>
      <c r="AI15" s="217"/>
      <c r="AJ15" s="217"/>
      <c r="AK15" s="26"/>
      <c r="AL15" s="26"/>
      <c r="AM15" s="26"/>
      <c r="AN15" s="26"/>
      <c r="AO15" s="26"/>
      <c r="AP15" s="26"/>
      <c r="AQ15" s="217"/>
      <c r="AR15" s="217"/>
      <c r="AS15" s="26"/>
      <c r="AT15" s="26"/>
      <c r="AU15" s="26"/>
      <c r="AV15" s="26"/>
      <c r="AW15" s="26"/>
      <c r="AX15" s="26"/>
      <c r="BC15" s="217"/>
      <c r="BD15" s="217"/>
      <c r="BE15" s="26"/>
      <c r="BF15" s="26"/>
      <c r="BG15" s="26"/>
      <c r="BH15" s="26"/>
      <c r="BI15" s="26"/>
      <c r="BJ15" s="26"/>
      <c r="BK15" s="217"/>
      <c r="BL15" s="217"/>
      <c r="BM15" s="26"/>
      <c r="BN15" s="26"/>
      <c r="BO15" s="26"/>
      <c r="BP15" s="26"/>
      <c r="BQ15" s="26"/>
      <c r="BR15" s="26"/>
    </row>
    <row r="16" spans="1:70" ht="16.5" thickTop="1" thickBot="1" x14ac:dyDescent="0.2">
      <c r="B16" s="150" t="s">
        <v>53</v>
      </c>
      <c r="C16" s="392" t="s">
        <v>31</v>
      </c>
      <c r="D16" s="393"/>
      <c r="E16" s="394"/>
      <c r="F16" s="392" t="s">
        <v>32</v>
      </c>
      <c r="G16" s="393"/>
      <c r="H16" s="394"/>
      <c r="I16" s="395" t="s">
        <v>52</v>
      </c>
      <c r="J16" s="396"/>
      <c r="K16" s="397"/>
      <c r="L16" s="206"/>
      <c r="O16" s="299" t="s">
        <v>10</v>
      </c>
      <c r="P16" s="300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310" t="s">
        <v>10</v>
      </c>
      <c r="X16" s="31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99" t="s">
        <v>10</v>
      </c>
      <c r="AJ16" s="300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310" t="s">
        <v>10</v>
      </c>
      <c r="AR16" s="31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99" t="s">
        <v>10</v>
      </c>
      <c r="BD16" s="300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310" t="s">
        <v>10</v>
      </c>
      <c r="BL16" s="31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218" t="s">
        <v>37</v>
      </c>
      <c r="C17" s="219">
        <f>V27+AD27+V32+AD32+V37</f>
        <v>1680</v>
      </c>
      <c r="D17" s="220">
        <f>V28+AD28+V33+AD33+V38</f>
        <v>1644</v>
      </c>
      <c r="E17" s="221">
        <f>SUM(C17:D17)</f>
        <v>3324</v>
      </c>
      <c r="F17" s="222">
        <f>AP27+AX27+AP32+AX32+AP37</f>
        <v>3</v>
      </c>
      <c r="G17" s="220">
        <f>AP28+AX28+AP33+AX33+AP38</f>
        <v>14</v>
      </c>
      <c r="H17" s="221">
        <f>SUM(F17:G17)</f>
        <v>17</v>
      </c>
      <c r="I17" s="223">
        <f t="shared" ref="I17:K20" si="19">+C17+F17</f>
        <v>1683</v>
      </c>
      <c r="J17" s="224">
        <f t="shared" si="19"/>
        <v>1658</v>
      </c>
      <c r="K17" s="225">
        <f t="shared" si="19"/>
        <v>3341</v>
      </c>
      <c r="L17" s="206"/>
      <c r="O17" s="299" t="s">
        <v>13</v>
      </c>
      <c r="P17" s="303"/>
      <c r="Q17" s="248">
        <v>48</v>
      </c>
      <c r="R17" s="247">
        <v>46</v>
      </c>
      <c r="S17" s="247">
        <v>40</v>
      </c>
      <c r="T17" s="247">
        <v>41</v>
      </c>
      <c r="U17" s="247">
        <v>38</v>
      </c>
      <c r="V17" s="247">
        <f>SUM(Q17:U17)</f>
        <v>213</v>
      </c>
      <c r="W17" s="307" t="s">
        <v>13</v>
      </c>
      <c r="X17" s="308"/>
      <c r="Y17" s="247">
        <v>45</v>
      </c>
      <c r="Z17" s="247">
        <v>30</v>
      </c>
      <c r="AA17" s="247">
        <v>39</v>
      </c>
      <c r="AB17" s="247">
        <v>42</v>
      </c>
      <c r="AC17" s="247">
        <v>42</v>
      </c>
      <c r="AD17" s="249">
        <f>SUM(Y17:AC17)</f>
        <v>198</v>
      </c>
      <c r="AI17" s="299" t="s">
        <v>13</v>
      </c>
      <c r="AJ17" s="303"/>
      <c r="AK17" s="248">
        <v>3</v>
      </c>
      <c r="AL17" s="247">
        <v>3</v>
      </c>
      <c r="AM17" s="247">
        <v>5</v>
      </c>
      <c r="AN17" s="247">
        <v>4</v>
      </c>
      <c r="AO17" s="247">
        <v>1</v>
      </c>
      <c r="AP17" s="247">
        <f>SUM(AK17:AO17)</f>
        <v>16</v>
      </c>
      <c r="AQ17" s="307" t="s">
        <v>13</v>
      </c>
      <c r="AR17" s="308"/>
      <c r="AS17" s="247">
        <v>2</v>
      </c>
      <c r="AT17" s="247">
        <v>1</v>
      </c>
      <c r="AU17" s="247">
        <v>4</v>
      </c>
      <c r="AV17" s="247"/>
      <c r="AW17" s="247">
        <v>2</v>
      </c>
      <c r="AX17" s="249">
        <f>SUM(AS17:AW17)</f>
        <v>9</v>
      </c>
      <c r="BC17" s="299" t="s">
        <v>13</v>
      </c>
      <c r="BD17" s="303"/>
      <c r="BE17" s="248">
        <f>Q17+AK17</f>
        <v>51</v>
      </c>
      <c r="BF17" s="247">
        <f t="shared" ref="BF17:BI18" si="20">R17+AL17</f>
        <v>49</v>
      </c>
      <c r="BG17" s="247">
        <f t="shared" si="20"/>
        <v>45</v>
      </c>
      <c r="BH17" s="247">
        <f t="shared" si="20"/>
        <v>45</v>
      </c>
      <c r="BI17" s="247">
        <f t="shared" si="20"/>
        <v>39</v>
      </c>
      <c r="BJ17" s="247">
        <f>SUM(BE17:BI17)</f>
        <v>229</v>
      </c>
      <c r="BK17" s="309" t="s">
        <v>13</v>
      </c>
      <c r="BL17" s="309"/>
      <c r="BM17" s="247">
        <f>Y17+AS17</f>
        <v>47</v>
      </c>
      <c r="BN17" s="247">
        <f t="shared" ref="BN17:BQ18" si="21">Z17+AT17</f>
        <v>31</v>
      </c>
      <c r="BO17" s="247">
        <f t="shared" si="21"/>
        <v>43</v>
      </c>
      <c r="BP17" s="247">
        <f t="shared" si="21"/>
        <v>42</v>
      </c>
      <c r="BQ17" s="247">
        <f t="shared" si="21"/>
        <v>44</v>
      </c>
      <c r="BR17" s="249">
        <f>SUM(BM17:BQ17)</f>
        <v>207</v>
      </c>
    </row>
    <row r="18" spans="2:70" ht="15.75" thickBot="1" x14ac:dyDescent="0.2">
      <c r="B18" s="156" t="s">
        <v>38</v>
      </c>
      <c r="C18" s="207">
        <f>AD37</f>
        <v>466</v>
      </c>
      <c r="D18" s="208">
        <f>AD38</f>
        <v>485</v>
      </c>
      <c r="E18" s="66">
        <f>SUM(C18:D18)</f>
        <v>951</v>
      </c>
      <c r="F18" s="209">
        <f>AX37</f>
        <v>0</v>
      </c>
      <c r="G18" s="208">
        <f>AX38</f>
        <v>0</v>
      </c>
      <c r="H18" s="66">
        <f>SUM(F18:G18)</f>
        <v>0</v>
      </c>
      <c r="I18" s="110">
        <f t="shared" si="19"/>
        <v>466</v>
      </c>
      <c r="J18" s="111">
        <f t="shared" si="19"/>
        <v>485</v>
      </c>
      <c r="K18" s="124">
        <f t="shared" si="19"/>
        <v>951</v>
      </c>
      <c r="L18" s="40"/>
      <c r="O18" s="299" t="s">
        <v>15</v>
      </c>
      <c r="P18" s="303"/>
      <c r="Q18" s="17">
        <v>34</v>
      </c>
      <c r="R18" s="18">
        <v>36</v>
      </c>
      <c r="S18" s="18">
        <v>30</v>
      </c>
      <c r="T18" s="18">
        <v>42</v>
      </c>
      <c r="U18" s="18">
        <v>36</v>
      </c>
      <c r="V18" s="18">
        <f>SUM(Q18:U18)</f>
        <v>178</v>
      </c>
      <c r="W18" s="304" t="s">
        <v>15</v>
      </c>
      <c r="X18" s="305"/>
      <c r="Y18" s="18">
        <v>25</v>
      </c>
      <c r="Z18" s="18">
        <v>22</v>
      </c>
      <c r="AA18" s="18">
        <v>34</v>
      </c>
      <c r="AB18" s="18">
        <v>23</v>
      </c>
      <c r="AC18" s="18">
        <v>35</v>
      </c>
      <c r="AD18" s="19">
        <f>SUM(Y18:AC18)</f>
        <v>139</v>
      </c>
      <c r="AI18" s="299" t="s">
        <v>15</v>
      </c>
      <c r="AJ18" s="303"/>
      <c r="AK18" s="17">
        <v>0</v>
      </c>
      <c r="AL18" s="18">
        <v>3</v>
      </c>
      <c r="AM18" s="18">
        <v>1</v>
      </c>
      <c r="AN18" s="18">
        <v>4</v>
      </c>
      <c r="AO18" s="18">
        <v>1</v>
      </c>
      <c r="AP18" s="18">
        <f>SUM(AK18:AO18)</f>
        <v>9</v>
      </c>
      <c r="AQ18" s="304" t="s">
        <v>15</v>
      </c>
      <c r="AR18" s="305"/>
      <c r="AS18" s="18">
        <v>3</v>
      </c>
      <c r="AT18" s="18">
        <v>2</v>
      </c>
      <c r="AU18" s="18">
        <v>0</v>
      </c>
      <c r="AV18" s="18">
        <v>1</v>
      </c>
      <c r="AW18" s="18">
        <v>4</v>
      </c>
      <c r="AX18" s="19">
        <f>SUM(AS18:AW18)</f>
        <v>10</v>
      </c>
      <c r="BC18" s="299" t="s">
        <v>15</v>
      </c>
      <c r="BD18" s="303"/>
      <c r="BE18" s="17">
        <f>Q18+AK18</f>
        <v>34</v>
      </c>
      <c r="BF18" s="18">
        <f t="shared" si="20"/>
        <v>39</v>
      </c>
      <c r="BG18" s="18">
        <f t="shared" si="20"/>
        <v>31</v>
      </c>
      <c r="BH18" s="18">
        <f t="shared" si="20"/>
        <v>46</v>
      </c>
      <c r="BI18" s="18">
        <f t="shared" si="20"/>
        <v>37</v>
      </c>
      <c r="BJ18" s="18">
        <f>SUM(BE18:BI18)</f>
        <v>187</v>
      </c>
      <c r="BK18" s="306" t="s">
        <v>15</v>
      </c>
      <c r="BL18" s="306"/>
      <c r="BM18" s="18">
        <f>Y18+AS18</f>
        <v>28</v>
      </c>
      <c r="BN18" s="18">
        <f t="shared" si="21"/>
        <v>24</v>
      </c>
      <c r="BO18" s="18">
        <f t="shared" si="21"/>
        <v>34</v>
      </c>
      <c r="BP18" s="18">
        <f t="shared" si="21"/>
        <v>24</v>
      </c>
      <c r="BQ18" s="18">
        <f t="shared" si="21"/>
        <v>39</v>
      </c>
      <c r="BR18" s="19">
        <f>SUM(BM18:BQ18)</f>
        <v>149</v>
      </c>
    </row>
    <row r="19" spans="2:70" ht="15" x14ac:dyDescent="0.15">
      <c r="B19" s="156" t="s">
        <v>39</v>
      </c>
      <c r="C19" s="207">
        <f>V42</f>
        <v>429</v>
      </c>
      <c r="D19" s="208">
        <f>V43</f>
        <v>487</v>
      </c>
      <c r="E19" s="66">
        <f>SUM(C19:D19)</f>
        <v>916</v>
      </c>
      <c r="F19" s="209">
        <f>AP42</f>
        <v>0</v>
      </c>
      <c r="G19" s="208">
        <f>AP43</f>
        <v>0</v>
      </c>
      <c r="H19" s="66">
        <f>SUM(F19:G19)</f>
        <v>0</v>
      </c>
      <c r="I19" s="110">
        <f t="shared" si="19"/>
        <v>429</v>
      </c>
      <c r="J19" s="111">
        <f t="shared" si="19"/>
        <v>487</v>
      </c>
      <c r="K19" s="124">
        <f t="shared" si="19"/>
        <v>916</v>
      </c>
      <c r="L19" s="40"/>
      <c r="O19" s="299" t="s">
        <v>12</v>
      </c>
      <c r="P19" s="300"/>
      <c r="Q19" s="20">
        <f t="shared" ref="Q19:V19" si="22">SUM(Q17:Q18)</f>
        <v>82</v>
      </c>
      <c r="R19" s="20">
        <f t="shared" si="22"/>
        <v>82</v>
      </c>
      <c r="S19" s="20">
        <f t="shared" si="22"/>
        <v>70</v>
      </c>
      <c r="T19" s="20">
        <f t="shared" si="22"/>
        <v>83</v>
      </c>
      <c r="U19" s="20">
        <f t="shared" si="22"/>
        <v>74</v>
      </c>
      <c r="V19" s="20">
        <f t="shared" si="22"/>
        <v>391</v>
      </c>
      <c r="W19" s="301" t="s">
        <v>12</v>
      </c>
      <c r="X19" s="302"/>
      <c r="Y19" s="20">
        <f t="shared" ref="Y19:AD19" si="23">SUM(Y17:Y18)</f>
        <v>70</v>
      </c>
      <c r="Z19" s="20">
        <f t="shared" si="23"/>
        <v>52</v>
      </c>
      <c r="AA19" s="20">
        <f t="shared" si="23"/>
        <v>73</v>
      </c>
      <c r="AB19" s="20">
        <f t="shared" si="23"/>
        <v>65</v>
      </c>
      <c r="AC19" s="20">
        <f t="shared" si="23"/>
        <v>77</v>
      </c>
      <c r="AD19" s="20">
        <f t="shared" si="23"/>
        <v>337</v>
      </c>
      <c r="AI19" s="299" t="s">
        <v>12</v>
      </c>
      <c r="AJ19" s="300"/>
      <c r="AK19" s="20">
        <f t="shared" ref="AK19:AP19" si="24">SUM(AK17:AK18)</f>
        <v>3</v>
      </c>
      <c r="AL19" s="20">
        <f t="shared" si="24"/>
        <v>6</v>
      </c>
      <c r="AM19" s="20">
        <f t="shared" si="24"/>
        <v>6</v>
      </c>
      <c r="AN19" s="20">
        <f t="shared" si="24"/>
        <v>8</v>
      </c>
      <c r="AO19" s="20">
        <f t="shared" si="24"/>
        <v>2</v>
      </c>
      <c r="AP19" s="20">
        <f t="shared" si="24"/>
        <v>25</v>
      </c>
      <c r="AQ19" s="301" t="s">
        <v>12</v>
      </c>
      <c r="AR19" s="302"/>
      <c r="AS19" s="20">
        <f t="shared" ref="AS19:AX19" si="25">SUM(AS17:AS18)</f>
        <v>5</v>
      </c>
      <c r="AT19" s="20">
        <f t="shared" si="25"/>
        <v>3</v>
      </c>
      <c r="AU19" s="20">
        <f t="shared" si="25"/>
        <v>4</v>
      </c>
      <c r="AV19" s="20">
        <f t="shared" si="25"/>
        <v>1</v>
      </c>
      <c r="AW19" s="20">
        <f t="shared" si="25"/>
        <v>6</v>
      </c>
      <c r="AX19" s="20">
        <f t="shared" si="25"/>
        <v>19</v>
      </c>
      <c r="BC19" s="299" t="s">
        <v>12</v>
      </c>
      <c r="BD19" s="300"/>
      <c r="BE19" s="20">
        <f t="shared" ref="BE19:BJ19" si="26">SUM(BE17:BE18)</f>
        <v>85</v>
      </c>
      <c r="BF19" s="20">
        <f t="shared" si="26"/>
        <v>88</v>
      </c>
      <c r="BG19" s="20">
        <f t="shared" si="26"/>
        <v>76</v>
      </c>
      <c r="BH19" s="20">
        <f t="shared" si="26"/>
        <v>91</v>
      </c>
      <c r="BI19" s="20">
        <f t="shared" si="26"/>
        <v>76</v>
      </c>
      <c r="BJ19" s="20">
        <f t="shared" si="26"/>
        <v>416</v>
      </c>
      <c r="BK19" s="301" t="s">
        <v>12</v>
      </c>
      <c r="BL19" s="302"/>
      <c r="BM19" s="20">
        <f t="shared" ref="BM19:BR19" si="27">SUM(BM17:BM18)</f>
        <v>75</v>
      </c>
      <c r="BN19" s="20">
        <f t="shared" si="27"/>
        <v>55</v>
      </c>
      <c r="BO19" s="20">
        <f t="shared" si="27"/>
        <v>77</v>
      </c>
      <c r="BP19" s="20">
        <f t="shared" si="27"/>
        <v>66</v>
      </c>
      <c r="BQ19" s="20">
        <f t="shared" si="27"/>
        <v>83</v>
      </c>
      <c r="BR19" s="20">
        <f t="shared" si="27"/>
        <v>356</v>
      </c>
    </row>
    <row r="20" spans="2:70" ht="15.75" thickBot="1" x14ac:dyDescent="0.2">
      <c r="B20" s="157" t="s">
        <v>22</v>
      </c>
      <c r="C20" s="226">
        <f>C9-C18-C19</f>
        <v>771</v>
      </c>
      <c r="D20" s="227">
        <f>D9-D18-D19</f>
        <v>1297</v>
      </c>
      <c r="E20" s="83">
        <f>SUM(C20:D20)</f>
        <v>2068</v>
      </c>
      <c r="F20" s="228">
        <f>F9-F18-F19</f>
        <v>0</v>
      </c>
      <c r="G20" s="227">
        <f>G9-G18-G19</f>
        <v>1</v>
      </c>
      <c r="H20" s="87">
        <f>H9-H18-H19</f>
        <v>1</v>
      </c>
      <c r="I20" s="125">
        <f>+C20+F20</f>
        <v>771</v>
      </c>
      <c r="J20" s="126">
        <f t="shared" si="19"/>
        <v>1298</v>
      </c>
      <c r="K20" s="127">
        <f t="shared" si="19"/>
        <v>2069</v>
      </c>
      <c r="L20" s="40"/>
      <c r="O20" s="217"/>
      <c r="P20" s="217"/>
      <c r="Q20" s="26"/>
      <c r="R20" s="26"/>
      <c r="S20" s="26"/>
      <c r="T20" s="26"/>
      <c r="U20" s="26"/>
      <c r="V20" s="26"/>
      <c r="W20" s="217"/>
      <c r="X20" s="217"/>
      <c r="Y20" s="26"/>
      <c r="Z20" s="26"/>
      <c r="AA20" s="26"/>
      <c r="AB20" s="26"/>
      <c r="AC20" s="26"/>
      <c r="AD20" s="26"/>
      <c r="AI20" s="217"/>
      <c r="AJ20" s="217"/>
      <c r="AK20" s="26"/>
      <c r="AL20" s="26"/>
      <c r="AM20" s="26"/>
      <c r="AN20" s="26"/>
      <c r="AO20" s="26"/>
      <c r="AP20" s="26"/>
      <c r="AQ20" s="217"/>
      <c r="AR20" s="217"/>
      <c r="AS20" s="26"/>
      <c r="AT20" s="26"/>
      <c r="AU20" s="26"/>
      <c r="AV20" s="26"/>
      <c r="AW20" s="26"/>
      <c r="AX20" s="26"/>
      <c r="BC20" s="217"/>
      <c r="BD20" s="217"/>
      <c r="BE20" s="26"/>
      <c r="BF20" s="26"/>
      <c r="BG20" s="26"/>
      <c r="BH20" s="26"/>
      <c r="BI20" s="26"/>
      <c r="BJ20" s="26"/>
      <c r="BK20" s="217"/>
      <c r="BL20" s="217"/>
      <c r="BM20" s="26"/>
      <c r="BN20" s="26"/>
      <c r="BO20" s="26"/>
      <c r="BP20" s="26"/>
      <c r="BQ20" s="26"/>
      <c r="BR20" s="26"/>
    </row>
    <row r="21" spans="2:70" ht="15" thickTop="1" thickBot="1" x14ac:dyDescent="0.2">
      <c r="B21" s="386" t="s">
        <v>44</v>
      </c>
      <c r="C21" s="388" t="s">
        <v>47</v>
      </c>
      <c r="D21" s="390" t="s">
        <v>48</v>
      </c>
      <c r="E21" s="378" t="s">
        <v>49</v>
      </c>
      <c r="F21" s="388" t="s">
        <v>47</v>
      </c>
      <c r="G21" s="390" t="s">
        <v>48</v>
      </c>
      <c r="H21" s="378" t="s">
        <v>51</v>
      </c>
      <c r="I21" s="380" t="s">
        <v>47</v>
      </c>
      <c r="J21" s="382" t="s">
        <v>48</v>
      </c>
      <c r="K21" s="384" t="s">
        <v>54</v>
      </c>
      <c r="L21" s="40"/>
      <c r="O21" s="299" t="s">
        <v>10</v>
      </c>
      <c r="P21" s="300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310" t="s">
        <v>10</v>
      </c>
      <c r="X21" s="31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99" t="s">
        <v>10</v>
      </c>
      <c r="AJ21" s="300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310" t="s">
        <v>10</v>
      </c>
      <c r="AR21" s="31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99" t="s">
        <v>10</v>
      </c>
      <c r="BD21" s="300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310" t="s">
        <v>10</v>
      </c>
      <c r="BL21" s="31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87"/>
      <c r="C22" s="389"/>
      <c r="D22" s="391"/>
      <c r="E22" s="379"/>
      <c r="F22" s="389"/>
      <c r="G22" s="391"/>
      <c r="H22" s="379"/>
      <c r="I22" s="381"/>
      <c r="J22" s="383"/>
      <c r="K22" s="385"/>
      <c r="L22" s="40"/>
      <c r="O22" s="299" t="s">
        <v>13</v>
      </c>
      <c r="P22" s="303"/>
      <c r="Q22" s="248">
        <v>41</v>
      </c>
      <c r="R22" s="247">
        <v>33</v>
      </c>
      <c r="S22" s="247">
        <v>40</v>
      </c>
      <c r="T22" s="247">
        <v>46</v>
      </c>
      <c r="U22" s="247">
        <v>53</v>
      </c>
      <c r="V22" s="247">
        <f>SUM(Q22:U22)</f>
        <v>213</v>
      </c>
      <c r="W22" s="307" t="s">
        <v>13</v>
      </c>
      <c r="X22" s="308"/>
      <c r="Y22" s="247">
        <v>41</v>
      </c>
      <c r="Z22" s="247">
        <v>56</v>
      </c>
      <c r="AA22" s="247">
        <v>59</v>
      </c>
      <c r="AB22" s="247">
        <v>54</v>
      </c>
      <c r="AC22" s="247">
        <v>54</v>
      </c>
      <c r="AD22" s="249">
        <f>SUM(Y22:AC22)</f>
        <v>264</v>
      </c>
      <c r="AI22" s="299" t="s">
        <v>13</v>
      </c>
      <c r="AJ22" s="303"/>
      <c r="AK22" s="248">
        <v>3</v>
      </c>
      <c r="AL22" s="247">
        <v>2</v>
      </c>
      <c r="AM22" s="247">
        <v>1</v>
      </c>
      <c r="AN22" s="247">
        <v>2</v>
      </c>
      <c r="AO22" s="247">
        <v>2</v>
      </c>
      <c r="AP22" s="247">
        <f>SUM(AK22:AO22)</f>
        <v>10</v>
      </c>
      <c r="AQ22" s="307" t="s">
        <v>13</v>
      </c>
      <c r="AR22" s="308"/>
      <c r="AS22" s="247"/>
      <c r="AT22" s="247"/>
      <c r="AU22" s="247"/>
      <c r="AV22" s="247"/>
      <c r="AW22" s="247"/>
      <c r="AX22" s="249">
        <f>SUM(AS22:AW22)</f>
        <v>0</v>
      </c>
      <c r="BC22" s="299" t="s">
        <v>13</v>
      </c>
      <c r="BD22" s="303"/>
      <c r="BE22" s="248">
        <f>Q22+AK22</f>
        <v>44</v>
      </c>
      <c r="BF22" s="247">
        <f t="shared" ref="BF22:BI23" si="28">R22+AL22</f>
        <v>35</v>
      </c>
      <c r="BG22" s="247">
        <f t="shared" si="28"/>
        <v>41</v>
      </c>
      <c r="BH22" s="247">
        <f t="shared" si="28"/>
        <v>48</v>
      </c>
      <c r="BI22" s="247">
        <f t="shared" si="28"/>
        <v>55</v>
      </c>
      <c r="BJ22" s="247">
        <f>SUM(BE22:BI22)</f>
        <v>223</v>
      </c>
      <c r="BK22" s="309" t="s">
        <v>13</v>
      </c>
      <c r="BL22" s="309"/>
      <c r="BM22" s="247">
        <f>Y22+AS22</f>
        <v>41</v>
      </c>
      <c r="BN22" s="247">
        <f t="shared" ref="BN22:BQ23" si="29">Z22+AT22</f>
        <v>56</v>
      </c>
      <c r="BO22" s="247">
        <f t="shared" si="29"/>
        <v>59</v>
      </c>
      <c r="BP22" s="247">
        <f t="shared" si="29"/>
        <v>54</v>
      </c>
      <c r="BQ22" s="247">
        <f t="shared" si="29"/>
        <v>54</v>
      </c>
      <c r="BR22" s="249">
        <f>SUM(BM22:BQ22)</f>
        <v>264</v>
      </c>
    </row>
    <row r="23" spans="2:70" ht="16.5" thickTop="1" thickBot="1" x14ac:dyDescent="0.2">
      <c r="B23" s="100" t="s">
        <v>37</v>
      </c>
      <c r="C23" s="101">
        <f>ROUND(C17/$C$10,4)</f>
        <v>0.3306</v>
      </c>
      <c r="D23" s="102">
        <f>ROUND(D17/$D$10,4)</f>
        <v>0.29480000000000001</v>
      </c>
      <c r="E23" s="103">
        <f>ROUND(E17/$E$10,4)</f>
        <v>0.31180000000000002</v>
      </c>
      <c r="F23" s="101">
        <f>ROUND(F17/$F$10,4)</f>
        <v>7.8899999999999998E-2</v>
      </c>
      <c r="G23" s="102">
        <f>ROUND(G17/$G$10,4)</f>
        <v>0.28000000000000003</v>
      </c>
      <c r="H23" s="103">
        <f>ROUND(H17/$H$10,4)</f>
        <v>0.19320000000000001</v>
      </c>
      <c r="I23" s="130">
        <f>ROUND(I17/$I$10,4)</f>
        <v>0.32869999999999999</v>
      </c>
      <c r="J23" s="131">
        <f>ROUND(J17/$J$10,4)</f>
        <v>0.29470000000000002</v>
      </c>
      <c r="K23" s="132">
        <f>ROUND(K17/$K$10,4)</f>
        <v>0.31090000000000001</v>
      </c>
      <c r="L23" s="40"/>
      <c r="O23" s="299" t="s">
        <v>15</v>
      </c>
      <c r="P23" s="303"/>
      <c r="Q23" s="17">
        <v>32</v>
      </c>
      <c r="R23" s="18">
        <v>45</v>
      </c>
      <c r="S23" s="18">
        <v>31</v>
      </c>
      <c r="T23" s="18">
        <v>45</v>
      </c>
      <c r="U23" s="18">
        <v>41</v>
      </c>
      <c r="V23" s="18">
        <f>SUM(Q23:U23)</f>
        <v>194</v>
      </c>
      <c r="W23" s="304" t="s">
        <v>15</v>
      </c>
      <c r="X23" s="305"/>
      <c r="Y23" s="18">
        <v>49</v>
      </c>
      <c r="Z23" s="18">
        <v>65</v>
      </c>
      <c r="AA23" s="18">
        <v>51</v>
      </c>
      <c r="AB23" s="18">
        <v>52</v>
      </c>
      <c r="AC23" s="18">
        <v>52</v>
      </c>
      <c r="AD23" s="19">
        <f>SUM(Y23:AC23)</f>
        <v>269</v>
      </c>
      <c r="AI23" s="299" t="s">
        <v>15</v>
      </c>
      <c r="AJ23" s="303"/>
      <c r="AK23" s="17">
        <v>1</v>
      </c>
      <c r="AL23" s="18">
        <v>3</v>
      </c>
      <c r="AM23" s="18">
        <v>1</v>
      </c>
      <c r="AN23" s="18">
        <v>1</v>
      </c>
      <c r="AO23" s="18">
        <v>2</v>
      </c>
      <c r="AP23" s="18">
        <f>SUM(AK23:AO23)</f>
        <v>8</v>
      </c>
      <c r="AQ23" s="304" t="s">
        <v>15</v>
      </c>
      <c r="AR23" s="305"/>
      <c r="AS23" s="18">
        <v>1</v>
      </c>
      <c r="AT23" s="18">
        <v>1</v>
      </c>
      <c r="AU23" s="18">
        <v>2</v>
      </c>
      <c r="AV23" s="18">
        <v>0</v>
      </c>
      <c r="AW23" s="18">
        <v>2</v>
      </c>
      <c r="AX23" s="19">
        <f>SUM(AS23:AW23)</f>
        <v>6</v>
      </c>
      <c r="BC23" s="299" t="s">
        <v>15</v>
      </c>
      <c r="BD23" s="303"/>
      <c r="BE23" s="17">
        <f>Q23+AK23</f>
        <v>33</v>
      </c>
      <c r="BF23" s="18">
        <f t="shared" si="28"/>
        <v>48</v>
      </c>
      <c r="BG23" s="18">
        <f t="shared" si="28"/>
        <v>32</v>
      </c>
      <c r="BH23" s="18">
        <f t="shared" si="28"/>
        <v>46</v>
      </c>
      <c r="BI23" s="18">
        <f t="shared" si="28"/>
        <v>43</v>
      </c>
      <c r="BJ23" s="18">
        <f>SUM(BE23:BI23)</f>
        <v>202</v>
      </c>
      <c r="BK23" s="306" t="s">
        <v>15</v>
      </c>
      <c r="BL23" s="306"/>
      <c r="BM23" s="18">
        <f>Y23+AS23</f>
        <v>50</v>
      </c>
      <c r="BN23" s="18">
        <f t="shared" si="29"/>
        <v>66</v>
      </c>
      <c r="BO23" s="18">
        <f t="shared" si="29"/>
        <v>53</v>
      </c>
      <c r="BP23" s="18">
        <f t="shared" si="29"/>
        <v>52</v>
      </c>
      <c r="BQ23" s="18">
        <f t="shared" si="29"/>
        <v>54</v>
      </c>
      <c r="BR23" s="19">
        <f>SUM(BM23:BQ23)</f>
        <v>275</v>
      </c>
    </row>
    <row r="24" spans="2:70" ht="15" x14ac:dyDescent="0.15">
      <c r="B24" s="90" t="s">
        <v>38</v>
      </c>
      <c r="C24" s="92">
        <f>ROUND(C18/$C$10,4)</f>
        <v>9.1700000000000004E-2</v>
      </c>
      <c r="D24" s="89">
        <f>ROUND(D18/$D$10,4)</f>
        <v>8.6999999999999994E-2</v>
      </c>
      <c r="E24" s="93">
        <f>ROUND(E18/$E$10,4)</f>
        <v>8.9200000000000002E-2</v>
      </c>
      <c r="F24" s="92">
        <f>ROUND(F18/$F$10,4)</f>
        <v>0</v>
      </c>
      <c r="G24" s="89">
        <f>ROUND(G18/$G$10,4)</f>
        <v>0</v>
      </c>
      <c r="H24" s="93">
        <f>ROUND(H18/$H$10,4)</f>
        <v>0</v>
      </c>
      <c r="I24" s="133">
        <f>ROUND(I18/$I$10,4)</f>
        <v>9.0999999999999998E-2</v>
      </c>
      <c r="J24" s="134">
        <f>ROUND(J18/$J$10,4)</f>
        <v>8.6199999999999999E-2</v>
      </c>
      <c r="K24" s="135">
        <f>ROUND(K18/$K$10,4)</f>
        <v>8.8499999999999995E-2</v>
      </c>
      <c r="O24" s="299" t="s">
        <v>12</v>
      </c>
      <c r="P24" s="300"/>
      <c r="Q24" s="20">
        <f t="shared" ref="Q24:V24" si="30">SUM(Q22:Q23)</f>
        <v>73</v>
      </c>
      <c r="R24" s="20">
        <f t="shared" si="30"/>
        <v>78</v>
      </c>
      <c r="S24" s="20">
        <f t="shared" si="30"/>
        <v>71</v>
      </c>
      <c r="T24" s="20">
        <f t="shared" si="30"/>
        <v>91</v>
      </c>
      <c r="U24" s="20">
        <f t="shared" si="30"/>
        <v>94</v>
      </c>
      <c r="V24" s="20">
        <f t="shared" si="30"/>
        <v>407</v>
      </c>
      <c r="W24" s="301" t="s">
        <v>12</v>
      </c>
      <c r="X24" s="302"/>
      <c r="Y24" s="20">
        <f t="shared" ref="Y24:AD24" si="31">SUM(Y22:Y23)</f>
        <v>90</v>
      </c>
      <c r="Z24" s="20">
        <f t="shared" si="31"/>
        <v>121</v>
      </c>
      <c r="AA24" s="20">
        <f t="shared" si="31"/>
        <v>110</v>
      </c>
      <c r="AB24" s="20">
        <f t="shared" si="31"/>
        <v>106</v>
      </c>
      <c r="AC24" s="20">
        <f t="shared" si="31"/>
        <v>106</v>
      </c>
      <c r="AD24" s="20">
        <f t="shared" si="31"/>
        <v>533</v>
      </c>
      <c r="AI24" s="299" t="s">
        <v>12</v>
      </c>
      <c r="AJ24" s="300"/>
      <c r="AK24" s="20">
        <f t="shared" ref="AK24:AP24" si="32">SUM(AK22:AK23)</f>
        <v>4</v>
      </c>
      <c r="AL24" s="20">
        <f t="shared" si="32"/>
        <v>5</v>
      </c>
      <c r="AM24" s="20">
        <f t="shared" si="32"/>
        <v>2</v>
      </c>
      <c r="AN24" s="20">
        <f t="shared" si="32"/>
        <v>3</v>
      </c>
      <c r="AO24" s="20">
        <f t="shared" si="32"/>
        <v>4</v>
      </c>
      <c r="AP24" s="20">
        <f t="shared" si="32"/>
        <v>18</v>
      </c>
      <c r="AQ24" s="301" t="s">
        <v>12</v>
      </c>
      <c r="AR24" s="302"/>
      <c r="AS24" s="20">
        <f t="shared" ref="AS24:AX24" si="33">SUM(AS22:AS23)</f>
        <v>1</v>
      </c>
      <c r="AT24" s="20">
        <f t="shared" si="33"/>
        <v>1</v>
      </c>
      <c r="AU24" s="20">
        <f t="shared" si="33"/>
        <v>2</v>
      </c>
      <c r="AV24" s="20">
        <f t="shared" si="33"/>
        <v>0</v>
      </c>
      <c r="AW24" s="20">
        <f t="shared" si="33"/>
        <v>2</v>
      </c>
      <c r="AX24" s="20">
        <f t="shared" si="33"/>
        <v>6</v>
      </c>
      <c r="BC24" s="299" t="s">
        <v>12</v>
      </c>
      <c r="BD24" s="300"/>
      <c r="BE24" s="20">
        <f t="shared" ref="BE24:BJ24" si="34">SUM(BE22:BE23)</f>
        <v>77</v>
      </c>
      <c r="BF24" s="20">
        <f t="shared" si="34"/>
        <v>83</v>
      </c>
      <c r="BG24" s="20">
        <f t="shared" si="34"/>
        <v>73</v>
      </c>
      <c r="BH24" s="20">
        <f t="shared" si="34"/>
        <v>94</v>
      </c>
      <c r="BI24" s="20">
        <f t="shared" si="34"/>
        <v>98</v>
      </c>
      <c r="BJ24" s="20">
        <f t="shared" si="34"/>
        <v>425</v>
      </c>
      <c r="BK24" s="301" t="s">
        <v>12</v>
      </c>
      <c r="BL24" s="302"/>
      <c r="BM24" s="20">
        <f t="shared" ref="BM24:BR24" si="35">SUM(BM22:BM23)</f>
        <v>91</v>
      </c>
      <c r="BN24" s="20">
        <f t="shared" si="35"/>
        <v>122</v>
      </c>
      <c r="BO24" s="20">
        <f t="shared" si="35"/>
        <v>112</v>
      </c>
      <c r="BP24" s="20">
        <f t="shared" si="35"/>
        <v>106</v>
      </c>
      <c r="BQ24" s="20">
        <f t="shared" si="35"/>
        <v>108</v>
      </c>
      <c r="BR24" s="20">
        <f t="shared" si="35"/>
        <v>539</v>
      </c>
    </row>
    <row r="25" spans="2:70" ht="15" x14ac:dyDescent="0.15">
      <c r="B25" s="90" t="s">
        <v>39</v>
      </c>
      <c r="C25" s="92">
        <f>ROUND(C19/$C$10,4)</f>
        <v>8.4400000000000003E-2</v>
      </c>
      <c r="D25" s="89">
        <f>ROUND(D19/$D$10,4)</f>
        <v>8.7300000000000003E-2</v>
      </c>
      <c r="E25" s="93">
        <f>ROUND(E19/$E$10,4)</f>
        <v>8.5900000000000004E-2</v>
      </c>
      <c r="F25" s="92">
        <f>ROUND(F19/$F$10,4)</f>
        <v>0</v>
      </c>
      <c r="G25" s="89">
        <f>ROUND(G19/$G$10,4)</f>
        <v>0</v>
      </c>
      <c r="H25" s="93">
        <f>ROUND(H19/$H$10,4)</f>
        <v>0</v>
      </c>
      <c r="I25" s="133">
        <f>ROUND(I19/$I$10,4)</f>
        <v>8.3799999999999999E-2</v>
      </c>
      <c r="J25" s="134">
        <f>ROUND(J19/$J$10,4)</f>
        <v>8.6499999999999994E-2</v>
      </c>
      <c r="K25" s="135">
        <f>ROUND(K19/$K$10,4)</f>
        <v>8.5199999999999998E-2</v>
      </c>
      <c r="O25" s="217"/>
      <c r="P25" s="217"/>
      <c r="Q25" s="26"/>
      <c r="R25" s="26"/>
      <c r="S25" s="26"/>
      <c r="T25" s="26"/>
      <c r="U25" s="26"/>
      <c r="V25" s="26"/>
      <c r="W25" s="217"/>
      <c r="X25" s="217"/>
      <c r="Y25" s="26"/>
      <c r="Z25" s="26"/>
      <c r="AA25" s="26"/>
      <c r="AB25" s="26"/>
      <c r="AC25" s="26"/>
      <c r="AD25" s="26"/>
      <c r="AI25" s="217"/>
      <c r="AJ25" s="217"/>
      <c r="AK25" s="26"/>
      <c r="AL25" s="26"/>
      <c r="AM25" s="26"/>
      <c r="AN25" s="26"/>
      <c r="AO25" s="26"/>
      <c r="AP25" s="26"/>
      <c r="AQ25" s="217"/>
      <c r="AR25" s="217"/>
      <c r="AS25" s="26"/>
      <c r="AT25" s="26"/>
      <c r="AU25" s="26"/>
      <c r="AV25" s="26"/>
      <c r="AW25" s="26"/>
      <c r="AX25" s="26"/>
      <c r="BC25" s="217"/>
      <c r="BD25" s="217"/>
      <c r="BE25" s="26"/>
      <c r="BF25" s="26"/>
      <c r="BG25" s="26"/>
      <c r="BH25" s="26"/>
      <c r="BI25" s="26"/>
      <c r="BJ25" s="26"/>
      <c r="BK25" s="217"/>
      <c r="BL25" s="217"/>
      <c r="BM25" s="26"/>
      <c r="BN25" s="26"/>
      <c r="BO25" s="26"/>
      <c r="BP25" s="26"/>
      <c r="BQ25" s="26"/>
      <c r="BR25" s="26"/>
    </row>
    <row r="26" spans="2:70" ht="15.75" thickBot="1" x14ac:dyDescent="0.2">
      <c r="B26" s="91" t="s">
        <v>22</v>
      </c>
      <c r="C26" s="94">
        <f>ROUND(C20/$C$10,4)</f>
        <v>0.1517</v>
      </c>
      <c r="D26" s="95">
        <f>ROUND(D20/$D$10,4)</f>
        <v>0.2326</v>
      </c>
      <c r="E26" s="96">
        <f>ROUND(E20/$E$10,4)</f>
        <v>0.19400000000000001</v>
      </c>
      <c r="F26" s="94">
        <f>ROUND(F20/$F$10,4)</f>
        <v>0</v>
      </c>
      <c r="G26" s="95">
        <f>ROUND(G20/$G$10,4)</f>
        <v>0.02</v>
      </c>
      <c r="H26" s="96">
        <f>ROUND(H20/$H$10,4)</f>
        <v>1.14E-2</v>
      </c>
      <c r="I26" s="136">
        <f>ROUND(I20/$I$10,4)</f>
        <v>0.15060000000000001</v>
      </c>
      <c r="J26" s="137">
        <f>ROUND(J20/$J$10,4)</f>
        <v>0.23069999999999999</v>
      </c>
      <c r="K26" s="138">
        <f>ROUND(K20/$K$10,4)</f>
        <v>0.1925</v>
      </c>
      <c r="O26" s="299" t="s">
        <v>10</v>
      </c>
      <c r="P26" s="300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310" t="s">
        <v>10</v>
      </c>
      <c r="X26" s="31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99" t="s">
        <v>10</v>
      </c>
      <c r="AJ26" s="300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310" t="s">
        <v>10</v>
      </c>
      <c r="AR26" s="31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99" t="s">
        <v>10</v>
      </c>
      <c r="BD26" s="300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310" t="s">
        <v>10</v>
      </c>
      <c r="BL26" s="31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6"/>
      <c r="J27" s="116"/>
      <c r="K27" s="116"/>
      <c r="O27" s="299" t="s">
        <v>13</v>
      </c>
      <c r="P27" s="303"/>
      <c r="Q27" s="248">
        <v>61</v>
      </c>
      <c r="R27" s="247">
        <v>67</v>
      </c>
      <c r="S27" s="247">
        <v>78</v>
      </c>
      <c r="T27" s="247">
        <v>78</v>
      </c>
      <c r="U27" s="247">
        <v>92</v>
      </c>
      <c r="V27" s="247">
        <f>SUM(Q27:U27)</f>
        <v>376</v>
      </c>
      <c r="W27" s="307" t="s">
        <v>13</v>
      </c>
      <c r="X27" s="308"/>
      <c r="Y27" s="247">
        <v>79</v>
      </c>
      <c r="Z27" s="247">
        <v>67</v>
      </c>
      <c r="AA27" s="247">
        <v>61</v>
      </c>
      <c r="AB27" s="247">
        <v>73</v>
      </c>
      <c r="AC27" s="247">
        <v>62</v>
      </c>
      <c r="AD27" s="249">
        <f>SUM(Y27:AC27)</f>
        <v>342</v>
      </c>
      <c r="AI27" s="299" t="s">
        <v>13</v>
      </c>
      <c r="AJ27" s="303"/>
      <c r="AK27" s="248"/>
      <c r="AL27" s="247">
        <v>1</v>
      </c>
      <c r="AM27" s="247"/>
      <c r="AN27" s="247"/>
      <c r="AO27" s="247"/>
      <c r="AP27" s="247">
        <f>SUM(AK27:AO27)</f>
        <v>1</v>
      </c>
      <c r="AQ27" s="307" t="s">
        <v>13</v>
      </c>
      <c r="AR27" s="308"/>
      <c r="AS27" s="247">
        <v>1</v>
      </c>
      <c r="AT27" s="247"/>
      <c r="AU27" s="247"/>
      <c r="AV27" s="247"/>
      <c r="AW27" s="247"/>
      <c r="AX27" s="249">
        <f>SUM(AS27:AW27)</f>
        <v>1</v>
      </c>
      <c r="BC27" s="299" t="s">
        <v>13</v>
      </c>
      <c r="BD27" s="303"/>
      <c r="BE27" s="248">
        <f>Q27+AK27</f>
        <v>61</v>
      </c>
      <c r="BF27" s="247">
        <f t="shared" ref="BF27:BI28" si="36">R27+AL27</f>
        <v>68</v>
      </c>
      <c r="BG27" s="247">
        <f t="shared" si="36"/>
        <v>78</v>
      </c>
      <c r="BH27" s="247">
        <f t="shared" si="36"/>
        <v>78</v>
      </c>
      <c r="BI27" s="247">
        <f t="shared" si="36"/>
        <v>92</v>
      </c>
      <c r="BJ27" s="247">
        <f>SUM(BE27:BI27)</f>
        <v>377</v>
      </c>
      <c r="BK27" s="309" t="s">
        <v>13</v>
      </c>
      <c r="BL27" s="309"/>
      <c r="BM27" s="247">
        <f>Y27+AS27</f>
        <v>80</v>
      </c>
      <c r="BN27" s="247">
        <f t="shared" ref="BN27:BQ28" si="37">Z27+AT27</f>
        <v>67</v>
      </c>
      <c r="BO27" s="247">
        <f t="shared" si="37"/>
        <v>61</v>
      </c>
      <c r="BP27" s="247">
        <f t="shared" si="37"/>
        <v>73</v>
      </c>
      <c r="BQ27" s="247">
        <f t="shared" si="37"/>
        <v>62</v>
      </c>
      <c r="BR27" s="249">
        <f>SUM(BM27:BQ27)</f>
        <v>343</v>
      </c>
    </row>
    <row r="28" spans="2:70" ht="15.75" thickBot="1" x14ac:dyDescent="0.2">
      <c r="I28" s="116"/>
      <c r="J28" s="116"/>
      <c r="K28" s="116"/>
      <c r="O28" s="299" t="s">
        <v>15</v>
      </c>
      <c r="P28" s="303"/>
      <c r="Q28" s="17">
        <v>51</v>
      </c>
      <c r="R28" s="18">
        <v>81</v>
      </c>
      <c r="S28" s="18">
        <v>66</v>
      </c>
      <c r="T28" s="18">
        <v>59</v>
      </c>
      <c r="U28" s="18">
        <v>65</v>
      </c>
      <c r="V28" s="18">
        <f>SUM(Q28:U28)</f>
        <v>322</v>
      </c>
      <c r="W28" s="304" t="s">
        <v>15</v>
      </c>
      <c r="X28" s="305"/>
      <c r="Y28" s="18">
        <v>59</v>
      </c>
      <c r="Z28" s="18">
        <v>65</v>
      </c>
      <c r="AA28" s="18">
        <v>75</v>
      </c>
      <c r="AB28" s="18">
        <v>81</v>
      </c>
      <c r="AC28" s="18">
        <v>52</v>
      </c>
      <c r="AD28" s="19">
        <f>SUM(Y28:AC28)</f>
        <v>332</v>
      </c>
      <c r="AI28" s="299" t="s">
        <v>15</v>
      </c>
      <c r="AJ28" s="303"/>
      <c r="AK28" s="17">
        <v>2</v>
      </c>
      <c r="AL28" s="18">
        <v>1</v>
      </c>
      <c r="AM28" s="18">
        <v>1</v>
      </c>
      <c r="AN28" s="18">
        <v>2</v>
      </c>
      <c r="AO28" s="18"/>
      <c r="AP28" s="18">
        <f>SUM(AK28:AO28)</f>
        <v>6</v>
      </c>
      <c r="AQ28" s="304" t="s">
        <v>15</v>
      </c>
      <c r="AR28" s="305"/>
      <c r="AS28" s="18">
        <v>3</v>
      </c>
      <c r="AT28" s="18">
        <v>0</v>
      </c>
      <c r="AU28" s="18">
        <v>0</v>
      </c>
      <c r="AV28" s="18">
        <v>2</v>
      </c>
      <c r="AW28" s="18">
        <v>1</v>
      </c>
      <c r="AX28" s="19">
        <f>SUM(AS28:AW28)</f>
        <v>6</v>
      </c>
      <c r="BC28" s="299" t="s">
        <v>15</v>
      </c>
      <c r="BD28" s="303"/>
      <c r="BE28" s="17">
        <f>Q28+AK28</f>
        <v>53</v>
      </c>
      <c r="BF28" s="18">
        <f t="shared" si="36"/>
        <v>82</v>
      </c>
      <c r="BG28" s="18">
        <f t="shared" si="36"/>
        <v>67</v>
      </c>
      <c r="BH28" s="18">
        <f t="shared" si="36"/>
        <v>61</v>
      </c>
      <c r="BI28" s="18">
        <f t="shared" si="36"/>
        <v>65</v>
      </c>
      <c r="BJ28" s="18">
        <f>SUM(BE28:BI28)</f>
        <v>328</v>
      </c>
      <c r="BK28" s="306" t="s">
        <v>15</v>
      </c>
      <c r="BL28" s="306"/>
      <c r="BM28" s="18">
        <f>Y28+AS28</f>
        <v>62</v>
      </c>
      <c r="BN28" s="18">
        <f t="shared" si="37"/>
        <v>65</v>
      </c>
      <c r="BO28" s="18">
        <f t="shared" si="37"/>
        <v>75</v>
      </c>
      <c r="BP28" s="18">
        <f t="shared" si="37"/>
        <v>83</v>
      </c>
      <c r="BQ28" s="18">
        <f t="shared" si="37"/>
        <v>53</v>
      </c>
      <c r="BR28" s="19">
        <f>SUM(BM28:BQ28)</f>
        <v>338</v>
      </c>
    </row>
    <row r="29" spans="2:70" ht="15.75" thickBot="1" x14ac:dyDescent="0.2">
      <c r="I29" s="116"/>
      <c r="J29" s="116"/>
      <c r="K29" s="116"/>
      <c r="O29" s="299" t="s">
        <v>12</v>
      </c>
      <c r="P29" s="300"/>
      <c r="Q29" s="20">
        <f t="shared" ref="Q29:V29" si="38">SUM(Q27:Q28)</f>
        <v>112</v>
      </c>
      <c r="R29" s="20">
        <f t="shared" si="38"/>
        <v>148</v>
      </c>
      <c r="S29" s="20">
        <f t="shared" si="38"/>
        <v>144</v>
      </c>
      <c r="T29" s="20">
        <f t="shared" si="38"/>
        <v>137</v>
      </c>
      <c r="U29" s="20">
        <f t="shared" si="38"/>
        <v>157</v>
      </c>
      <c r="V29" s="20">
        <f t="shared" si="38"/>
        <v>698</v>
      </c>
      <c r="W29" s="301" t="s">
        <v>12</v>
      </c>
      <c r="X29" s="302"/>
      <c r="Y29" s="20">
        <f t="shared" ref="Y29:AD29" si="39">SUM(Y27:Y28)</f>
        <v>138</v>
      </c>
      <c r="Z29" s="20">
        <f t="shared" si="39"/>
        <v>132</v>
      </c>
      <c r="AA29" s="20">
        <f t="shared" si="39"/>
        <v>136</v>
      </c>
      <c r="AB29" s="20">
        <f t="shared" si="39"/>
        <v>154</v>
      </c>
      <c r="AC29" s="20">
        <f t="shared" si="39"/>
        <v>114</v>
      </c>
      <c r="AD29" s="20">
        <f t="shared" si="39"/>
        <v>674</v>
      </c>
      <c r="AI29" s="299" t="s">
        <v>12</v>
      </c>
      <c r="AJ29" s="300"/>
      <c r="AK29" s="20">
        <f t="shared" ref="AK29:AP29" si="40">SUM(AK27:AK28)</f>
        <v>2</v>
      </c>
      <c r="AL29" s="20">
        <f t="shared" si="40"/>
        <v>2</v>
      </c>
      <c r="AM29" s="20">
        <f t="shared" si="40"/>
        <v>1</v>
      </c>
      <c r="AN29" s="20">
        <f t="shared" si="40"/>
        <v>2</v>
      </c>
      <c r="AO29" s="20">
        <f t="shared" si="40"/>
        <v>0</v>
      </c>
      <c r="AP29" s="20">
        <f t="shared" si="40"/>
        <v>7</v>
      </c>
      <c r="AQ29" s="301" t="s">
        <v>12</v>
      </c>
      <c r="AR29" s="302"/>
      <c r="AS29" s="20">
        <f t="shared" ref="AS29:AX29" si="41">SUM(AS27:AS28)</f>
        <v>4</v>
      </c>
      <c r="AT29" s="20">
        <f t="shared" si="41"/>
        <v>0</v>
      </c>
      <c r="AU29" s="20">
        <f t="shared" si="41"/>
        <v>0</v>
      </c>
      <c r="AV29" s="20">
        <f t="shared" si="41"/>
        <v>2</v>
      </c>
      <c r="AW29" s="20">
        <f t="shared" si="41"/>
        <v>1</v>
      </c>
      <c r="AX29" s="20">
        <f t="shared" si="41"/>
        <v>7</v>
      </c>
      <c r="BC29" s="299" t="s">
        <v>12</v>
      </c>
      <c r="BD29" s="300"/>
      <c r="BE29" s="20">
        <f t="shared" ref="BE29:BJ29" si="42">SUM(BE27:BE28)</f>
        <v>114</v>
      </c>
      <c r="BF29" s="20">
        <f t="shared" si="42"/>
        <v>150</v>
      </c>
      <c r="BG29" s="20">
        <f t="shared" si="42"/>
        <v>145</v>
      </c>
      <c r="BH29" s="20">
        <f t="shared" si="42"/>
        <v>139</v>
      </c>
      <c r="BI29" s="20">
        <f t="shared" si="42"/>
        <v>157</v>
      </c>
      <c r="BJ29" s="20">
        <f t="shared" si="42"/>
        <v>705</v>
      </c>
      <c r="BK29" s="301" t="s">
        <v>12</v>
      </c>
      <c r="BL29" s="302"/>
      <c r="BM29" s="20">
        <f t="shared" ref="BM29:BR29" si="43">SUM(BM27:BM28)</f>
        <v>142</v>
      </c>
      <c r="BN29" s="20">
        <f t="shared" si="43"/>
        <v>132</v>
      </c>
      <c r="BO29" s="20">
        <f t="shared" si="43"/>
        <v>136</v>
      </c>
      <c r="BP29" s="20">
        <f t="shared" si="43"/>
        <v>156</v>
      </c>
      <c r="BQ29" s="20">
        <f t="shared" si="43"/>
        <v>115</v>
      </c>
      <c r="BR29" s="20">
        <f t="shared" si="43"/>
        <v>681</v>
      </c>
    </row>
    <row r="30" spans="2:70" ht="15" x14ac:dyDescent="0.15">
      <c r="B30" s="365" t="s">
        <v>53</v>
      </c>
      <c r="C30" s="367" t="s">
        <v>31</v>
      </c>
      <c r="D30" s="368"/>
      <c r="E30" s="369"/>
      <c r="F30" s="367" t="s">
        <v>32</v>
      </c>
      <c r="G30" s="368"/>
      <c r="H30" s="369"/>
      <c r="I30" s="370" t="s">
        <v>52</v>
      </c>
      <c r="J30" s="370"/>
      <c r="K30" s="371"/>
      <c r="O30" s="217"/>
      <c r="P30" s="217"/>
      <c r="Q30" s="26"/>
      <c r="R30" s="26"/>
      <c r="S30" s="26"/>
      <c r="T30" s="26"/>
      <c r="U30" s="26"/>
      <c r="V30" s="26"/>
      <c r="W30" s="217"/>
      <c r="X30" s="217"/>
      <c r="Y30" s="26"/>
      <c r="Z30" s="26"/>
      <c r="AA30" s="26"/>
      <c r="AB30" s="26"/>
      <c r="AC30" s="26"/>
      <c r="AD30" s="26"/>
      <c r="AI30" s="217"/>
      <c r="AJ30" s="217"/>
      <c r="AK30" s="26"/>
      <c r="AL30" s="26"/>
      <c r="AM30" s="26"/>
      <c r="AN30" s="26"/>
      <c r="AO30" s="26"/>
      <c r="AP30" s="26"/>
      <c r="AQ30" s="217"/>
      <c r="AR30" s="217"/>
      <c r="AS30" s="26"/>
      <c r="AT30" s="26"/>
      <c r="AU30" s="26"/>
      <c r="AV30" s="26"/>
      <c r="AW30" s="26"/>
      <c r="AX30" s="26"/>
      <c r="BC30" s="217"/>
      <c r="BD30" s="217"/>
      <c r="BE30" s="26"/>
      <c r="BF30" s="26"/>
      <c r="BG30" s="26"/>
      <c r="BH30" s="26"/>
      <c r="BI30" s="26"/>
      <c r="BJ30" s="26"/>
      <c r="BK30" s="217"/>
      <c r="BL30" s="217"/>
      <c r="BM30" s="26"/>
      <c r="BN30" s="26"/>
      <c r="BO30" s="26"/>
      <c r="BP30" s="26"/>
      <c r="BQ30" s="26"/>
      <c r="BR30" s="26"/>
    </row>
    <row r="31" spans="2:70" ht="15.75" thickBot="1" x14ac:dyDescent="0.2">
      <c r="B31" s="366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8" t="s">
        <v>16</v>
      </c>
      <c r="J31" s="139" t="s">
        <v>14</v>
      </c>
      <c r="K31" s="140" t="s">
        <v>33</v>
      </c>
      <c r="O31" s="299" t="s">
        <v>10</v>
      </c>
      <c r="P31" s="300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310" t="s">
        <v>10</v>
      </c>
      <c r="X31" s="31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99" t="s">
        <v>10</v>
      </c>
      <c r="AJ31" s="300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310" t="s">
        <v>10</v>
      </c>
      <c r="AR31" s="31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99" t="s">
        <v>10</v>
      </c>
      <c r="BD31" s="300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310" t="s">
        <v>10</v>
      </c>
      <c r="BL31" s="31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6" t="s">
        <v>45</v>
      </c>
      <c r="C32" s="359">
        <f t="shared" ref="C32:K32" si="44">C18+C19</f>
        <v>895</v>
      </c>
      <c r="D32" s="361">
        <f t="shared" si="44"/>
        <v>972</v>
      </c>
      <c r="E32" s="363">
        <f t="shared" si="44"/>
        <v>1867</v>
      </c>
      <c r="F32" s="359">
        <f t="shared" si="44"/>
        <v>0</v>
      </c>
      <c r="G32" s="361">
        <f t="shared" si="44"/>
        <v>0</v>
      </c>
      <c r="H32" s="363">
        <f t="shared" si="44"/>
        <v>0</v>
      </c>
      <c r="I32" s="372">
        <f t="shared" si="44"/>
        <v>895</v>
      </c>
      <c r="J32" s="374">
        <f t="shared" si="44"/>
        <v>972</v>
      </c>
      <c r="K32" s="376">
        <f t="shared" si="44"/>
        <v>1867</v>
      </c>
      <c r="O32" s="299" t="s">
        <v>13</v>
      </c>
      <c r="P32" s="303"/>
      <c r="Q32" s="248">
        <v>59</v>
      </c>
      <c r="R32" s="247">
        <v>61</v>
      </c>
      <c r="S32" s="247">
        <v>54</v>
      </c>
      <c r="T32" s="247">
        <v>48</v>
      </c>
      <c r="U32" s="247">
        <v>57</v>
      </c>
      <c r="V32" s="247">
        <f>SUM(Q32:U32)</f>
        <v>279</v>
      </c>
      <c r="W32" s="307" t="s">
        <v>13</v>
      </c>
      <c r="X32" s="308"/>
      <c r="Y32" s="247">
        <v>61</v>
      </c>
      <c r="Z32" s="247">
        <v>41</v>
      </c>
      <c r="AA32" s="247">
        <v>56</v>
      </c>
      <c r="AB32" s="247">
        <v>79</v>
      </c>
      <c r="AC32" s="247">
        <v>70</v>
      </c>
      <c r="AD32" s="249">
        <f>SUM(Y32:AC32)</f>
        <v>307</v>
      </c>
      <c r="AI32" s="299" t="s">
        <v>13</v>
      </c>
      <c r="AJ32" s="303"/>
      <c r="AK32" s="248"/>
      <c r="AL32" s="247"/>
      <c r="AM32" s="247">
        <v>1</v>
      </c>
      <c r="AN32" s="247"/>
      <c r="AO32" s="247"/>
      <c r="AP32" s="247">
        <f>SUM(AK32:AO32)</f>
        <v>1</v>
      </c>
      <c r="AQ32" s="307" t="s">
        <v>13</v>
      </c>
      <c r="AR32" s="308"/>
      <c r="AS32" s="247"/>
      <c r="AT32" s="247"/>
      <c r="AU32" s="247"/>
      <c r="AV32" s="247"/>
      <c r="AW32" s="247"/>
      <c r="AX32" s="249">
        <f>SUM(AS32:AW32)</f>
        <v>0</v>
      </c>
      <c r="BC32" s="299" t="s">
        <v>13</v>
      </c>
      <c r="BD32" s="303"/>
      <c r="BE32" s="248">
        <f>Q32+AK32</f>
        <v>59</v>
      </c>
      <c r="BF32" s="247">
        <f t="shared" ref="BF32:BI33" si="45">R32+AL32</f>
        <v>61</v>
      </c>
      <c r="BG32" s="247">
        <f t="shared" si="45"/>
        <v>55</v>
      </c>
      <c r="BH32" s="247">
        <f t="shared" si="45"/>
        <v>48</v>
      </c>
      <c r="BI32" s="247">
        <f t="shared" si="45"/>
        <v>57</v>
      </c>
      <c r="BJ32" s="247">
        <f>SUM(BE32:BI32)</f>
        <v>280</v>
      </c>
      <c r="BK32" s="309" t="s">
        <v>13</v>
      </c>
      <c r="BL32" s="309"/>
      <c r="BM32" s="247">
        <f>Y32+AS32</f>
        <v>61</v>
      </c>
      <c r="BN32" s="247">
        <f t="shared" ref="BN32:BQ33" si="46">Z32+AT32</f>
        <v>41</v>
      </c>
      <c r="BO32" s="247">
        <f t="shared" si="46"/>
        <v>56</v>
      </c>
      <c r="BP32" s="247">
        <f t="shared" si="46"/>
        <v>79</v>
      </c>
      <c r="BQ32" s="247">
        <f t="shared" si="46"/>
        <v>70</v>
      </c>
      <c r="BR32" s="249">
        <f>SUM(BM32:BQ32)</f>
        <v>307</v>
      </c>
    </row>
    <row r="33" spans="2:70" ht="14.25" thickBot="1" x14ac:dyDescent="0.2">
      <c r="B33" s="97" t="s">
        <v>42</v>
      </c>
      <c r="C33" s="360"/>
      <c r="D33" s="362"/>
      <c r="E33" s="364"/>
      <c r="F33" s="360"/>
      <c r="G33" s="362"/>
      <c r="H33" s="364"/>
      <c r="I33" s="373"/>
      <c r="J33" s="375"/>
      <c r="K33" s="377"/>
      <c r="O33" s="299" t="s">
        <v>15</v>
      </c>
      <c r="P33" s="303"/>
      <c r="Q33" s="17">
        <v>57</v>
      </c>
      <c r="R33" s="18">
        <v>65</v>
      </c>
      <c r="S33" s="18">
        <v>50</v>
      </c>
      <c r="T33" s="18">
        <v>55</v>
      </c>
      <c r="U33" s="18">
        <v>46</v>
      </c>
      <c r="V33" s="18">
        <f>SUM(Q33:U33)</f>
        <v>273</v>
      </c>
      <c r="W33" s="304" t="s">
        <v>15</v>
      </c>
      <c r="X33" s="305"/>
      <c r="Y33" s="18">
        <v>64</v>
      </c>
      <c r="Z33" s="18">
        <v>66</v>
      </c>
      <c r="AA33" s="18">
        <v>74</v>
      </c>
      <c r="AB33" s="18">
        <v>67</v>
      </c>
      <c r="AC33" s="18">
        <v>58</v>
      </c>
      <c r="AD33" s="19">
        <f>SUM(Y33:AC33)</f>
        <v>329</v>
      </c>
      <c r="AI33" s="299" t="s">
        <v>15</v>
      </c>
      <c r="AJ33" s="303"/>
      <c r="AK33" s="17"/>
      <c r="AL33" s="18">
        <v>1</v>
      </c>
      <c r="AM33" s="18"/>
      <c r="AN33" s="18"/>
      <c r="AO33" s="18"/>
      <c r="AP33" s="18">
        <f>SUM(AK33:AO33)</f>
        <v>1</v>
      </c>
      <c r="AQ33" s="304" t="s">
        <v>15</v>
      </c>
      <c r="AR33" s="305"/>
      <c r="AS33" s="18"/>
      <c r="AT33" s="18"/>
      <c r="AU33" s="18"/>
      <c r="AV33" s="18"/>
      <c r="AW33" s="18"/>
      <c r="AX33" s="19">
        <f>SUM(AS33:AW33)</f>
        <v>0</v>
      </c>
      <c r="BC33" s="299" t="s">
        <v>15</v>
      </c>
      <c r="BD33" s="303"/>
      <c r="BE33" s="17">
        <f>Q33+AK33</f>
        <v>57</v>
      </c>
      <c r="BF33" s="18">
        <f t="shared" si="45"/>
        <v>66</v>
      </c>
      <c r="BG33" s="18">
        <f t="shared" si="45"/>
        <v>50</v>
      </c>
      <c r="BH33" s="18">
        <f t="shared" si="45"/>
        <v>55</v>
      </c>
      <c r="BI33" s="18">
        <f t="shared" si="45"/>
        <v>46</v>
      </c>
      <c r="BJ33" s="18">
        <f>SUM(BE33:BI33)</f>
        <v>274</v>
      </c>
      <c r="BK33" s="306" t="s">
        <v>15</v>
      </c>
      <c r="BL33" s="306"/>
      <c r="BM33" s="18">
        <f>Y33+AS33</f>
        <v>64</v>
      </c>
      <c r="BN33" s="18">
        <f t="shared" si="46"/>
        <v>66</v>
      </c>
      <c r="BO33" s="18">
        <f t="shared" si="46"/>
        <v>74</v>
      </c>
      <c r="BP33" s="18">
        <f t="shared" si="46"/>
        <v>67</v>
      </c>
      <c r="BQ33" s="18">
        <f t="shared" si="46"/>
        <v>58</v>
      </c>
      <c r="BR33" s="19">
        <f>SUM(BM33:BQ33)</f>
        <v>329</v>
      </c>
    </row>
    <row r="34" spans="2:70" x14ac:dyDescent="0.15">
      <c r="B34" s="86" t="s">
        <v>46</v>
      </c>
      <c r="C34" s="347">
        <f t="shared" ref="C34:K34" si="47">C20</f>
        <v>771</v>
      </c>
      <c r="D34" s="349">
        <f t="shared" si="47"/>
        <v>1297</v>
      </c>
      <c r="E34" s="351">
        <f t="shared" si="47"/>
        <v>2068</v>
      </c>
      <c r="F34" s="347">
        <f t="shared" si="47"/>
        <v>0</v>
      </c>
      <c r="G34" s="353">
        <f t="shared" si="47"/>
        <v>1</v>
      </c>
      <c r="H34" s="354">
        <f t="shared" si="47"/>
        <v>1</v>
      </c>
      <c r="I34" s="435">
        <f t="shared" si="47"/>
        <v>771</v>
      </c>
      <c r="J34" s="345">
        <f t="shared" si="47"/>
        <v>1298</v>
      </c>
      <c r="K34" s="335">
        <f t="shared" si="47"/>
        <v>2069</v>
      </c>
      <c r="O34" s="299" t="s">
        <v>12</v>
      </c>
      <c r="P34" s="300"/>
      <c r="Q34" s="20">
        <f t="shared" ref="Q34:V34" si="48">SUM(Q32:Q33)</f>
        <v>116</v>
      </c>
      <c r="R34" s="20">
        <f t="shared" si="48"/>
        <v>126</v>
      </c>
      <c r="S34" s="20">
        <f t="shared" si="48"/>
        <v>104</v>
      </c>
      <c r="T34" s="20">
        <f t="shared" si="48"/>
        <v>103</v>
      </c>
      <c r="U34" s="20">
        <f t="shared" si="48"/>
        <v>103</v>
      </c>
      <c r="V34" s="20">
        <f t="shared" si="48"/>
        <v>552</v>
      </c>
      <c r="W34" s="301" t="s">
        <v>12</v>
      </c>
      <c r="X34" s="302"/>
      <c r="Y34" s="20">
        <f t="shared" ref="Y34:AD34" si="49">SUM(Y32:Y33)</f>
        <v>125</v>
      </c>
      <c r="Z34" s="20">
        <f t="shared" si="49"/>
        <v>107</v>
      </c>
      <c r="AA34" s="20">
        <f t="shared" si="49"/>
        <v>130</v>
      </c>
      <c r="AB34" s="20">
        <f t="shared" si="49"/>
        <v>146</v>
      </c>
      <c r="AC34" s="20">
        <f t="shared" si="49"/>
        <v>128</v>
      </c>
      <c r="AD34" s="20">
        <f t="shared" si="49"/>
        <v>636</v>
      </c>
      <c r="AI34" s="299" t="s">
        <v>12</v>
      </c>
      <c r="AJ34" s="300"/>
      <c r="AK34" s="20">
        <f t="shared" ref="AK34:AP34" si="50">SUM(AK32:AK33)</f>
        <v>0</v>
      </c>
      <c r="AL34" s="20">
        <f t="shared" si="50"/>
        <v>1</v>
      </c>
      <c r="AM34" s="20">
        <f t="shared" si="50"/>
        <v>1</v>
      </c>
      <c r="AN34" s="20">
        <f t="shared" si="50"/>
        <v>0</v>
      </c>
      <c r="AO34" s="20">
        <f t="shared" si="50"/>
        <v>0</v>
      </c>
      <c r="AP34" s="20">
        <f t="shared" si="50"/>
        <v>2</v>
      </c>
      <c r="AQ34" s="301" t="s">
        <v>12</v>
      </c>
      <c r="AR34" s="302"/>
      <c r="AS34" s="20">
        <f t="shared" ref="AS34:AX34" si="51">SUM(AS32:AS33)</f>
        <v>0</v>
      </c>
      <c r="AT34" s="20">
        <f t="shared" si="51"/>
        <v>0</v>
      </c>
      <c r="AU34" s="20">
        <f t="shared" si="51"/>
        <v>0</v>
      </c>
      <c r="AV34" s="20">
        <f t="shared" si="51"/>
        <v>0</v>
      </c>
      <c r="AW34" s="20">
        <f t="shared" si="51"/>
        <v>0</v>
      </c>
      <c r="AX34" s="20">
        <f t="shared" si="51"/>
        <v>0</v>
      </c>
      <c r="BC34" s="299" t="s">
        <v>12</v>
      </c>
      <c r="BD34" s="300"/>
      <c r="BE34" s="20">
        <f t="shared" ref="BE34:BJ34" si="52">SUM(BE32:BE33)</f>
        <v>116</v>
      </c>
      <c r="BF34" s="20">
        <f t="shared" si="52"/>
        <v>127</v>
      </c>
      <c r="BG34" s="20">
        <f t="shared" si="52"/>
        <v>105</v>
      </c>
      <c r="BH34" s="20">
        <f t="shared" si="52"/>
        <v>103</v>
      </c>
      <c r="BI34" s="20">
        <f t="shared" si="52"/>
        <v>103</v>
      </c>
      <c r="BJ34" s="20">
        <f t="shared" si="52"/>
        <v>554</v>
      </c>
      <c r="BK34" s="301" t="s">
        <v>12</v>
      </c>
      <c r="BL34" s="302"/>
      <c r="BM34" s="20">
        <f t="shared" ref="BM34:BR34" si="53">SUM(BM32:BM33)</f>
        <v>125</v>
      </c>
      <c r="BN34" s="20">
        <f t="shared" si="53"/>
        <v>107</v>
      </c>
      <c r="BO34" s="20">
        <f t="shared" si="53"/>
        <v>130</v>
      </c>
      <c r="BP34" s="20">
        <f t="shared" si="53"/>
        <v>146</v>
      </c>
      <c r="BQ34" s="20">
        <f t="shared" si="53"/>
        <v>128</v>
      </c>
      <c r="BR34" s="20">
        <f t="shared" si="53"/>
        <v>636</v>
      </c>
    </row>
    <row r="35" spans="2:70" ht="14.25" thickBot="1" x14ac:dyDescent="0.2">
      <c r="B35" s="97" t="s">
        <v>22</v>
      </c>
      <c r="C35" s="348"/>
      <c r="D35" s="350"/>
      <c r="E35" s="352"/>
      <c r="F35" s="348"/>
      <c r="G35" s="350"/>
      <c r="H35" s="352"/>
      <c r="I35" s="344"/>
      <c r="J35" s="346"/>
      <c r="K35" s="336"/>
      <c r="O35" s="217"/>
      <c r="P35" s="217"/>
      <c r="Q35" s="26"/>
      <c r="R35" s="26"/>
      <c r="S35" s="26"/>
      <c r="T35" s="26"/>
      <c r="U35" s="26"/>
      <c r="V35" s="26"/>
      <c r="W35" s="217"/>
      <c r="X35" s="217"/>
      <c r="Y35" s="26"/>
      <c r="Z35" s="26"/>
      <c r="AA35" s="26"/>
      <c r="AB35" s="26"/>
      <c r="AC35" s="26"/>
      <c r="AD35" s="26"/>
      <c r="AI35" s="217"/>
      <c r="AJ35" s="217"/>
      <c r="AK35" s="26"/>
      <c r="AL35" s="26"/>
      <c r="AM35" s="26"/>
      <c r="AN35" s="26"/>
      <c r="AO35" s="26"/>
      <c r="AP35" s="26"/>
      <c r="AQ35" s="217"/>
      <c r="AR35" s="217"/>
      <c r="AS35" s="26"/>
      <c r="AT35" s="26"/>
      <c r="AU35" s="26"/>
      <c r="AV35" s="26"/>
      <c r="AW35" s="26"/>
      <c r="AX35" s="26"/>
      <c r="BC35" s="217"/>
      <c r="BD35" s="217"/>
      <c r="BE35" s="26"/>
      <c r="BF35" s="26"/>
      <c r="BG35" s="26"/>
      <c r="BH35" s="26"/>
      <c r="BI35" s="26"/>
      <c r="BJ35" s="26"/>
      <c r="BK35" s="217"/>
      <c r="BL35" s="217"/>
      <c r="BM35" s="26"/>
      <c r="BN35" s="26"/>
      <c r="BO35" s="26"/>
      <c r="BP35" s="26"/>
      <c r="BQ35" s="26"/>
      <c r="BR35" s="26"/>
    </row>
    <row r="36" spans="2:70" ht="14.25" thickBot="1" x14ac:dyDescent="0.2">
      <c r="B36" s="337" t="s">
        <v>44</v>
      </c>
      <c r="C36" s="339" t="s">
        <v>47</v>
      </c>
      <c r="D36" s="341" t="s">
        <v>48</v>
      </c>
      <c r="E36" s="333" t="s">
        <v>49</v>
      </c>
      <c r="F36" s="339" t="s">
        <v>47</v>
      </c>
      <c r="G36" s="341" t="s">
        <v>48</v>
      </c>
      <c r="H36" s="333" t="s">
        <v>51</v>
      </c>
      <c r="I36" s="355" t="s">
        <v>47</v>
      </c>
      <c r="J36" s="357" t="s">
        <v>48</v>
      </c>
      <c r="K36" s="333" t="s">
        <v>55</v>
      </c>
      <c r="O36" s="299" t="s">
        <v>10</v>
      </c>
      <c r="P36" s="300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310" t="s">
        <v>10</v>
      </c>
      <c r="X36" s="31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99" t="s">
        <v>10</v>
      </c>
      <c r="AJ36" s="300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310" t="s">
        <v>10</v>
      </c>
      <c r="AR36" s="31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99" t="s">
        <v>10</v>
      </c>
      <c r="BD36" s="300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310" t="s">
        <v>10</v>
      </c>
      <c r="BL36" s="31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8"/>
      <c r="C37" s="340"/>
      <c r="D37" s="342"/>
      <c r="E37" s="334"/>
      <c r="F37" s="340"/>
      <c r="G37" s="342"/>
      <c r="H37" s="334"/>
      <c r="I37" s="356"/>
      <c r="J37" s="358"/>
      <c r="K37" s="334"/>
      <c r="O37" s="299" t="s">
        <v>13</v>
      </c>
      <c r="P37" s="303"/>
      <c r="Q37" s="248">
        <v>80</v>
      </c>
      <c r="R37" s="247">
        <v>77</v>
      </c>
      <c r="S37" s="247">
        <v>71</v>
      </c>
      <c r="T37" s="247">
        <v>57</v>
      </c>
      <c r="U37" s="247">
        <v>91</v>
      </c>
      <c r="V37" s="247">
        <f>SUM(Q37:U37)</f>
        <v>376</v>
      </c>
      <c r="W37" s="307" t="s">
        <v>13</v>
      </c>
      <c r="X37" s="308"/>
      <c r="Y37" s="247">
        <v>91</v>
      </c>
      <c r="Z37" s="247">
        <v>99</v>
      </c>
      <c r="AA37" s="247">
        <v>84</v>
      </c>
      <c r="AB37" s="247">
        <v>103</v>
      </c>
      <c r="AC37" s="247">
        <v>89</v>
      </c>
      <c r="AD37" s="249">
        <f>SUM(Y37:AC37)</f>
        <v>466</v>
      </c>
      <c r="AI37" s="299" t="s">
        <v>13</v>
      </c>
      <c r="AJ37" s="303"/>
      <c r="AK37" s="248"/>
      <c r="AL37" s="247"/>
      <c r="AM37" s="247"/>
      <c r="AN37" s="247"/>
      <c r="AO37" s="247"/>
      <c r="AP37" s="247">
        <f>SUM(AK37:AO37)</f>
        <v>0</v>
      </c>
      <c r="AQ37" s="307" t="s">
        <v>13</v>
      </c>
      <c r="AR37" s="308"/>
      <c r="AS37" s="247"/>
      <c r="AT37" s="247"/>
      <c r="AU37" s="247"/>
      <c r="AV37" s="247"/>
      <c r="AW37" s="247"/>
      <c r="AX37" s="249">
        <f>SUM(AS37:AW37)</f>
        <v>0</v>
      </c>
      <c r="BC37" s="299" t="s">
        <v>13</v>
      </c>
      <c r="BD37" s="303"/>
      <c r="BE37" s="248">
        <f>Q37+AK37</f>
        <v>80</v>
      </c>
      <c r="BF37" s="247">
        <f t="shared" ref="BF37:BI38" si="54">R37+AL37</f>
        <v>77</v>
      </c>
      <c r="BG37" s="247">
        <f t="shared" si="54"/>
        <v>71</v>
      </c>
      <c r="BH37" s="247">
        <f t="shared" si="54"/>
        <v>57</v>
      </c>
      <c r="BI37" s="247">
        <f t="shared" si="54"/>
        <v>91</v>
      </c>
      <c r="BJ37" s="247">
        <f>SUM(BE37:BI37)</f>
        <v>376</v>
      </c>
      <c r="BK37" s="309" t="s">
        <v>13</v>
      </c>
      <c r="BL37" s="309"/>
      <c r="BM37" s="247">
        <f>Y37+AS37</f>
        <v>91</v>
      </c>
      <c r="BN37" s="247">
        <f t="shared" ref="BN37:BQ38" si="55">Z37+AT37</f>
        <v>99</v>
      </c>
      <c r="BO37" s="247">
        <f t="shared" si="55"/>
        <v>84</v>
      </c>
      <c r="BP37" s="247">
        <f t="shared" si="55"/>
        <v>103</v>
      </c>
      <c r="BQ37" s="247">
        <f t="shared" si="55"/>
        <v>89</v>
      </c>
      <c r="BR37" s="249">
        <f>SUM(BM37:BQ37)</f>
        <v>466</v>
      </c>
    </row>
    <row r="38" spans="2:70" ht="14.25" thickBot="1" x14ac:dyDescent="0.2">
      <c r="B38" s="141" t="s">
        <v>41</v>
      </c>
      <c r="C38" s="329">
        <f>ROUND(C32/$C$10,4)</f>
        <v>0.17610000000000001</v>
      </c>
      <c r="D38" s="330">
        <f>ROUND(D32/$D$10,4)</f>
        <v>0.17430000000000001</v>
      </c>
      <c r="E38" s="331">
        <f>ROUND(E32/$E$10,4)</f>
        <v>0.17519999999999999</v>
      </c>
      <c r="F38" s="329">
        <f>ROUND(F32/$F$10,4)</f>
        <v>0</v>
      </c>
      <c r="G38" s="330">
        <f>ROUND(G32/$G$10,4)</f>
        <v>0</v>
      </c>
      <c r="H38" s="332">
        <f>ROUND(H32/$H$10,4)</f>
        <v>0</v>
      </c>
      <c r="I38" s="326">
        <f>ROUND(I32/$I$10,4)</f>
        <v>0.17480000000000001</v>
      </c>
      <c r="J38" s="327">
        <f>ROUND(J32/$J$10,4)</f>
        <v>0.17269999999999999</v>
      </c>
      <c r="K38" s="328">
        <f>ROUND(K32/$K$10,4)</f>
        <v>0.17369999999999999</v>
      </c>
      <c r="O38" s="299" t="s">
        <v>15</v>
      </c>
      <c r="P38" s="303"/>
      <c r="Q38" s="17">
        <v>72</v>
      </c>
      <c r="R38" s="18">
        <v>83</v>
      </c>
      <c r="S38" s="18">
        <v>85</v>
      </c>
      <c r="T38" s="18">
        <v>72</v>
      </c>
      <c r="U38" s="18">
        <v>76</v>
      </c>
      <c r="V38" s="18">
        <f>SUM(Q38:U38)</f>
        <v>388</v>
      </c>
      <c r="W38" s="304" t="s">
        <v>15</v>
      </c>
      <c r="X38" s="305"/>
      <c r="Y38" s="18">
        <v>86</v>
      </c>
      <c r="Z38" s="18">
        <v>90</v>
      </c>
      <c r="AA38" s="18">
        <v>92</v>
      </c>
      <c r="AB38" s="18">
        <v>100</v>
      </c>
      <c r="AC38" s="18">
        <v>117</v>
      </c>
      <c r="AD38" s="19">
        <f>SUM(Y38:AC38)</f>
        <v>485</v>
      </c>
      <c r="AI38" s="299" t="s">
        <v>15</v>
      </c>
      <c r="AJ38" s="303"/>
      <c r="AK38" s="17">
        <v>1</v>
      </c>
      <c r="AL38" s="18"/>
      <c r="AM38" s="18"/>
      <c r="AN38" s="18"/>
      <c r="AO38" s="18"/>
      <c r="AP38" s="18">
        <f>SUM(AK38:AO38)</f>
        <v>1</v>
      </c>
      <c r="AQ38" s="304" t="s">
        <v>15</v>
      </c>
      <c r="AR38" s="305"/>
      <c r="AS38" s="18"/>
      <c r="AT38" s="18"/>
      <c r="AU38" s="18"/>
      <c r="AV38" s="18"/>
      <c r="AW38" s="18"/>
      <c r="AX38" s="19">
        <f>SUM(AS38:AW38)</f>
        <v>0</v>
      </c>
      <c r="BC38" s="299" t="s">
        <v>15</v>
      </c>
      <c r="BD38" s="303"/>
      <c r="BE38" s="17">
        <f>Q38+AK38</f>
        <v>73</v>
      </c>
      <c r="BF38" s="18">
        <f t="shared" si="54"/>
        <v>83</v>
      </c>
      <c r="BG38" s="18">
        <f t="shared" si="54"/>
        <v>85</v>
      </c>
      <c r="BH38" s="18">
        <f t="shared" si="54"/>
        <v>72</v>
      </c>
      <c r="BI38" s="18">
        <f t="shared" si="54"/>
        <v>76</v>
      </c>
      <c r="BJ38" s="18">
        <f>SUM(BE38:BI38)</f>
        <v>389</v>
      </c>
      <c r="BK38" s="306" t="s">
        <v>15</v>
      </c>
      <c r="BL38" s="306"/>
      <c r="BM38" s="18">
        <f>Y38+AS38</f>
        <v>86</v>
      </c>
      <c r="BN38" s="18">
        <f t="shared" si="55"/>
        <v>90</v>
      </c>
      <c r="BO38" s="18">
        <f t="shared" si="55"/>
        <v>92</v>
      </c>
      <c r="BP38" s="18">
        <f t="shared" si="55"/>
        <v>100</v>
      </c>
      <c r="BQ38" s="18">
        <f t="shared" si="55"/>
        <v>117</v>
      </c>
      <c r="BR38" s="19">
        <f>SUM(BM38:BQ38)</f>
        <v>485</v>
      </c>
    </row>
    <row r="39" spans="2:70" ht="14.25" thickBot="1" x14ac:dyDescent="0.2">
      <c r="B39" s="142" t="s">
        <v>44</v>
      </c>
      <c r="C39" s="318"/>
      <c r="D39" s="320"/>
      <c r="E39" s="322"/>
      <c r="F39" s="318"/>
      <c r="G39" s="320"/>
      <c r="H39" s="324"/>
      <c r="I39" s="312"/>
      <c r="J39" s="314"/>
      <c r="K39" s="316"/>
      <c r="L39" s="40"/>
      <c r="O39" s="299" t="s">
        <v>12</v>
      </c>
      <c r="P39" s="300"/>
      <c r="Q39" s="20">
        <f t="shared" ref="Q39:V39" si="56">SUM(Q37:Q38)</f>
        <v>152</v>
      </c>
      <c r="R39" s="20">
        <f t="shared" si="56"/>
        <v>160</v>
      </c>
      <c r="S39" s="20">
        <f t="shared" si="56"/>
        <v>156</v>
      </c>
      <c r="T39" s="20">
        <f t="shared" si="56"/>
        <v>129</v>
      </c>
      <c r="U39" s="20">
        <f t="shared" si="56"/>
        <v>167</v>
      </c>
      <c r="V39" s="20">
        <f t="shared" si="56"/>
        <v>764</v>
      </c>
      <c r="W39" s="301" t="s">
        <v>12</v>
      </c>
      <c r="X39" s="302"/>
      <c r="Y39" s="20">
        <f t="shared" ref="Y39:AD39" si="57">SUM(Y37:Y38)</f>
        <v>177</v>
      </c>
      <c r="Z39" s="20">
        <f t="shared" si="57"/>
        <v>189</v>
      </c>
      <c r="AA39" s="20">
        <f t="shared" si="57"/>
        <v>176</v>
      </c>
      <c r="AB39" s="20">
        <f t="shared" si="57"/>
        <v>203</v>
      </c>
      <c r="AC39" s="20">
        <f t="shared" si="57"/>
        <v>206</v>
      </c>
      <c r="AD39" s="20">
        <f t="shared" si="57"/>
        <v>951</v>
      </c>
      <c r="AI39" s="299" t="s">
        <v>12</v>
      </c>
      <c r="AJ39" s="300"/>
      <c r="AK39" s="20">
        <f t="shared" ref="AK39:AP39" si="58">SUM(AK37:AK38)</f>
        <v>1</v>
      </c>
      <c r="AL39" s="20">
        <f t="shared" si="58"/>
        <v>0</v>
      </c>
      <c r="AM39" s="20">
        <f t="shared" si="58"/>
        <v>0</v>
      </c>
      <c r="AN39" s="20">
        <f t="shared" si="58"/>
        <v>0</v>
      </c>
      <c r="AO39" s="20">
        <f t="shared" si="58"/>
        <v>0</v>
      </c>
      <c r="AP39" s="20">
        <f t="shared" si="58"/>
        <v>1</v>
      </c>
      <c r="AQ39" s="301" t="s">
        <v>12</v>
      </c>
      <c r="AR39" s="302"/>
      <c r="AS39" s="20">
        <f t="shared" ref="AS39:AX39" si="59">SUM(AS37:AS38)</f>
        <v>0</v>
      </c>
      <c r="AT39" s="20">
        <f t="shared" si="59"/>
        <v>0</v>
      </c>
      <c r="AU39" s="20">
        <f t="shared" si="59"/>
        <v>0</v>
      </c>
      <c r="AV39" s="20">
        <f t="shared" si="59"/>
        <v>0</v>
      </c>
      <c r="AW39" s="20">
        <f t="shared" si="59"/>
        <v>0</v>
      </c>
      <c r="AX39" s="20">
        <f t="shared" si="59"/>
        <v>0</v>
      </c>
      <c r="BC39" s="299" t="s">
        <v>12</v>
      </c>
      <c r="BD39" s="300"/>
      <c r="BE39" s="20">
        <f t="shared" ref="BE39:BJ39" si="60">SUM(BE37:BE38)</f>
        <v>153</v>
      </c>
      <c r="BF39" s="20">
        <f t="shared" si="60"/>
        <v>160</v>
      </c>
      <c r="BG39" s="20">
        <f t="shared" si="60"/>
        <v>156</v>
      </c>
      <c r="BH39" s="20">
        <f t="shared" si="60"/>
        <v>129</v>
      </c>
      <c r="BI39" s="20">
        <f t="shared" si="60"/>
        <v>167</v>
      </c>
      <c r="BJ39" s="20">
        <f t="shared" si="60"/>
        <v>765</v>
      </c>
      <c r="BK39" s="301" t="s">
        <v>12</v>
      </c>
      <c r="BL39" s="302"/>
      <c r="BM39" s="20">
        <f t="shared" ref="BM39:BR39" si="61">SUM(BM37:BM38)</f>
        <v>177</v>
      </c>
      <c r="BN39" s="20">
        <f t="shared" si="61"/>
        <v>189</v>
      </c>
      <c r="BO39" s="20">
        <f t="shared" si="61"/>
        <v>176</v>
      </c>
      <c r="BP39" s="20">
        <f t="shared" si="61"/>
        <v>203</v>
      </c>
      <c r="BQ39" s="20">
        <f t="shared" si="61"/>
        <v>206</v>
      </c>
      <c r="BR39" s="20">
        <f t="shared" si="61"/>
        <v>951</v>
      </c>
    </row>
    <row r="40" spans="2:70" x14ac:dyDescent="0.15">
      <c r="B40" s="88" t="s">
        <v>43</v>
      </c>
      <c r="C40" s="318">
        <f>ROUND(C34/$C$10,4)</f>
        <v>0.1517</v>
      </c>
      <c r="D40" s="320">
        <f>ROUND(D34/$D$10,4)</f>
        <v>0.2326</v>
      </c>
      <c r="E40" s="322">
        <f>ROUND(E34/$E$10,4)</f>
        <v>0.19400000000000001</v>
      </c>
      <c r="F40" s="318">
        <f>ROUND(F34/$F$10,4)</f>
        <v>0</v>
      </c>
      <c r="G40" s="320">
        <f>ROUND(G34/$G$10,4)</f>
        <v>0.02</v>
      </c>
      <c r="H40" s="324">
        <f>ROUND(H34/$H$10,4)</f>
        <v>1.14E-2</v>
      </c>
      <c r="I40" s="312">
        <f>ROUND(I34/$I$10,4)</f>
        <v>0.15060000000000001</v>
      </c>
      <c r="J40" s="314">
        <f>ROUND(J34/$J$10,4)</f>
        <v>0.23069999999999999</v>
      </c>
      <c r="K40" s="316">
        <f>ROUND(K34/$K$10,4)</f>
        <v>0.1925</v>
      </c>
      <c r="O40" s="217"/>
      <c r="P40" s="217"/>
      <c r="Q40" s="26"/>
      <c r="R40" s="26"/>
      <c r="S40" s="26"/>
      <c r="T40" s="26"/>
      <c r="U40" s="26"/>
      <c r="V40" s="26"/>
      <c r="W40" s="217"/>
      <c r="X40" s="217"/>
      <c r="Y40" s="26"/>
      <c r="Z40" s="26"/>
      <c r="AA40" s="26"/>
      <c r="AB40" s="26"/>
      <c r="AC40" s="26"/>
      <c r="AD40" s="26"/>
      <c r="AI40" s="217"/>
      <c r="AJ40" s="217"/>
      <c r="AK40" s="26"/>
      <c r="AL40" s="26"/>
      <c r="AM40" s="26"/>
      <c r="AN40" s="26"/>
      <c r="AO40" s="26"/>
      <c r="AP40" s="26"/>
      <c r="AQ40" s="217"/>
      <c r="AR40" s="217"/>
      <c r="AS40" s="26"/>
      <c r="AT40" s="26"/>
      <c r="AU40" s="26"/>
      <c r="AV40" s="26"/>
      <c r="AW40" s="26"/>
      <c r="AX40" s="26"/>
      <c r="BC40" s="217"/>
      <c r="BD40" s="217"/>
      <c r="BE40" s="26"/>
      <c r="BF40" s="26"/>
      <c r="BG40" s="26"/>
      <c r="BH40" s="26"/>
      <c r="BI40" s="26"/>
      <c r="BJ40" s="26"/>
      <c r="BK40" s="217"/>
      <c r="BL40" s="217"/>
      <c r="BM40" s="26"/>
      <c r="BN40" s="26"/>
      <c r="BO40" s="26"/>
      <c r="BP40" s="26"/>
      <c r="BQ40" s="26"/>
      <c r="BR40" s="26"/>
    </row>
    <row r="41" spans="2:70" ht="14.25" thickBot="1" x14ac:dyDescent="0.2">
      <c r="B41" s="98" t="s">
        <v>44</v>
      </c>
      <c r="C41" s="319"/>
      <c r="D41" s="321"/>
      <c r="E41" s="323"/>
      <c r="F41" s="319"/>
      <c r="G41" s="321"/>
      <c r="H41" s="325"/>
      <c r="I41" s="313"/>
      <c r="J41" s="315"/>
      <c r="K41" s="317"/>
      <c r="O41" s="299" t="s">
        <v>10</v>
      </c>
      <c r="P41" s="300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310" t="s">
        <v>10</v>
      </c>
      <c r="X41" s="31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99" t="s">
        <v>10</v>
      </c>
      <c r="AJ41" s="300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310" t="s">
        <v>10</v>
      </c>
      <c r="AR41" s="31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99" t="s">
        <v>10</v>
      </c>
      <c r="BD41" s="300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310" t="s">
        <v>10</v>
      </c>
      <c r="BL41" s="31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6"/>
      <c r="J42" s="116"/>
      <c r="K42" s="116"/>
      <c r="O42" s="299" t="s">
        <v>16</v>
      </c>
      <c r="P42" s="303"/>
      <c r="Q42" s="248">
        <v>104</v>
      </c>
      <c r="R42" s="247">
        <v>107</v>
      </c>
      <c r="S42" s="247">
        <v>109</v>
      </c>
      <c r="T42" s="247">
        <v>69</v>
      </c>
      <c r="U42" s="247">
        <v>40</v>
      </c>
      <c r="V42" s="247">
        <f>SUM(Q42:U42)</f>
        <v>429</v>
      </c>
      <c r="W42" s="307" t="s">
        <v>13</v>
      </c>
      <c r="X42" s="308"/>
      <c r="Y42" s="247">
        <v>75</v>
      </c>
      <c r="Z42" s="247">
        <v>68</v>
      </c>
      <c r="AA42" s="247">
        <v>81</v>
      </c>
      <c r="AB42" s="247">
        <v>53</v>
      </c>
      <c r="AC42" s="247">
        <v>48</v>
      </c>
      <c r="AD42" s="249">
        <f>SUM(Y42:AC42)</f>
        <v>325</v>
      </c>
      <c r="AI42" s="299" t="s">
        <v>13</v>
      </c>
      <c r="AJ42" s="303"/>
      <c r="AK42" s="248"/>
      <c r="AL42" s="247"/>
      <c r="AM42" s="247"/>
      <c r="AN42" s="247"/>
      <c r="AO42" s="247"/>
      <c r="AP42" s="247">
        <f>SUM(AK42:AO42)</f>
        <v>0</v>
      </c>
      <c r="AQ42" s="307" t="s">
        <v>13</v>
      </c>
      <c r="AR42" s="308"/>
      <c r="AS42" s="247"/>
      <c r="AT42" s="247"/>
      <c r="AU42" s="247"/>
      <c r="AV42" s="247"/>
      <c r="AW42" s="247"/>
      <c r="AX42" s="249">
        <f>SUM(AS42:AW42)</f>
        <v>0</v>
      </c>
      <c r="BC42" s="299" t="s">
        <v>13</v>
      </c>
      <c r="BD42" s="303"/>
      <c r="BE42" s="248">
        <f>Q42+AK42</f>
        <v>104</v>
      </c>
      <c r="BF42" s="247">
        <f t="shared" ref="BF42:BI43" si="62">R42+AL42</f>
        <v>107</v>
      </c>
      <c r="BG42" s="247">
        <f t="shared" si="62"/>
        <v>109</v>
      </c>
      <c r="BH42" s="247">
        <f t="shared" si="62"/>
        <v>69</v>
      </c>
      <c r="BI42" s="247">
        <f t="shared" si="62"/>
        <v>40</v>
      </c>
      <c r="BJ42" s="247">
        <f>SUM(BE42:BI42)</f>
        <v>429</v>
      </c>
      <c r="BK42" s="309" t="s">
        <v>13</v>
      </c>
      <c r="BL42" s="309"/>
      <c r="BM42" s="247">
        <f>Y42+AS42</f>
        <v>75</v>
      </c>
      <c r="BN42" s="247">
        <f t="shared" ref="BN42:BQ43" si="63">Z42+AT42</f>
        <v>68</v>
      </c>
      <c r="BO42" s="247">
        <f t="shared" si="63"/>
        <v>81</v>
      </c>
      <c r="BP42" s="247">
        <f t="shared" si="63"/>
        <v>53</v>
      </c>
      <c r="BQ42" s="247">
        <f t="shared" si="63"/>
        <v>48</v>
      </c>
      <c r="BR42" s="249">
        <f>SUM(BM42:BQ42)</f>
        <v>325</v>
      </c>
    </row>
    <row r="43" spans="2:70" ht="15.75" thickBot="1" x14ac:dyDescent="0.2">
      <c r="I43" s="116"/>
      <c r="J43" s="116"/>
      <c r="K43" s="116"/>
      <c r="O43" s="299" t="s">
        <v>15</v>
      </c>
      <c r="P43" s="303"/>
      <c r="Q43" s="17">
        <v>105</v>
      </c>
      <c r="R43" s="18">
        <v>102</v>
      </c>
      <c r="S43" s="18">
        <v>122</v>
      </c>
      <c r="T43" s="18">
        <v>100</v>
      </c>
      <c r="U43" s="18">
        <v>58</v>
      </c>
      <c r="V43" s="18">
        <f>SUM(Q43:U43)</f>
        <v>487</v>
      </c>
      <c r="W43" s="304" t="s">
        <v>15</v>
      </c>
      <c r="X43" s="305"/>
      <c r="Y43" s="18">
        <v>70</v>
      </c>
      <c r="Z43" s="18">
        <v>89</v>
      </c>
      <c r="AA43" s="18">
        <v>74</v>
      </c>
      <c r="AB43" s="18">
        <v>61</v>
      </c>
      <c r="AC43" s="18">
        <v>63</v>
      </c>
      <c r="AD43" s="19">
        <f>SUM(Y43:AC43)</f>
        <v>357</v>
      </c>
      <c r="AI43" s="299" t="s">
        <v>15</v>
      </c>
      <c r="AJ43" s="303"/>
      <c r="AK43" s="17"/>
      <c r="AL43" s="18"/>
      <c r="AM43" s="18"/>
      <c r="AN43" s="18"/>
      <c r="AO43" s="18"/>
      <c r="AP43" s="18">
        <f>SUM(AK43:AO43)</f>
        <v>0</v>
      </c>
      <c r="AQ43" s="304" t="s">
        <v>15</v>
      </c>
      <c r="AR43" s="305"/>
      <c r="AS43" s="18"/>
      <c r="AT43" s="18"/>
      <c r="AU43" s="18">
        <v>1</v>
      </c>
      <c r="AV43" s="18"/>
      <c r="AW43" s="18"/>
      <c r="AX43" s="19">
        <f>SUM(AS43:AW43)</f>
        <v>1</v>
      </c>
      <c r="BC43" s="299" t="s">
        <v>15</v>
      </c>
      <c r="BD43" s="303"/>
      <c r="BE43" s="17">
        <f>Q43+AK43</f>
        <v>105</v>
      </c>
      <c r="BF43" s="18">
        <f t="shared" si="62"/>
        <v>102</v>
      </c>
      <c r="BG43" s="18">
        <f t="shared" si="62"/>
        <v>122</v>
      </c>
      <c r="BH43" s="18">
        <f t="shared" si="62"/>
        <v>100</v>
      </c>
      <c r="BI43" s="18">
        <f t="shared" si="62"/>
        <v>58</v>
      </c>
      <c r="BJ43" s="18">
        <f>SUM(BE43:BI43)</f>
        <v>487</v>
      </c>
      <c r="BK43" s="306" t="s">
        <v>15</v>
      </c>
      <c r="BL43" s="306"/>
      <c r="BM43" s="18">
        <f>Y43+AS43</f>
        <v>70</v>
      </c>
      <c r="BN43" s="18">
        <f t="shared" si="63"/>
        <v>89</v>
      </c>
      <c r="BO43" s="18">
        <f t="shared" si="63"/>
        <v>75</v>
      </c>
      <c r="BP43" s="18">
        <f t="shared" si="63"/>
        <v>61</v>
      </c>
      <c r="BQ43" s="18">
        <f t="shared" si="63"/>
        <v>63</v>
      </c>
      <c r="BR43" s="19">
        <f>SUM(BM43:BQ43)</f>
        <v>358</v>
      </c>
    </row>
    <row r="44" spans="2:70" x14ac:dyDescent="0.15">
      <c r="O44" s="299" t="s">
        <v>12</v>
      </c>
      <c r="P44" s="300"/>
      <c r="Q44" s="20">
        <f t="shared" ref="Q44:V44" si="64">SUM(Q42:Q43)</f>
        <v>209</v>
      </c>
      <c r="R44" s="20">
        <f t="shared" si="64"/>
        <v>209</v>
      </c>
      <c r="S44" s="20">
        <f t="shared" si="64"/>
        <v>231</v>
      </c>
      <c r="T44" s="20">
        <f t="shared" si="64"/>
        <v>169</v>
      </c>
      <c r="U44" s="20">
        <f t="shared" si="64"/>
        <v>98</v>
      </c>
      <c r="V44" s="20">
        <f t="shared" si="64"/>
        <v>916</v>
      </c>
      <c r="W44" s="301" t="s">
        <v>12</v>
      </c>
      <c r="X44" s="302"/>
      <c r="Y44" s="20">
        <f t="shared" ref="Y44:AD44" si="65">SUM(Y42:Y43)</f>
        <v>145</v>
      </c>
      <c r="Z44" s="20">
        <f t="shared" si="65"/>
        <v>157</v>
      </c>
      <c r="AA44" s="20">
        <f t="shared" si="65"/>
        <v>155</v>
      </c>
      <c r="AB44" s="20">
        <f t="shared" si="65"/>
        <v>114</v>
      </c>
      <c r="AC44" s="20">
        <f t="shared" si="65"/>
        <v>111</v>
      </c>
      <c r="AD44" s="20">
        <f t="shared" si="65"/>
        <v>682</v>
      </c>
      <c r="AI44" s="299" t="s">
        <v>12</v>
      </c>
      <c r="AJ44" s="300"/>
      <c r="AK44" s="20">
        <f t="shared" ref="AK44:AP44" si="66">SUM(AK42:AK43)</f>
        <v>0</v>
      </c>
      <c r="AL44" s="20">
        <f t="shared" si="66"/>
        <v>0</v>
      </c>
      <c r="AM44" s="20">
        <f t="shared" si="66"/>
        <v>0</v>
      </c>
      <c r="AN44" s="20">
        <f t="shared" si="66"/>
        <v>0</v>
      </c>
      <c r="AO44" s="20">
        <f t="shared" si="66"/>
        <v>0</v>
      </c>
      <c r="AP44" s="20">
        <f t="shared" si="66"/>
        <v>0</v>
      </c>
      <c r="AQ44" s="301" t="s">
        <v>12</v>
      </c>
      <c r="AR44" s="302"/>
      <c r="AS44" s="20">
        <f t="shared" ref="AS44:AX44" si="67">SUM(AS42:AS43)</f>
        <v>0</v>
      </c>
      <c r="AT44" s="20">
        <f t="shared" si="67"/>
        <v>0</v>
      </c>
      <c r="AU44" s="20">
        <f t="shared" si="67"/>
        <v>1</v>
      </c>
      <c r="AV44" s="20">
        <f t="shared" si="67"/>
        <v>0</v>
      </c>
      <c r="AW44" s="20">
        <f t="shared" si="67"/>
        <v>0</v>
      </c>
      <c r="AX44" s="20">
        <f t="shared" si="67"/>
        <v>1</v>
      </c>
      <c r="BC44" s="299" t="s">
        <v>12</v>
      </c>
      <c r="BD44" s="300"/>
      <c r="BE44" s="20">
        <f t="shared" ref="BE44:BJ44" si="68">SUM(BE42:BE43)</f>
        <v>209</v>
      </c>
      <c r="BF44" s="20">
        <f t="shared" si="68"/>
        <v>209</v>
      </c>
      <c r="BG44" s="20">
        <f t="shared" si="68"/>
        <v>231</v>
      </c>
      <c r="BH44" s="20">
        <f t="shared" si="68"/>
        <v>169</v>
      </c>
      <c r="BI44" s="20">
        <f t="shared" si="68"/>
        <v>98</v>
      </c>
      <c r="BJ44" s="20">
        <f t="shared" si="68"/>
        <v>916</v>
      </c>
      <c r="BK44" s="301" t="s">
        <v>12</v>
      </c>
      <c r="BL44" s="302"/>
      <c r="BM44" s="20">
        <f t="shared" ref="BM44:BR44" si="69">SUM(BM42:BM43)</f>
        <v>145</v>
      </c>
      <c r="BN44" s="20">
        <f t="shared" si="69"/>
        <v>157</v>
      </c>
      <c r="BO44" s="20">
        <f t="shared" si="69"/>
        <v>156</v>
      </c>
      <c r="BP44" s="20">
        <f t="shared" si="69"/>
        <v>114</v>
      </c>
      <c r="BQ44" s="20">
        <f t="shared" si="69"/>
        <v>111</v>
      </c>
      <c r="BR44" s="20">
        <f t="shared" si="69"/>
        <v>683</v>
      </c>
    </row>
    <row r="45" spans="2:70" x14ac:dyDescent="0.15">
      <c r="O45" s="217"/>
      <c r="P45" s="217"/>
      <c r="Q45" s="26"/>
      <c r="R45" s="26"/>
      <c r="S45" s="26"/>
      <c r="T45" s="26"/>
      <c r="U45" s="26"/>
      <c r="V45" s="26"/>
      <c r="W45" s="217"/>
      <c r="X45" s="217"/>
      <c r="Y45" s="26"/>
      <c r="Z45" s="26"/>
      <c r="AA45" s="26"/>
      <c r="AB45" s="26"/>
      <c r="AC45" s="26"/>
      <c r="AD45" s="26"/>
      <c r="AI45" s="217"/>
      <c r="AJ45" s="217"/>
      <c r="AK45" s="26"/>
      <c r="AL45" s="26"/>
      <c r="AM45" s="26"/>
      <c r="AN45" s="26"/>
      <c r="AO45" s="26"/>
      <c r="AP45" s="26"/>
      <c r="AQ45" s="217"/>
      <c r="AR45" s="217"/>
      <c r="AS45" s="26"/>
      <c r="AT45" s="26"/>
      <c r="AU45" s="26"/>
      <c r="AV45" s="26"/>
      <c r="AW45" s="26"/>
      <c r="AX45" s="26"/>
      <c r="BC45" s="217"/>
      <c r="BD45" s="217"/>
      <c r="BE45" s="26"/>
      <c r="BF45" s="26"/>
      <c r="BG45" s="26"/>
      <c r="BH45" s="26"/>
      <c r="BI45" s="26"/>
      <c r="BJ45" s="26"/>
      <c r="BK45" s="217"/>
      <c r="BL45" s="217"/>
      <c r="BM45" s="26"/>
      <c r="BN45" s="26"/>
      <c r="BO45" s="26"/>
      <c r="BP45" s="26"/>
      <c r="BQ45" s="26"/>
      <c r="BR45" s="26"/>
    </row>
    <row r="46" spans="2:70" ht="14.25" thickBot="1" x14ac:dyDescent="0.2">
      <c r="O46" s="299" t="s">
        <v>10</v>
      </c>
      <c r="P46" s="300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310" t="s">
        <v>10</v>
      </c>
      <c r="X46" s="31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99" t="s">
        <v>10</v>
      </c>
      <c r="AJ46" s="300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310" t="s">
        <v>10</v>
      </c>
      <c r="AR46" s="31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99" t="s">
        <v>10</v>
      </c>
      <c r="BD46" s="300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310" t="s">
        <v>10</v>
      </c>
      <c r="BL46" s="31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99" t="s">
        <v>13</v>
      </c>
      <c r="P47" s="303"/>
      <c r="Q47" s="248">
        <v>57</v>
      </c>
      <c r="R47" s="247">
        <v>37</v>
      </c>
      <c r="S47" s="247">
        <v>43</v>
      </c>
      <c r="T47" s="247">
        <v>48</v>
      </c>
      <c r="U47" s="247">
        <v>44</v>
      </c>
      <c r="V47" s="247">
        <f>SUM(Q47:U47)</f>
        <v>229</v>
      </c>
      <c r="W47" s="307" t="s">
        <v>13</v>
      </c>
      <c r="X47" s="308"/>
      <c r="Y47" s="247">
        <v>36</v>
      </c>
      <c r="Z47" s="247">
        <v>35</v>
      </c>
      <c r="AA47" s="247">
        <v>30</v>
      </c>
      <c r="AB47" s="247">
        <v>29</v>
      </c>
      <c r="AC47" s="247">
        <v>21</v>
      </c>
      <c r="AD47" s="249">
        <f>SUM(Y47:AC47)</f>
        <v>151</v>
      </c>
      <c r="AI47" s="299" t="s">
        <v>13</v>
      </c>
      <c r="AJ47" s="303"/>
      <c r="AK47" s="248"/>
      <c r="AL47" s="247"/>
      <c r="AM47" s="247"/>
      <c r="AN47" s="247"/>
      <c r="AO47" s="247"/>
      <c r="AP47" s="247">
        <f>SUM(AK47:AO47)</f>
        <v>0</v>
      </c>
      <c r="AQ47" s="307" t="s">
        <v>13</v>
      </c>
      <c r="AR47" s="308"/>
      <c r="AS47" s="247"/>
      <c r="AT47" s="247"/>
      <c r="AU47" s="247"/>
      <c r="AV47" s="247"/>
      <c r="AW47" s="247"/>
      <c r="AX47" s="249">
        <f>SUM(AS47:AW47)</f>
        <v>0</v>
      </c>
      <c r="BC47" s="299" t="s">
        <v>13</v>
      </c>
      <c r="BD47" s="303"/>
      <c r="BE47" s="248">
        <f>Q47+AK47</f>
        <v>57</v>
      </c>
      <c r="BF47" s="247">
        <f t="shared" ref="BF47:BI48" si="70">R47+AL47</f>
        <v>37</v>
      </c>
      <c r="BG47" s="247">
        <f t="shared" si="70"/>
        <v>43</v>
      </c>
      <c r="BH47" s="247">
        <f t="shared" si="70"/>
        <v>48</v>
      </c>
      <c r="BI47" s="247">
        <f t="shared" si="70"/>
        <v>44</v>
      </c>
      <c r="BJ47" s="247">
        <f>SUM(BE47:BI47)</f>
        <v>229</v>
      </c>
      <c r="BK47" s="309" t="s">
        <v>13</v>
      </c>
      <c r="BL47" s="309"/>
      <c r="BM47" s="247">
        <f>Y47+AS47</f>
        <v>36</v>
      </c>
      <c r="BN47" s="247">
        <f t="shared" ref="BN47:BQ48" si="71">Z47+AT47</f>
        <v>35</v>
      </c>
      <c r="BO47" s="247">
        <f t="shared" si="71"/>
        <v>30</v>
      </c>
      <c r="BP47" s="247">
        <f t="shared" si="71"/>
        <v>29</v>
      </c>
      <c r="BQ47" s="247">
        <f t="shared" si="71"/>
        <v>21</v>
      </c>
      <c r="BR47" s="249">
        <f>SUM(BM47:BQ47)</f>
        <v>151</v>
      </c>
    </row>
    <row r="48" spans="2:70" ht="14.25" thickBot="1" x14ac:dyDescent="0.2">
      <c r="O48" s="299" t="s">
        <v>15</v>
      </c>
      <c r="P48" s="303"/>
      <c r="Q48" s="17">
        <v>58</v>
      </c>
      <c r="R48" s="18">
        <v>68</v>
      </c>
      <c r="S48" s="18">
        <v>76</v>
      </c>
      <c r="T48" s="18">
        <v>78</v>
      </c>
      <c r="U48" s="18">
        <v>66</v>
      </c>
      <c r="V48" s="18">
        <f>SUM(Q48:U48)</f>
        <v>346</v>
      </c>
      <c r="W48" s="304" t="s">
        <v>15</v>
      </c>
      <c r="X48" s="305"/>
      <c r="Y48" s="18">
        <v>67</v>
      </c>
      <c r="Z48" s="18">
        <v>85</v>
      </c>
      <c r="AA48" s="18">
        <v>64</v>
      </c>
      <c r="AB48" s="18">
        <v>57</v>
      </c>
      <c r="AC48" s="18">
        <v>60</v>
      </c>
      <c r="AD48" s="19">
        <f>SUM(Y48:AC48)</f>
        <v>333</v>
      </c>
      <c r="AI48" s="299" t="s">
        <v>15</v>
      </c>
      <c r="AJ48" s="303"/>
      <c r="AK48" s="17"/>
      <c r="AL48" s="18"/>
      <c r="AM48" s="18"/>
      <c r="AN48" s="18"/>
      <c r="AO48" s="18"/>
      <c r="AP48" s="18">
        <f>SUM(AK48:AO48)</f>
        <v>0</v>
      </c>
      <c r="AQ48" s="304" t="s">
        <v>15</v>
      </c>
      <c r="AR48" s="305"/>
      <c r="AS48" s="18"/>
      <c r="AT48" s="18"/>
      <c r="AU48" s="18"/>
      <c r="AV48" s="18"/>
      <c r="AW48" s="18"/>
      <c r="AX48" s="19">
        <f>SUM(AS48:AW48)</f>
        <v>0</v>
      </c>
      <c r="BC48" s="299" t="s">
        <v>15</v>
      </c>
      <c r="BD48" s="303"/>
      <c r="BE48" s="17">
        <f>Q48+AK48</f>
        <v>58</v>
      </c>
      <c r="BF48" s="18">
        <f t="shared" si="70"/>
        <v>68</v>
      </c>
      <c r="BG48" s="18">
        <f t="shared" si="70"/>
        <v>76</v>
      </c>
      <c r="BH48" s="18">
        <f t="shared" si="70"/>
        <v>78</v>
      </c>
      <c r="BI48" s="18">
        <f t="shared" si="70"/>
        <v>66</v>
      </c>
      <c r="BJ48" s="18">
        <f>SUM(BE48:BI48)</f>
        <v>346</v>
      </c>
      <c r="BK48" s="306" t="s">
        <v>15</v>
      </c>
      <c r="BL48" s="306"/>
      <c r="BM48" s="18">
        <f>Y48+AS48</f>
        <v>67</v>
      </c>
      <c r="BN48" s="18">
        <f t="shared" si="71"/>
        <v>85</v>
      </c>
      <c r="BO48" s="18">
        <f t="shared" si="71"/>
        <v>64</v>
      </c>
      <c r="BP48" s="18">
        <f t="shared" si="71"/>
        <v>57</v>
      </c>
      <c r="BQ48" s="18">
        <f t="shared" si="71"/>
        <v>60</v>
      </c>
      <c r="BR48" s="19">
        <f>SUM(BM48:BQ48)</f>
        <v>333</v>
      </c>
    </row>
    <row r="49" spans="15:76" x14ac:dyDescent="0.15">
      <c r="O49" s="299" t="s">
        <v>12</v>
      </c>
      <c r="P49" s="300"/>
      <c r="Q49" s="20">
        <f t="shared" ref="Q49:V49" si="72">SUM(Q47:Q48)</f>
        <v>115</v>
      </c>
      <c r="R49" s="20">
        <f t="shared" si="72"/>
        <v>105</v>
      </c>
      <c r="S49" s="20">
        <f t="shared" si="72"/>
        <v>119</v>
      </c>
      <c r="T49" s="20">
        <f t="shared" si="72"/>
        <v>126</v>
      </c>
      <c r="U49" s="20">
        <f t="shared" si="72"/>
        <v>110</v>
      </c>
      <c r="V49" s="20">
        <f t="shared" si="72"/>
        <v>575</v>
      </c>
      <c r="W49" s="301" t="s">
        <v>12</v>
      </c>
      <c r="X49" s="302"/>
      <c r="Y49" s="20">
        <f t="shared" ref="Y49:AD49" si="73">SUM(Y47:Y48)</f>
        <v>103</v>
      </c>
      <c r="Z49" s="20">
        <f t="shared" si="73"/>
        <v>120</v>
      </c>
      <c r="AA49" s="20">
        <f t="shared" si="73"/>
        <v>94</v>
      </c>
      <c r="AB49" s="20">
        <f t="shared" si="73"/>
        <v>86</v>
      </c>
      <c r="AC49" s="20">
        <f t="shared" si="73"/>
        <v>81</v>
      </c>
      <c r="AD49" s="20">
        <f t="shared" si="73"/>
        <v>484</v>
      </c>
      <c r="AI49" s="299" t="s">
        <v>12</v>
      </c>
      <c r="AJ49" s="300"/>
      <c r="AK49" s="20">
        <f t="shared" ref="AK49:AP49" si="74">SUM(AK47:AK48)</f>
        <v>0</v>
      </c>
      <c r="AL49" s="20">
        <f t="shared" si="74"/>
        <v>0</v>
      </c>
      <c r="AM49" s="20">
        <f t="shared" si="74"/>
        <v>0</v>
      </c>
      <c r="AN49" s="20">
        <f t="shared" si="74"/>
        <v>0</v>
      </c>
      <c r="AO49" s="20">
        <f t="shared" si="74"/>
        <v>0</v>
      </c>
      <c r="AP49" s="20">
        <f t="shared" si="74"/>
        <v>0</v>
      </c>
      <c r="AQ49" s="301" t="s">
        <v>12</v>
      </c>
      <c r="AR49" s="302"/>
      <c r="AS49" s="20">
        <f t="shared" ref="AS49:AX49" si="75">SUM(AS47:AS48)</f>
        <v>0</v>
      </c>
      <c r="AT49" s="20">
        <f t="shared" si="75"/>
        <v>0</v>
      </c>
      <c r="AU49" s="20">
        <f t="shared" si="75"/>
        <v>0</v>
      </c>
      <c r="AV49" s="20">
        <f t="shared" si="75"/>
        <v>0</v>
      </c>
      <c r="AW49" s="20">
        <f t="shared" si="75"/>
        <v>0</v>
      </c>
      <c r="AX49" s="20">
        <f t="shared" si="75"/>
        <v>0</v>
      </c>
      <c r="BC49" s="299" t="s">
        <v>12</v>
      </c>
      <c r="BD49" s="300"/>
      <c r="BE49" s="20">
        <f t="shared" ref="BE49:BJ49" si="76">SUM(BE47:BE48)</f>
        <v>115</v>
      </c>
      <c r="BF49" s="20">
        <f t="shared" si="76"/>
        <v>105</v>
      </c>
      <c r="BG49" s="20">
        <f t="shared" si="76"/>
        <v>119</v>
      </c>
      <c r="BH49" s="20">
        <f t="shared" si="76"/>
        <v>126</v>
      </c>
      <c r="BI49" s="20">
        <f t="shared" si="76"/>
        <v>110</v>
      </c>
      <c r="BJ49" s="20">
        <f t="shared" si="76"/>
        <v>575</v>
      </c>
      <c r="BK49" s="301" t="s">
        <v>12</v>
      </c>
      <c r="BL49" s="302"/>
      <c r="BM49" s="20">
        <f t="shared" ref="BM49:BR49" si="77">SUM(BM47:BM48)</f>
        <v>103</v>
      </c>
      <c r="BN49" s="20">
        <f t="shared" si="77"/>
        <v>120</v>
      </c>
      <c r="BO49" s="20">
        <f t="shared" si="77"/>
        <v>94</v>
      </c>
      <c r="BP49" s="20">
        <f t="shared" si="77"/>
        <v>86</v>
      </c>
      <c r="BQ49" s="20">
        <f t="shared" si="77"/>
        <v>81</v>
      </c>
      <c r="BR49" s="20">
        <f t="shared" si="77"/>
        <v>484</v>
      </c>
    </row>
    <row r="50" spans="15:76" x14ac:dyDescent="0.15">
      <c r="O50" s="217"/>
      <c r="P50" s="217"/>
      <c r="Q50" s="26"/>
      <c r="R50" s="26"/>
      <c r="S50" s="26"/>
      <c r="T50" s="26"/>
      <c r="U50" s="26"/>
      <c r="V50" s="26"/>
      <c r="W50" s="217"/>
      <c r="X50" s="217"/>
      <c r="Y50" s="26"/>
      <c r="Z50" s="26"/>
      <c r="AA50" s="26"/>
      <c r="AB50" s="26"/>
      <c r="AC50" s="26"/>
      <c r="AD50" s="26"/>
      <c r="AI50" s="217"/>
      <c r="AJ50" s="217"/>
      <c r="AK50" s="26"/>
      <c r="AL50" s="26"/>
      <c r="AM50" s="26"/>
      <c r="AN50" s="26"/>
      <c r="AO50" s="26"/>
      <c r="AP50" s="26"/>
      <c r="AQ50" s="217"/>
      <c r="AR50" s="217"/>
      <c r="AS50" s="26"/>
      <c r="AT50" s="26"/>
      <c r="AU50" s="26"/>
      <c r="AV50" s="26"/>
      <c r="AW50" s="26"/>
      <c r="AX50" s="26"/>
      <c r="BC50" s="217"/>
      <c r="BD50" s="217"/>
      <c r="BE50" s="26"/>
      <c r="BF50" s="26"/>
      <c r="BG50" s="26"/>
      <c r="BH50" s="26"/>
      <c r="BI50" s="26"/>
      <c r="BJ50" s="26"/>
      <c r="BK50" s="217"/>
      <c r="BL50" s="217"/>
      <c r="BM50" s="26"/>
      <c r="BN50" s="26"/>
      <c r="BO50" s="26"/>
      <c r="BP50" s="26"/>
      <c r="BQ50" s="26"/>
      <c r="BR50" s="26"/>
    </row>
    <row r="51" spans="15:76" ht="14.25" thickBot="1" x14ac:dyDescent="0.2">
      <c r="O51" s="299" t="s">
        <v>10</v>
      </c>
      <c r="P51" s="300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310" t="s">
        <v>10</v>
      </c>
      <c r="X51" s="31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99" t="s">
        <v>10</v>
      </c>
      <c r="AJ51" s="300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310" t="s">
        <v>10</v>
      </c>
      <c r="AR51" s="31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99" t="s">
        <v>10</v>
      </c>
      <c r="BD51" s="300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310" t="s">
        <v>10</v>
      </c>
      <c r="BL51" s="31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99" t="s">
        <v>13</v>
      </c>
      <c r="P52" s="303"/>
      <c r="Q52" s="248">
        <v>14</v>
      </c>
      <c r="R52" s="247">
        <v>12</v>
      </c>
      <c r="S52" s="247">
        <v>15</v>
      </c>
      <c r="T52" s="247">
        <v>7</v>
      </c>
      <c r="U52" s="247">
        <v>7</v>
      </c>
      <c r="V52" s="247">
        <f>SUM(Q52:U52)</f>
        <v>55</v>
      </c>
      <c r="W52" s="307" t="s">
        <v>13</v>
      </c>
      <c r="X52" s="308"/>
      <c r="Y52" s="247">
        <v>2</v>
      </c>
      <c r="Z52" s="247">
        <v>4</v>
      </c>
      <c r="AA52" s="247">
        <v>0</v>
      </c>
      <c r="AB52" s="247">
        <v>3</v>
      </c>
      <c r="AC52" s="247">
        <v>1</v>
      </c>
      <c r="AD52" s="249">
        <f>SUM(Y52:AC52)</f>
        <v>10</v>
      </c>
      <c r="AI52" s="299" t="s">
        <v>13</v>
      </c>
      <c r="AJ52" s="303"/>
      <c r="AK52" s="248"/>
      <c r="AL52" s="247"/>
      <c r="AM52" s="247"/>
      <c r="AN52" s="247"/>
      <c r="AO52" s="247"/>
      <c r="AP52" s="247">
        <f>SUM(AK52:AO52)</f>
        <v>0</v>
      </c>
      <c r="AQ52" s="307" t="s">
        <v>13</v>
      </c>
      <c r="AR52" s="308"/>
      <c r="AS52" s="247"/>
      <c r="AT52" s="247"/>
      <c r="AU52" s="247"/>
      <c r="AV52" s="247"/>
      <c r="AW52" s="247"/>
      <c r="AX52" s="249">
        <f>SUM(AS52:AW52)</f>
        <v>0</v>
      </c>
      <c r="BC52" s="299" t="s">
        <v>13</v>
      </c>
      <c r="BD52" s="303"/>
      <c r="BE52" s="248">
        <f t="shared" ref="BE52:BI53" si="78">Q52+AK52</f>
        <v>14</v>
      </c>
      <c r="BF52" s="247">
        <f t="shared" si="78"/>
        <v>12</v>
      </c>
      <c r="BG52" s="247">
        <f t="shared" si="78"/>
        <v>15</v>
      </c>
      <c r="BH52" s="247">
        <f t="shared" si="78"/>
        <v>7</v>
      </c>
      <c r="BI52" s="247">
        <f t="shared" si="78"/>
        <v>7</v>
      </c>
      <c r="BJ52" s="247">
        <f>SUM(BE52:BI52)</f>
        <v>55</v>
      </c>
      <c r="BK52" s="309" t="s">
        <v>13</v>
      </c>
      <c r="BL52" s="309"/>
      <c r="BM52" s="247">
        <f>Y52+AS52</f>
        <v>2</v>
      </c>
      <c r="BN52" s="247">
        <f t="shared" ref="BN52:BQ53" si="79">Z52+AT52</f>
        <v>4</v>
      </c>
      <c r="BO52" s="247">
        <f t="shared" si="79"/>
        <v>0</v>
      </c>
      <c r="BP52" s="247">
        <f t="shared" si="79"/>
        <v>3</v>
      </c>
      <c r="BQ52" s="247">
        <f t="shared" si="79"/>
        <v>1</v>
      </c>
      <c r="BR52" s="249">
        <f>SUM(BM52:BQ52)</f>
        <v>10</v>
      </c>
    </row>
    <row r="53" spans="15:76" ht="14.25" thickBot="1" x14ac:dyDescent="0.2">
      <c r="O53" s="299" t="s">
        <v>15</v>
      </c>
      <c r="P53" s="303"/>
      <c r="Q53" s="17">
        <v>53</v>
      </c>
      <c r="R53" s="18">
        <v>43</v>
      </c>
      <c r="S53" s="18">
        <v>34</v>
      </c>
      <c r="T53" s="18">
        <v>28</v>
      </c>
      <c r="U53" s="18">
        <v>20</v>
      </c>
      <c r="V53" s="18">
        <f>SUM(Q53:U53)</f>
        <v>178</v>
      </c>
      <c r="W53" s="304" t="s">
        <v>15</v>
      </c>
      <c r="X53" s="305"/>
      <c r="Y53" s="18">
        <v>22</v>
      </c>
      <c r="Z53" s="18">
        <v>17</v>
      </c>
      <c r="AA53" s="18">
        <v>14</v>
      </c>
      <c r="AB53" s="18">
        <v>9</v>
      </c>
      <c r="AC53" s="18">
        <v>8</v>
      </c>
      <c r="AD53" s="19">
        <f>SUM(Y53:AC53)</f>
        <v>70</v>
      </c>
      <c r="AI53" s="299" t="s">
        <v>15</v>
      </c>
      <c r="AJ53" s="303"/>
      <c r="AK53" s="17"/>
      <c r="AL53" s="18"/>
      <c r="AM53" s="18"/>
      <c r="AN53" s="18"/>
      <c r="AO53" s="18"/>
      <c r="AP53" s="18">
        <f>SUM(AK53:AO53)</f>
        <v>0</v>
      </c>
      <c r="AQ53" s="304" t="s">
        <v>15</v>
      </c>
      <c r="AR53" s="305"/>
      <c r="AS53" s="18"/>
      <c r="AT53" s="18"/>
      <c r="AU53" s="18"/>
      <c r="AV53" s="18"/>
      <c r="AW53" s="18"/>
      <c r="AX53" s="19">
        <f>SUM(AS53:AW53)</f>
        <v>0</v>
      </c>
      <c r="BC53" s="299" t="s">
        <v>15</v>
      </c>
      <c r="BD53" s="303"/>
      <c r="BE53" s="17">
        <f t="shared" si="78"/>
        <v>53</v>
      </c>
      <c r="BF53" s="18">
        <f t="shared" si="78"/>
        <v>43</v>
      </c>
      <c r="BG53" s="18">
        <f t="shared" si="78"/>
        <v>34</v>
      </c>
      <c r="BH53" s="18">
        <f t="shared" si="78"/>
        <v>28</v>
      </c>
      <c r="BI53" s="18">
        <f t="shared" si="78"/>
        <v>20</v>
      </c>
      <c r="BJ53" s="18">
        <f>SUM(BE53:BI53)</f>
        <v>178</v>
      </c>
      <c r="BK53" s="306" t="s">
        <v>15</v>
      </c>
      <c r="BL53" s="306"/>
      <c r="BM53" s="18">
        <f>Y53+AS53</f>
        <v>22</v>
      </c>
      <c r="BN53" s="18">
        <f t="shared" si="79"/>
        <v>17</v>
      </c>
      <c r="BO53" s="18">
        <f t="shared" si="79"/>
        <v>14</v>
      </c>
      <c r="BP53" s="18">
        <f t="shared" si="79"/>
        <v>9</v>
      </c>
      <c r="BQ53" s="18">
        <f t="shared" si="79"/>
        <v>8</v>
      </c>
      <c r="BR53" s="19">
        <f>SUM(BM53:BQ53)</f>
        <v>70</v>
      </c>
    </row>
    <row r="54" spans="15:76" x14ac:dyDescent="0.15">
      <c r="O54" s="299" t="s">
        <v>12</v>
      </c>
      <c r="P54" s="300"/>
      <c r="Q54" s="20">
        <f t="shared" ref="Q54:V54" si="80">SUM(Q52:Q53)</f>
        <v>67</v>
      </c>
      <c r="R54" s="20">
        <f t="shared" si="80"/>
        <v>55</v>
      </c>
      <c r="S54" s="20">
        <f t="shared" si="80"/>
        <v>49</v>
      </c>
      <c r="T54" s="20">
        <f t="shared" si="80"/>
        <v>35</v>
      </c>
      <c r="U54" s="20">
        <f t="shared" si="80"/>
        <v>27</v>
      </c>
      <c r="V54" s="20">
        <f t="shared" si="80"/>
        <v>233</v>
      </c>
      <c r="W54" s="301" t="s">
        <v>12</v>
      </c>
      <c r="X54" s="302"/>
      <c r="Y54" s="20">
        <f t="shared" ref="Y54:AD54" si="81">SUM(Y52:Y53)</f>
        <v>24</v>
      </c>
      <c r="Z54" s="20">
        <f t="shared" si="81"/>
        <v>21</v>
      </c>
      <c r="AA54" s="20">
        <f t="shared" si="81"/>
        <v>14</v>
      </c>
      <c r="AB54" s="20">
        <f t="shared" si="81"/>
        <v>12</v>
      </c>
      <c r="AC54" s="20">
        <f t="shared" si="81"/>
        <v>9</v>
      </c>
      <c r="AD54" s="20">
        <f t="shared" si="81"/>
        <v>80</v>
      </c>
      <c r="AI54" s="299" t="s">
        <v>12</v>
      </c>
      <c r="AJ54" s="300"/>
      <c r="AK54" s="20">
        <f t="shared" ref="AK54:AP54" si="82">SUM(AK52:AK53)</f>
        <v>0</v>
      </c>
      <c r="AL54" s="20">
        <f t="shared" si="82"/>
        <v>0</v>
      </c>
      <c r="AM54" s="20">
        <f t="shared" si="82"/>
        <v>0</v>
      </c>
      <c r="AN54" s="20">
        <f t="shared" si="82"/>
        <v>0</v>
      </c>
      <c r="AO54" s="20">
        <f t="shared" si="82"/>
        <v>0</v>
      </c>
      <c r="AP54" s="20">
        <f t="shared" si="82"/>
        <v>0</v>
      </c>
      <c r="AQ54" s="301" t="s">
        <v>12</v>
      </c>
      <c r="AR54" s="302"/>
      <c r="AS54" s="20">
        <f t="shared" ref="AS54:AX54" si="83">SUM(AS52:AS53)</f>
        <v>0</v>
      </c>
      <c r="AT54" s="20">
        <f t="shared" si="83"/>
        <v>0</v>
      </c>
      <c r="AU54" s="20">
        <f t="shared" si="83"/>
        <v>0</v>
      </c>
      <c r="AV54" s="20">
        <f t="shared" si="83"/>
        <v>0</v>
      </c>
      <c r="AW54" s="20">
        <f t="shared" si="83"/>
        <v>0</v>
      </c>
      <c r="AX54" s="20">
        <f t="shared" si="83"/>
        <v>0</v>
      </c>
      <c r="BC54" s="299" t="s">
        <v>12</v>
      </c>
      <c r="BD54" s="300"/>
      <c r="BE54" s="20">
        <f t="shared" ref="BE54:BJ54" si="84">SUM(BE52:BE53)</f>
        <v>67</v>
      </c>
      <c r="BF54" s="20">
        <f t="shared" si="84"/>
        <v>55</v>
      </c>
      <c r="BG54" s="20">
        <f t="shared" si="84"/>
        <v>49</v>
      </c>
      <c r="BH54" s="20">
        <f t="shared" si="84"/>
        <v>35</v>
      </c>
      <c r="BI54" s="20">
        <f t="shared" si="84"/>
        <v>27</v>
      </c>
      <c r="BJ54" s="20">
        <f t="shared" si="84"/>
        <v>233</v>
      </c>
      <c r="BK54" s="301" t="s">
        <v>12</v>
      </c>
      <c r="BL54" s="302"/>
      <c r="BM54" s="20">
        <f t="shared" ref="BM54:BR54" si="85">SUM(BM52:BM53)</f>
        <v>24</v>
      </c>
      <c r="BN54" s="20">
        <f t="shared" si="85"/>
        <v>21</v>
      </c>
      <c r="BO54" s="20">
        <f t="shared" si="85"/>
        <v>14</v>
      </c>
      <c r="BP54" s="20">
        <f t="shared" si="85"/>
        <v>12</v>
      </c>
      <c r="BQ54" s="20">
        <f t="shared" si="85"/>
        <v>9</v>
      </c>
      <c r="BR54" s="20">
        <f t="shared" si="85"/>
        <v>80</v>
      </c>
    </row>
    <row r="55" spans="15:76" x14ac:dyDescent="0.15">
      <c r="O55" s="217"/>
      <c r="P55" s="217"/>
      <c r="Q55" s="26"/>
      <c r="R55" s="26"/>
      <c r="S55" s="26"/>
      <c r="T55" s="26"/>
      <c r="U55" s="26"/>
      <c r="V55" s="26"/>
      <c r="W55" s="217"/>
      <c r="X55" s="217"/>
      <c r="Y55" s="26"/>
      <c r="Z55" s="26"/>
      <c r="AA55" s="26"/>
      <c r="AB55" s="26"/>
      <c r="AC55" s="26"/>
      <c r="AD55" s="26"/>
      <c r="AI55" s="217"/>
      <c r="AJ55" s="217"/>
      <c r="AK55" s="26"/>
      <c r="AL55" s="26"/>
      <c r="AM55" s="26"/>
      <c r="AN55" s="26"/>
      <c r="AO55" s="26"/>
      <c r="AP55" s="26"/>
      <c r="AQ55" s="217"/>
      <c r="AR55" s="217"/>
      <c r="AS55" s="26"/>
      <c r="AT55" s="26"/>
      <c r="AU55" s="26"/>
      <c r="AV55" s="26"/>
      <c r="AW55" s="26"/>
      <c r="AX55" s="26"/>
      <c r="BC55" s="217"/>
      <c r="BD55" s="217"/>
      <c r="BE55" s="26"/>
      <c r="BF55" s="26"/>
      <c r="BG55" s="26"/>
      <c r="BH55" s="26"/>
      <c r="BI55" s="26"/>
      <c r="BJ55" s="26"/>
      <c r="BK55" s="217"/>
      <c r="BL55" s="217"/>
      <c r="BM55" s="26"/>
      <c r="BN55" s="26"/>
      <c r="BO55" s="26"/>
      <c r="BP55" s="26"/>
      <c r="BQ55" s="26"/>
      <c r="BR55" s="26"/>
    </row>
    <row r="56" spans="15:76" ht="14.25" thickBot="1" x14ac:dyDescent="0.2">
      <c r="O56" s="299" t="s">
        <v>10</v>
      </c>
      <c r="P56" s="300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310" t="s">
        <v>10</v>
      </c>
      <c r="X56" s="31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99" t="s">
        <v>10</v>
      </c>
      <c r="AJ56" s="300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310" t="s">
        <v>10</v>
      </c>
      <c r="AR56" s="31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99" t="s">
        <v>10</v>
      </c>
      <c r="BD56" s="300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310" t="s">
        <v>10</v>
      </c>
      <c r="BL56" s="31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99" t="s">
        <v>13</v>
      </c>
      <c r="P57" s="303"/>
      <c r="Q57" s="248">
        <v>1</v>
      </c>
      <c r="R57" s="247">
        <v>0</v>
      </c>
      <c r="S57" s="247">
        <v>0</v>
      </c>
      <c r="T57" s="247">
        <v>0</v>
      </c>
      <c r="U57" s="247">
        <v>0</v>
      </c>
      <c r="V57" s="247">
        <f>SUM(Q57:U57)</f>
        <v>1</v>
      </c>
      <c r="W57" s="309" t="s">
        <v>13</v>
      </c>
      <c r="X57" s="309"/>
      <c r="Y57" s="247">
        <v>0</v>
      </c>
      <c r="Z57" s="247">
        <v>0</v>
      </c>
      <c r="AA57" s="247">
        <v>0</v>
      </c>
      <c r="AB57" s="247">
        <v>0</v>
      </c>
      <c r="AC57" s="247">
        <v>0</v>
      </c>
      <c r="AD57" s="249">
        <f>SUM(Y57:AC57)</f>
        <v>0</v>
      </c>
      <c r="AI57" s="299" t="s">
        <v>13</v>
      </c>
      <c r="AJ57" s="303"/>
      <c r="AK57" s="248"/>
      <c r="AL57" s="247"/>
      <c r="AM57" s="247"/>
      <c r="AN57" s="247"/>
      <c r="AO57" s="247"/>
      <c r="AP57" s="247">
        <f>SUM(AK57:AO57)</f>
        <v>0</v>
      </c>
      <c r="AQ57" s="307" t="s">
        <v>13</v>
      </c>
      <c r="AR57" s="308"/>
      <c r="AS57" s="247"/>
      <c r="AT57" s="247"/>
      <c r="AU57" s="247"/>
      <c r="AV57" s="247"/>
      <c r="AW57" s="247"/>
      <c r="AX57" s="249">
        <f>SUM(AS57:AW57)</f>
        <v>0</v>
      </c>
      <c r="BC57" s="299" t="s">
        <v>13</v>
      </c>
      <c r="BD57" s="303"/>
      <c r="BE57" s="248">
        <f>Q57+AK57</f>
        <v>1</v>
      </c>
      <c r="BF57" s="247">
        <f t="shared" ref="BF57:BI58" si="86">R57+AL57</f>
        <v>0</v>
      </c>
      <c r="BG57" s="247">
        <f t="shared" si="86"/>
        <v>0</v>
      </c>
      <c r="BH57" s="247">
        <f t="shared" si="86"/>
        <v>0</v>
      </c>
      <c r="BI57" s="247">
        <f t="shared" si="86"/>
        <v>0</v>
      </c>
      <c r="BJ57" s="247">
        <f>SUM(BE57:BI57)</f>
        <v>1</v>
      </c>
      <c r="BK57" s="309" t="s">
        <v>13</v>
      </c>
      <c r="BL57" s="309"/>
      <c r="BM57" s="247">
        <f t="shared" ref="BM57:BQ58" si="87">Y57+AS57</f>
        <v>0</v>
      </c>
      <c r="BN57" s="247">
        <f t="shared" si="87"/>
        <v>0</v>
      </c>
      <c r="BO57" s="247">
        <f t="shared" si="87"/>
        <v>0</v>
      </c>
      <c r="BP57" s="247">
        <f t="shared" si="87"/>
        <v>0</v>
      </c>
      <c r="BQ57" s="247">
        <f t="shared" si="87"/>
        <v>0</v>
      </c>
      <c r="BR57" s="249">
        <f>SUM(BM57:BQ57)</f>
        <v>0</v>
      </c>
    </row>
    <row r="58" spans="15:76" ht="14.25" thickBot="1" x14ac:dyDescent="0.2">
      <c r="O58" s="299" t="s">
        <v>15</v>
      </c>
      <c r="P58" s="303"/>
      <c r="Q58" s="17">
        <v>5</v>
      </c>
      <c r="R58" s="18">
        <v>3</v>
      </c>
      <c r="S58" s="18">
        <v>2</v>
      </c>
      <c r="T58" s="18">
        <v>2</v>
      </c>
      <c r="U58" s="18">
        <v>1</v>
      </c>
      <c r="V58" s="18">
        <f>SUM(Q58:U58)</f>
        <v>13</v>
      </c>
      <c r="W58" s="306" t="s">
        <v>15</v>
      </c>
      <c r="X58" s="306"/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9">
        <f>SUM(Y58:AC58)</f>
        <v>0</v>
      </c>
      <c r="AI58" s="299" t="s">
        <v>15</v>
      </c>
      <c r="AJ58" s="303"/>
      <c r="AK58" s="17"/>
      <c r="AL58" s="18"/>
      <c r="AM58" s="18"/>
      <c r="AN58" s="18"/>
      <c r="AO58" s="18"/>
      <c r="AP58" s="18">
        <f>SUM(AK58:AO58)</f>
        <v>0</v>
      </c>
      <c r="AQ58" s="304" t="s">
        <v>15</v>
      </c>
      <c r="AR58" s="305"/>
      <c r="AS58" s="18"/>
      <c r="AT58" s="18"/>
      <c r="AU58" s="18"/>
      <c r="AV58" s="18"/>
      <c r="AW58" s="18"/>
      <c r="AX58" s="19">
        <f>SUM(AS58:AW58)</f>
        <v>0</v>
      </c>
      <c r="BC58" s="299" t="s">
        <v>15</v>
      </c>
      <c r="BD58" s="303"/>
      <c r="BE58" s="17">
        <f>Q58+AK58</f>
        <v>5</v>
      </c>
      <c r="BF58" s="18">
        <f t="shared" si="86"/>
        <v>3</v>
      </c>
      <c r="BG58" s="18">
        <f t="shared" si="86"/>
        <v>2</v>
      </c>
      <c r="BH58" s="18">
        <f t="shared" si="86"/>
        <v>2</v>
      </c>
      <c r="BI58" s="18">
        <f t="shared" si="86"/>
        <v>1</v>
      </c>
      <c r="BJ58" s="18">
        <f>SUM(BE58:BI58)</f>
        <v>13</v>
      </c>
      <c r="BK58" s="306" t="s">
        <v>15</v>
      </c>
      <c r="BL58" s="306"/>
      <c r="BM58" s="18">
        <f t="shared" si="87"/>
        <v>0</v>
      </c>
      <c r="BN58" s="18">
        <f t="shared" si="87"/>
        <v>0</v>
      </c>
      <c r="BO58" s="18">
        <f t="shared" si="87"/>
        <v>0</v>
      </c>
      <c r="BP58" s="18">
        <f t="shared" si="87"/>
        <v>0</v>
      </c>
      <c r="BQ58" s="18">
        <f t="shared" si="87"/>
        <v>0</v>
      </c>
      <c r="BR58" s="19">
        <f>SUM(BM58:BQ58)</f>
        <v>0</v>
      </c>
    </row>
    <row r="59" spans="15:76" x14ac:dyDescent="0.15">
      <c r="O59" s="299" t="s">
        <v>12</v>
      </c>
      <c r="P59" s="300"/>
      <c r="Q59" s="20">
        <f t="shared" ref="Q59:V59" si="88">SUM(Q57:Q58)</f>
        <v>6</v>
      </c>
      <c r="R59" s="20">
        <f t="shared" si="88"/>
        <v>3</v>
      </c>
      <c r="S59" s="20">
        <f t="shared" si="88"/>
        <v>2</v>
      </c>
      <c r="T59" s="20">
        <f t="shared" si="88"/>
        <v>2</v>
      </c>
      <c r="U59" s="20">
        <f t="shared" si="88"/>
        <v>1</v>
      </c>
      <c r="V59" s="20">
        <f t="shared" si="88"/>
        <v>14</v>
      </c>
      <c r="W59" s="301" t="s">
        <v>12</v>
      </c>
      <c r="X59" s="302"/>
      <c r="Y59" s="20">
        <f t="shared" ref="Y59:AD59" si="89">SUM(Y57:Y58)</f>
        <v>0</v>
      </c>
      <c r="Z59" s="20">
        <f t="shared" si="89"/>
        <v>0</v>
      </c>
      <c r="AA59" s="20">
        <f t="shared" si="89"/>
        <v>0</v>
      </c>
      <c r="AB59" s="20">
        <f t="shared" si="89"/>
        <v>0</v>
      </c>
      <c r="AC59" s="20">
        <f t="shared" si="89"/>
        <v>0</v>
      </c>
      <c r="AD59" s="20">
        <f t="shared" si="89"/>
        <v>0</v>
      </c>
      <c r="AI59" s="299" t="s">
        <v>12</v>
      </c>
      <c r="AJ59" s="300"/>
      <c r="AK59" s="20">
        <f t="shared" ref="AK59:AP59" si="90">SUM(AK57:AK58)</f>
        <v>0</v>
      </c>
      <c r="AL59" s="20">
        <f t="shared" si="90"/>
        <v>0</v>
      </c>
      <c r="AM59" s="20">
        <f t="shared" si="90"/>
        <v>0</v>
      </c>
      <c r="AN59" s="20">
        <f t="shared" si="90"/>
        <v>0</v>
      </c>
      <c r="AO59" s="20">
        <f t="shared" si="90"/>
        <v>0</v>
      </c>
      <c r="AP59" s="20">
        <f t="shared" si="90"/>
        <v>0</v>
      </c>
      <c r="AQ59" s="301" t="s">
        <v>12</v>
      </c>
      <c r="AR59" s="302"/>
      <c r="AS59" s="20">
        <f t="shared" ref="AS59:AX59" si="91">SUM(AS57:AS58)</f>
        <v>0</v>
      </c>
      <c r="AT59" s="20">
        <f t="shared" si="91"/>
        <v>0</v>
      </c>
      <c r="AU59" s="20">
        <f t="shared" si="91"/>
        <v>0</v>
      </c>
      <c r="AV59" s="20">
        <f t="shared" si="91"/>
        <v>0</v>
      </c>
      <c r="AW59" s="20">
        <f t="shared" si="91"/>
        <v>0</v>
      </c>
      <c r="AX59" s="20">
        <f t="shared" si="91"/>
        <v>0</v>
      </c>
      <c r="BC59" s="299" t="s">
        <v>12</v>
      </c>
      <c r="BD59" s="300"/>
      <c r="BE59" s="20">
        <f t="shared" ref="BE59:BJ59" si="92">SUM(BE57:BE58)</f>
        <v>6</v>
      </c>
      <c r="BF59" s="20">
        <f t="shared" si="92"/>
        <v>3</v>
      </c>
      <c r="BG59" s="20">
        <f t="shared" si="92"/>
        <v>2</v>
      </c>
      <c r="BH59" s="20">
        <f t="shared" si="92"/>
        <v>2</v>
      </c>
      <c r="BI59" s="20">
        <f t="shared" si="92"/>
        <v>1</v>
      </c>
      <c r="BJ59" s="20">
        <f t="shared" si="92"/>
        <v>14</v>
      </c>
      <c r="BK59" s="301" t="s">
        <v>12</v>
      </c>
      <c r="BL59" s="302"/>
      <c r="BM59" s="20">
        <f t="shared" ref="BM59:BR59" si="93">SUM(BM57:BM58)</f>
        <v>0</v>
      </c>
      <c r="BN59" s="20">
        <f t="shared" si="93"/>
        <v>0</v>
      </c>
      <c r="BO59" s="20">
        <f t="shared" si="93"/>
        <v>0</v>
      </c>
      <c r="BP59" s="20">
        <f t="shared" si="93"/>
        <v>0</v>
      </c>
      <c r="BQ59" s="20">
        <f t="shared" si="93"/>
        <v>0</v>
      </c>
      <c r="BR59" s="20">
        <f t="shared" si="93"/>
        <v>0</v>
      </c>
    </row>
    <row r="60" spans="15:76" x14ac:dyDescent="0.15">
      <c r="AE60" s="280" t="s">
        <v>28</v>
      </c>
      <c r="AF60" s="280"/>
      <c r="AY60" s="280" t="s">
        <v>28</v>
      </c>
      <c r="AZ60" s="280"/>
      <c r="BS60" s="280" t="s">
        <v>28</v>
      </c>
      <c r="BT60" s="280"/>
    </row>
    <row r="61" spans="15:76" ht="14.25" x14ac:dyDescent="0.15">
      <c r="Q61" s="281" t="s">
        <v>18</v>
      </c>
      <c r="R61" s="282"/>
      <c r="S61" s="283"/>
      <c r="T61" s="50"/>
      <c r="U61" s="50"/>
      <c r="V61" s="284" t="s">
        <v>19</v>
      </c>
      <c r="W61" s="285"/>
      <c r="X61" s="286"/>
      <c r="Y61" s="50"/>
      <c r="Z61" s="50"/>
      <c r="AA61" s="287" t="s">
        <v>20</v>
      </c>
      <c r="AB61" s="288"/>
      <c r="AC61" s="289"/>
      <c r="AE61" s="85" t="s">
        <v>21</v>
      </c>
      <c r="AF61" s="85" t="s">
        <v>22</v>
      </c>
      <c r="AK61" s="290" t="s">
        <v>18</v>
      </c>
      <c r="AL61" s="291"/>
      <c r="AM61" s="292"/>
      <c r="AP61" s="293" t="s">
        <v>19</v>
      </c>
      <c r="AQ61" s="294"/>
      <c r="AR61" s="295"/>
      <c r="AU61" s="296" t="s">
        <v>20</v>
      </c>
      <c r="AV61" s="297"/>
      <c r="AW61" s="298"/>
      <c r="AY61" s="85" t="s">
        <v>21</v>
      </c>
      <c r="AZ61" s="85" t="s">
        <v>22</v>
      </c>
      <c r="BE61" s="290" t="s">
        <v>18</v>
      </c>
      <c r="BF61" s="291"/>
      <c r="BG61" s="292"/>
      <c r="BJ61" s="293" t="s">
        <v>19</v>
      </c>
      <c r="BK61" s="294"/>
      <c r="BL61" s="295"/>
      <c r="BO61" s="296" t="s">
        <v>20</v>
      </c>
      <c r="BP61" s="297"/>
      <c r="BQ61" s="298"/>
      <c r="BS61" s="85" t="s">
        <v>21</v>
      </c>
      <c r="BT61" s="85" t="s">
        <v>22</v>
      </c>
    </row>
    <row r="62" spans="15:76" ht="14.25" x14ac:dyDescent="0.15">
      <c r="Q62" s="229" t="s">
        <v>16</v>
      </c>
      <c r="R62" s="436">
        <f>V7+AD7+V12</f>
        <v>612</v>
      </c>
      <c r="S62" s="275"/>
      <c r="T62" s="50"/>
      <c r="U62" s="50"/>
      <c r="V62" s="229" t="s">
        <v>16</v>
      </c>
      <c r="W62" s="436">
        <f>AD12+V17+AD17+V22+AD22+V27+AD27+V32+AD32+V37</f>
        <v>2804</v>
      </c>
      <c r="X62" s="275"/>
      <c r="Y62" s="50"/>
      <c r="Z62" s="50"/>
      <c r="AA62" s="229" t="s">
        <v>16</v>
      </c>
      <c r="AB62" s="436">
        <f>AD37+V42+AD42+V47+AD47+V52+AD52+V57+AD57</f>
        <v>1666</v>
      </c>
      <c r="AC62" s="275"/>
      <c r="AD62" s="43" t="s">
        <v>16</v>
      </c>
      <c r="AE62" s="44">
        <f>AD37+V42</f>
        <v>895</v>
      </c>
      <c r="AF62" s="44">
        <f>AD42+V47+AD47+V52+AD52+V57+AD57</f>
        <v>771</v>
      </c>
      <c r="AK62" s="230" t="s">
        <v>16</v>
      </c>
      <c r="AL62" s="415">
        <f>AP7+AX7+AP12</f>
        <v>0</v>
      </c>
      <c r="AM62" s="277"/>
      <c r="AP62" s="230" t="s">
        <v>16</v>
      </c>
      <c r="AQ62" s="415">
        <f>AX12+AP17+AX17+AP22+AX22+AP27+AX27+AP32+AX32+AP37</f>
        <v>38</v>
      </c>
      <c r="AR62" s="277"/>
      <c r="AU62" s="230" t="s">
        <v>16</v>
      </c>
      <c r="AV62" s="415">
        <f>AX37+AP42+AX42+AP47+AX47+AP52+AX52+AP57+AX57</f>
        <v>0</v>
      </c>
      <c r="AW62" s="277"/>
      <c r="AX62" s="43" t="s">
        <v>16</v>
      </c>
      <c r="AY62" s="44">
        <f>AX37+AP42</f>
        <v>0</v>
      </c>
      <c r="AZ62" s="44">
        <f>AX42+AP47+AX47+AP52+AX52+AP57+AX57</f>
        <v>0</v>
      </c>
      <c r="BE62" s="230" t="s">
        <v>16</v>
      </c>
      <c r="BF62" s="437">
        <f>BJ7+BR7+BJ12</f>
        <v>612</v>
      </c>
      <c r="BG62" s="279"/>
      <c r="BJ62" s="230" t="s">
        <v>16</v>
      </c>
      <c r="BK62" s="437">
        <f>BR12+BJ17+BR17+BJ22+BR22+BJ27+BR27+BJ32+BR32+BJ37</f>
        <v>2842</v>
      </c>
      <c r="BL62" s="279"/>
      <c r="BO62" s="230" t="s">
        <v>16</v>
      </c>
      <c r="BP62" s="437">
        <f>BR37+BJ42+BR42+BJ47+BR47+BJ52+BR52+BJ57+BR57</f>
        <v>1666</v>
      </c>
      <c r="BQ62" s="279"/>
      <c r="BR62" s="43" t="s">
        <v>16</v>
      </c>
      <c r="BS62" s="173">
        <f>BR37+BJ42</f>
        <v>895</v>
      </c>
      <c r="BT62" s="173">
        <f>BR42+BJ47+BR47+BJ52+BR52+BJ57+BR57</f>
        <v>771</v>
      </c>
    </row>
    <row r="63" spans="15:76" ht="15" thickBot="1" x14ac:dyDescent="0.2">
      <c r="Q63" s="231" t="s">
        <v>14</v>
      </c>
      <c r="R63" s="438">
        <f>V8+AD8+V13</f>
        <v>613</v>
      </c>
      <c r="S63" s="268"/>
      <c r="T63" s="50"/>
      <c r="U63" s="50"/>
      <c r="V63" s="231" t="s">
        <v>14</v>
      </c>
      <c r="W63" s="438">
        <f>AD13+V18+AD18+V23+AD23+V28+AD28+V33+AD33+V38</f>
        <v>2695</v>
      </c>
      <c r="X63" s="268"/>
      <c r="Y63" s="50"/>
      <c r="Z63" s="50"/>
      <c r="AA63" s="231" t="s">
        <v>14</v>
      </c>
      <c r="AB63" s="438">
        <f>AD38+V43+AD43+V48+AD48+V53+AD53+V58+AD58</f>
        <v>2269</v>
      </c>
      <c r="AC63" s="268"/>
      <c r="AD63" s="43" t="s">
        <v>14</v>
      </c>
      <c r="AE63" s="45">
        <f>AD38+V43</f>
        <v>972</v>
      </c>
      <c r="AF63" s="45">
        <f>AD43+V48+AD48+V53+AD53+V58+AD58</f>
        <v>1297</v>
      </c>
      <c r="AK63" s="232" t="s">
        <v>14</v>
      </c>
      <c r="AL63" s="439">
        <f>AP8+AX8+AP13</f>
        <v>0</v>
      </c>
      <c r="AM63" s="270"/>
      <c r="AP63" s="232" t="s">
        <v>14</v>
      </c>
      <c r="AQ63" s="439">
        <f>AX13+AP18+AX18+AP23+AX23+AP28+AX28+AP33+AX33+AP38</f>
        <v>49</v>
      </c>
      <c r="AR63" s="270"/>
      <c r="AU63" s="232" t="s">
        <v>14</v>
      </c>
      <c r="AV63" s="439">
        <f>AX38+AP43+AX43+AP48+AX48+AP53+AX53+AP58+AX58</f>
        <v>1</v>
      </c>
      <c r="AW63" s="270"/>
      <c r="AX63" s="43" t="s">
        <v>14</v>
      </c>
      <c r="AY63" s="45">
        <f>AX38+AP43</f>
        <v>0</v>
      </c>
      <c r="AZ63" s="45">
        <f>AX43+AP48+AX48+AP53+AX53+AP58+AX58</f>
        <v>1</v>
      </c>
      <c r="BE63" s="232" t="s">
        <v>14</v>
      </c>
      <c r="BF63" s="440">
        <f>BJ8+BR8+BJ13</f>
        <v>613</v>
      </c>
      <c r="BG63" s="272"/>
      <c r="BJ63" s="232" t="s">
        <v>14</v>
      </c>
      <c r="BK63" s="440">
        <f>BR13+BJ18+BR18+BJ23+BR23+BJ28+BR28+BJ33+BR33+BJ38</f>
        <v>2744</v>
      </c>
      <c r="BL63" s="272"/>
      <c r="BO63" s="232" t="s">
        <v>14</v>
      </c>
      <c r="BP63" s="440">
        <f>BR38+BJ43+BR43+BJ48+BR48+BJ53+BR53+BJ58+BR58</f>
        <v>2270</v>
      </c>
      <c r="BQ63" s="272"/>
      <c r="BR63" s="43" t="s">
        <v>14</v>
      </c>
      <c r="BS63" s="174">
        <f>BR38+BJ43</f>
        <v>972</v>
      </c>
      <c r="BT63" s="174">
        <f>BR43+BJ48+BR48+BJ53+BR53+BJ58+BR58</f>
        <v>1298</v>
      </c>
    </row>
    <row r="64" spans="15:76" ht="15" thickBot="1" x14ac:dyDescent="0.2">
      <c r="Q64" s="233" t="s">
        <v>12</v>
      </c>
      <c r="R64" s="442">
        <f>R62+R63</f>
        <v>1225</v>
      </c>
      <c r="S64" s="264"/>
      <c r="T64" s="50"/>
      <c r="U64" s="50"/>
      <c r="V64" s="233" t="s">
        <v>12</v>
      </c>
      <c r="W64" s="442">
        <f>W62+W63</f>
        <v>5499</v>
      </c>
      <c r="X64" s="264"/>
      <c r="Y64" s="50"/>
      <c r="Z64" s="50"/>
      <c r="AA64" s="233" t="s">
        <v>12</v>
      </c>
      <c r="AB64" s="442">
        <f>AB62+AB63</f>
        <v>3935</v>
      </c>
      <c r="AC64" s="264"/>
      <c r="AD64" s="43" t="s">
        <v>12</v>
      </c>
      <c r="AE64" s="46">
        <f>AD39+V44</f>
        <v>1867</v>
      </c>
      <c r="AF64" s="47">
        <f>AD44+V49+AD49+V54+AD54+V59+AD59</f>
        <v>2068</v>
      </c>
      <c r="AK64" s="234" t="s">
        <v>12</v>
      </c>
      <c r="AL64" s="443">
        <f>AL62+AL63</f>
        <v>0</v>
      </c>
      <c r="AM64" s="266"/>
      <c r="AP64" s="234" t="s">
        <v>12</v>
      </c>
      <c r="AQ64" s="443">
        <f>AQ62+AQ63</f>
        <v>87</v>
      </c>
      <c r="AR64" s="266"/>
      <c r="AU64" s="234" t="s">
        <v>12</v>
      </c>
      <c r="AV64" s="443">
        <f>AV62+AV63</f>
        <v>1</v>
      </c>
      <c r="AW64" s="266"/>
      <c r="AX64" s="43" t="s">
        <v>12</v>
      </c>
      <c r="AY64" s="46">
        <f>AX39+AP44</f>
        <v>0</v>
      </c>
      <c r="AZ64" s="47">
        <f>AX44+AP49+AX49+AP54+AX54+AP59+AX59</f>
        <v>1</v>
      </c>
      <c r="BE64" s="234" t="s">
        <v>12</v>
      </c>
      <c r="BF64" s="441">
        <f>BF62+BF63</f>
        <v>1225</v>
      </c>
      <c r="BG64" s="260"/>
      <c r="BJ64" s="234" t="s">
        <v>12</v>
      </c>
      <c r="BK64" s="441">
        <f>BK62+BK63</f>
        <v>5586</v>
      </c>
      <c r="BL64" s="260"/>
      <c r="BO64" s="234" t="s">
        <v>12</v>
      </c>
      <c r="BP64" s="441">
        <f>BP62+BP63</f>
        <v>3936</v>
      </c>
      <c r="BQ64" s="260"/>
      <c r="BR64" s="43" t="s">
        <v>12</v>
      </c>
      <c r="BS64" s="175">
        <f>BR39+BJ44</f>
        <v>1867</v>
      </c>
      <c r="BT64" s="176">
        <f>BR44+BJ49+BR49+BJ54+BR54+BJ59+BR59</f>
        <v>2069</v>
      </c>
      <c r="BW64" s="38"/>
      <c r="BX64" s="38"/>
    </row>
    <row r="65" spans="17:76" ht="14.25" x14ac:dyDescent="0.15">
      <c r="Q65" s="56" t="s">
        <v>23</v>
      </c>
      <c r="R65" s="261">
        <f>R64/O9</f>
        <v>0.1149263533164462</v>
      </c>
      <c r="S65" s="262"/>
      <c r="T65" s="50"/>
      <c r="U65" s="50"/>
      <c r="V65" s="56" t="s">
        <v>23</v>
      </c>
      <c r="W65" s="261">
        <f>W64/O9</f>
        <v>0.51590205460174499</v>
      </c>
      <c r="X65" s="262"/>
      <c r="Y65" s="235"/>
      <c r="Z65" s="235"/>
      <c r="AA65" s="56" t="s">
        <v>23</v>
      </c>
      <c r="AB65" s="261">
        <f>AB64/O9</f>
        <v>0.36917159208180877</v>
      </c>
      <c r="AC65" s="262"/>
      <c r="AE65" s="48">
        <f>AE64/O9</f>
        <v>0.17515714419739187</v>
      </c>
      <c r="AF65" s="48">
        <f>AF64/O9</f>
        <v>0.19401444788441694</v>
      </c>
      <c r="AK65" s="171" t="s">
        <v>23</v>
      </c>
      <c r="AL65" s="256">
        <f>AL64/AI9</f>
        <v>0</v>
      </c>
      <c r="AM65" s="257"/>
      <c r="AP65" s="171" t="s">
        <v>23</v>
      </c>
      <c r="AQ65" s="256">
        <f>AQ64/AI9</f>
        <v>0.98863636363636365</v>
      </c>
      <c r="AR65" s="257"/>
      <c r="AS65" s="236"/>
      <c r="AT65" s="236"/>
      <c r="AU65" s="171" t="s">
        <v>23</v>
      </c>
      <c r="AV65" s="256">
        <f>AV64/AI9</f>
        <v>1.1363636363636364E-2</v>
      </c>
      <c r="AW65" s="257"/>
      <c r="AY65" s="48">
        <f>AY64/AI9</f>
        <v>0</v>
      </c>
      <c r="AZ65" s="48">
        <f>AZ64/AI9</f>
        <v>1.1363636363636364E-2</v>
      </c>
      <c r="BE65" s="171" t="s">
        <v>23</v>
      </c>
      <c r="BF65" s="256">
        <f>BF64/BC9</f>
        <v>0.11398529822275984</v>
      </c>
      <c r="BG65" s="257"/>
      <c r="BJ65" s="171" t="s">
        <v>23</v>
      </c>
      <c r="BK65" s="256">
        <f>BK64/BC9</f>
        <v>0.51977295989578487</v>
      </c>
      <c r="BL65" s="257"/>
      <c r="BM65" s="236"/>
      <c r="BN65" s="236"/>
      <c r="BO65" s="171" t="s">
        <v>23</v>
      </c>
      <c r="BP65" s="256">
        <f>BP64/BC9</f>
        <v>0.36624174188145531</v>
      </c>
      <c r="BQ65" s="257"/>
      <c r="BS65" s="48">
        <f>BS64/BC9</f>
        <v>0.17372289941378991</v>
      </c>
      <c r="BT65" s="48">
        <f>BT64/BC9</f>
        <v>0.1925188424676654</v>
      </c>
      <c r="BW65" s="38"/>
      <c r="BX65" s="38"/>
    </row>
    <row r="67" spans="17:76" x14ac:dyDescent="0.15">
      <c r="Q67" s="40" t="s">
        <v>24</v>
      </c>
      <c r="AK67" s="40"/>
      <c r="BE67" s="40" t="s">
        <v>25</v>
      </c>
    </row>
    <row r="74" spans="17:76" x14ac:dyDescent="0.15">
      <c r="W74" s="41"/>
      <c r="X74" s="41"/>
      <c r="Y74" s="42" t="s">
        <v>26</v>
      </c>
      <c r="Z74" s="258">
        <f>V27+AD27+V32+AD32+V37</f>
        <v>1680</v>
      </c>
      <c r="AA74" s="258"/>
    </row>
    <row r="75" spans="17:76" x14ac:dyDescent="0.15">
      <c r="W75" s="41"/>
      <c r="X75" s="41"/>
      <c r="Y75" s="42" t="s">
        <v>27</v>
      </c>
      <c r="Z75" s="258">
        <f>V28+AD28+V33+AD33+V38</f>
        <v>1644</v>
      </c>
      <c r="AA75" s="258"/>
    </row>
  </sheetData>
  <mergeCells count="408"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7" man="1"/>
    <brk id="32" max="67" man="1"/>
    <brk id="52" max="6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4AB48-612E-4C9D-80E9-3476EA68943F}">
  <dimension ref="A1:BX75"/>
  <sheetViews>
    <sheetView tabSelected="1" view="pageBreakPreview" topLeftCell="AM1" zoomScaleNormal="100" zoomScaleSheetLayoutView="100" workbookViewId="0">
      <selection activeCell="BF4" sqref="BF4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2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432"/>
      <c r="B1" s="432"/>
      <c r="M1" t="s">
        <v>40</v>
      </c>
    </row>
    <row r="2" spans="1:70" ht="13.5" customHeight="1" x14ac:dyDescent="0.15">
      <c r="A2" s="432"/>
      <c r="B2" s="432"/>
      <c r="C2" s="422" t="s">
        <v>29</v>
      </c>
      <c r="D2" s="422"/>
      <c r="E2" s="422"/>
      <c r="F2" s="422"/>
      <c r="G2" s="422"/>
      <c r="H2" s="422"/>
      <c r="I2" s="422"/>
    </row>
    <row r="3" spans="1:70" ht="13.5" customHeight="1" x14ac:dyDescent="0.15">
      <c r="A3" s="432"/>
      <c r="B3" s="432"/>
      <c r="C3" s="422"/>
      <c r="D3" s="422"/>
      <c r="E3" s="422"/>
      <c r="F3" s="422"/>
      <c r="G3" s="422"/>
      <c r="H3" s="422"/>
      <c r="I3" s="422"/>
      <c r="Q3" s="423" t="s">
        <v>0</v>
      </c>
      <c r="R3" s="423"/>
      <c r="S3" s="423"/>
      <c r="T3" s="423"/>
      <c r="U3" s="423"/>
      <c r="V3" s="423"/>
      <c r="W3" s="423"/>
      <c r="X3" s="423"/>
      <c r="Y3" s="423"/>
      <c r="Z3" s="423"/>
      <c r="AA3" s="423"/>
      <c r="AK3" s="423" t="s">
        <v>1</v>
      </c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BE3" s="423" t="s">
        <v>2</v>
      </c>
      <c r="BF3" s="423"/>
      <c r="BG3" s="423"/>
      <c r="BH3" s="423"/>
      <c r="BI3" s="423"/>
      <c r="BJ3" s="423"/>
      <c r="BK3" s="423"/>
      <c r="BL3" s="423"/>
      <c r="BM3" s="423"/>
      <c r="BN3" s="423"/>
      <c r="BO3" s="423"/>
    </row>
    <row r="4" spans="1:70" ht="14.25" x14ac:dyDescent="0.15">
      <c r="G4" s="433" t="s">
        <v>76</v>
      </c>
      <c r="H4" s="434"/>
      <c r="I4" s="434"/>
      <c r="J4" s="434"/>
      <c r="K4" s="434"/>
      <c r="M4" s="2" t="s">
        <v>3</v>
      </c>
      <c r="N4" s="199"/>
      <c r="O4" s="2"/>
      <c r="V4" s="4"/>
      <c r="W4" s="5"/>
      <c r="X4" s="5"/>
      <c r="Z4" s="428" t="str">
        <f>G4</f>
        <v>令和2年3月31日現在</v>
      </c>
      <c r="AA4" s="429"/>
      <c r="AB4" s="429"/>
      <c r="AC4" s="429"/>
      <c r="AD4" s="429"/>
      <c r="AG4" s="6" t="s">
        <v>4</v>
      </c>
      <c r="AH4" s="200"/>
      <c r="AI4" s="6"/>
      <c r="AP4" s="4"/>
      <c r="AQ4" s="5"/>
      <c r="AR4" s="5"/>
      <c r="AT4" s="428" t="str">
        <f>Z4</f>
        <v>令和2年3月31日現在</v>
      </c>
      <c r="AU4" s="429"/>
      <c r="AV4" s="429"/>
      <c r="AW4" s="429"/>
      <c r="AX4" s="429"/>
      <c r="BA4" s="8" t="s">
        <v>5</v>
      </c>
      <c r="BB4" s="201"/>
      <c r="BC4" s="8"/>
      <c r="BJ4" s="4"/>
      <c r="BK4" s="5"/>
      <c r="BL4" s="5"/>
      <c r="BN4" s="428" t="str">
        <f>AT4</f>
        <v>令和2年3月31日現在</v>
      </c>
      <c r="BO4" s="429"/>
      <c r="BP4" s="429"/>
      <c r="BQ4" s="429"/>
      <c r="BR4" s="429"/>
    </row>
    <row r="5" spans="1:70" ht="14.25" thickBot="1" x14ac:dyDescent="0.2">
      <c r="M5" s="415" t="s">
        <v>6</v>
      </c>
      <c r="N5" s="431"/>
      <c r="O5" s="417" t="s">
        <v>7</v>
      </c>
      <c r="P5" s="418"/>
      <c r="Q5" s="10"/>
      <c r="R5" s="10"/>
      <c r="S5" s="10"/>
      <c r="T5" s="10"/>
      <c r="U5" s="10"/>
      <c r="V5" s="10"/>
      <c r="W5" s="11"/>
      <c r="X5" s="255"/>
      <c r="Y5" s="10"/>
      <c r="Z5" s="10"/>
      <c r="AA5" s="10"/>
      <c r="AB5" s="10"/>
      <c r="AC5" s="10"/>
      <c r="AD5" s="10"/>
      <c r="AG5" s="415" t="s">
        <v>6</v>
      </c>
      <c r="AH5" s="431"/>
      <c r="AI5" s="415" t="s">
        <v>8</v>
      </c>
      <c r="AJ5" s="277"/>
      <c r="AK5" s="10"/>
      <c r="AL5" s="10"/>
      <c r="AM5" s="10"/>
      <c r="AN5" s="10"/>
      <c r="AO5" s="10"/>
      <c r="AP5" s="10"/>
      <c r="AQ5" s="11"/>
      <c r="AR5" s="255"/>
      <c r="AS5" s="10"/>
      <c r="AT5" s="10"/>
      <c r="AU5" s="10"/>
      <c r="AV5" s="10"/>
      <c r="AW5" s="10"/>
      <c r="AX5" s="10"/>
      <c r="BA5" s="415" t="s">
        <v>6</v>
      </c>
      <c r="BB5" s="431"/>
      <c r="BC5" s="419" t="s">
        <v>9</v>
      </c>
      <c r="BD5" s="420"/>
      <c r="BE5" s="10"/>
      <c r="BF5" s="10"/>
      <c r="BG5" s="10"/>
      <c r="BH5" s="10"/>
      <c r="BI5" s="10"/>
      <c r="BJ5" s="10"/>
      <c r="BK5" s="11"/>
      <c r="BL5" s="255"/>
      <c r="BM5" s="10"/>
      <c r="BN5" s="10"/>
      <c r="BO5" s="10"/>
      <c r="BP5" s="10"/>
      <c r="BQ5" s="10"/>
      <c r="BR5" s="10"/>
    </row>
    <row r="6" spans="1:70" ht="15.75" thickBot="1" x14ac:dyDescent="0.2">
      <c r="B6" s="406" t="s">
        <v>30</v>
      </c>
      <c r="C6" s="408" t="s">
        <v>31</v>
      </c>
      <c r="D6" s="368"/>
      <c r="E6" s="409"/>
      <c r="F6" s="410" t="s">
        <v>32</v>
      </c>
      <c r="G6" s="368"/>
      <c r="H6" s="411"/>
      <c r="I6" s="412" t="s">
        <v>50</v>
      </c>
      <c r="J6" s="413"/>
      <c r="K6" s="414"/>
      <c r="L6" s="26"/>
      <c r="M6" s="299" t="s">
        <v>10</v>
      </c>
      <c r="N6" s="300"/>
      <c r="O6" s="404" t="s">
        <v>11</v>
      </c>
      <c r="P6" s="405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310" t="s">
        <v>10</v>
      </c>
      <c r="X6" s="31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99" t="s">
        <v>10</v>
      </c>
      <c r="AH6" s="300"/>
      <c r="AI6" s="404" t="s">
        <v>11</v>
      </c>
      <c r="AJ6" s="405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310" t="s">
        <v>10</v>
      </c>
      <c r="AR6" s="31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99" t="s">
        <v>10</v>
      </c>
      <c r="BB6" s="300"/>
      <c r="BC6" s="404" t="s">
        <v>11</v>
      </c>
      <c r="BD6" s="405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310" t="s">
        <v>10</v>
      </c>
      <c r="BL6" s="31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407"/>
      <c r="C7" s="146" t="s">
        <v>16</v>
      </c>
      <c r="D7" s="58" t="s">
        <v>14</v>
      </c>
      <c r="E7" s="59" t="s">
        <v>33</v>
      </c>
      <c r="F7" s="60" t="s">
        <v>16</v>
      </c>
      <c r="G7" s="58" t="s">
        <v>14</v>
      </c>
      <c r="H7" s="59" t="s">
        <v>33</v>
      </c>
      <c r="I7" s="104" t="s">
        <v>16</v>
      </c>
      <c r="J7" s="105" t="s">
        <v>14</v>
      </c>
      <c r="K7" s="106" t="s">
        <v>33</v>
      </c>
      <c r="M7" s="299" t="s">
        <v>13</v>
      </c>
      <c r="N7" s="300"/>
      <c r="O7" s="398">
        <f>V7+AD7+V12+AD12+V17+AD17+V22+AD22+V27+AD27+V32+AD32+V37+AD37+V42+AD42+V47+AD47+V52+AD52+V57+AD57</f>
        <v>5064</v>
      </c>
      <c r="P7" s="399"/>
      <c r="Q7" s="253">
        <v>33</v>
      </c>
      <c r="R7" s="252">
        <v>28</v>
      </c>
      <c r="S7" s="252">
        <v>37</v>
      </c>
      <c r="T7" s="252">
        <v>34</v>
      </c>
      <c r="U7" s="252">
        <v>39</v>
      </c>
      <c r="V7" s="252">
        <f>SUM(Q7:U7)</f>
        <v>171</v>
      </c>
      <c r="W7" s="307" t="s">
        <v>13</v>
      </c>
      <c r="X7" s="308"/>
      <c r="Y7" s="252">
        <v>35</v>
      </c>
      <c r="Z7" s="252">
        <v>35</v>
      </c>
      <c r="AA7" s="252">
        <v>33</v>
      </c>
      <c r="AB7" s="252">
        <v>45</v>
      </c>
      <c r="AC7" s="252">
        <v>34</v>
      </c>
      <c r="AD7" s="254">
        <f>SUM(Y7:AC7)</f>
        <v>182</v>
      </c>
      <c r="AG7" s="299" t="s">
        <v>13</v>
      </c>
      <c r="AH7" s="300"/>
      <c r="AI7" s="398">
        <f>AP7+AX7+AP12+AX12+AP17+AX17+AP22+AX22+AP27+AX27+AP32+AX32+AP37+AX37+AP42+AX42+AP47+AX47+AP52+AX52+AP57+AX57</f>
        <v>41</v>
      </c>
      <c r="AJ7" s="399"/>
      <c r="AK7" s="253"/>
      <c r="AL7" s="252"/>
      <c r="AM7" s="252"/>
      <c r="AN7" s="252"/>
      <c r="AO7" s="252"/>
      <c r="AP7" s="252">
        <f>SUM(AK7:AO7)</f>
        <v>0</v>
      </c>
      <c r="AQ7" s="307" t="s">
        <v>13</v>
      </c>
      <c r="AR7" s="308"/>
      <c r="AS7" s="252"/>
      <c r="AT7" s="252"/>
      <c r="AU7" s="252"/>
      <c r="AV7" s="252"/>
      <c r="AW7" s="252"/>
      <c r="AX7" s="254">
        <f>SUM(AS7:AW7)</f>
        <v>0</v>
      </c>
      <c r="BA7" s="299" t="s">
        <v>13</v>
      </c>
      <c r="BB7" s="300"/>
      <c r="BC7" s="398">
        <f>BJ7+BR7+BJ12+BR12+BJ17+BR17+BJ22+BR22+BJ27+BR27+BJ32+BR32+BJ37+BR37+BJ42+BR42+BJ47+BR47+BJ52+BR52+BJ57+BR57</f>
        <v>5105</v>
      </c>
      <c r="BD7" s="399"/>
      <c r="BE7" s="253">
        <f>Q7+AK7</f>
        <v>33</v>
      </c>
      <c r="BF7" s="252">
        <f t="shared" ref="BF7:BJ8" si="0">R7+AL7</f>
        <v>28</v>
      </c>
      <c r="BG7" s="252">
        <f t="shared" si="0"/>
        <v>37</v>
      </c>
      <c r="BH7" s="252">
        <f t="shared" si="0"/>
        <v>34</v>
      </c>
      <c r="BI7" s="252">
        <f t="shared" si="0"/>
        <v>39</v>
      </c>
      <c r="BJ7" s="252">
        <f t="shared" si="0"/>
        <v>171</v>
      </c>
      <c r="BK7" s="309" t="s">
        <v>13</v>
      </c>
      <c r="BL7" s="309"/>
      <c r="BM7" s="252">
        <f>Y7+AS7</f>
        <v>35</v>
      </c>
      <c r="BN7" s="252">
        <f t="shared" ref="BN7:BQ8" si="1">Z7+AT7</f>
        <v>35</v>
      </c>
      <c r="BO7" s="252">
        <f t="shared" si="1"/>
        <v>33</v>
      </c>
      <c r="BP7" s="252">
        <f t="shared" si="1"/>
        <v>45</v>
      </c>
      <c r="BQ7" s="252">
        <f t="shared" si="1"/>
        <v>34</v>
      </c>
      <c r="BR7" s="254">
        <f>SUM(BM7:BQ7)</f>
        <v>182</v>
      </c>
    </row>
    <row r="8" spans="1:70" ht="15.75" customHeight="1" thickBot="1" x14ac:dyDescent="0.2">
      <c r="B8" s="147" t="s">
        <v>34</v>
      </c>
      <c r="C8" s="202">
        <f t="shared" ref="C8:H8" si="2">+C10-C9</f>
        <v>3389</v>
      </c>
      <c r="D8" s="203">
        <f t="shared" si="2"/>
        <v>3289</v>
      </c>
      <c r="E8" s="62">
        <f t="shared" si="2"/>
        <v>6678</v>
      </c>
      <c r="F8" s="204">
        <f>+F10-F9</f>
        <v>41</v>
      </c>
      <c r="G8" s="205">
        <f t="shared" si="2"/>
        <v>50</v>
      </c>
      <c r="H8" s="62">
        <f t="shared" si="2"/>
        <v>91</v>
      </c>
      <c r="I8" s="107">
        <f t="shared" ref="I8:K10" si="3">+C8+F8</f>
        <v>3430</v>
      </c>
      <c r="J8" s="108">
        <f t="shared" si="3"/>
        <v>3339</v>
      </c>
      <c r="K8" s="109">
        <f t="shared" si="3"/>
        <v>6769</v>
      </c>
      <c r="L8" s="206"/>
      <c r="M8" s="299" t="s">
        <v>14</v>
      </c>
      <c r="N8" s="300"/>
      <c r="O8" s="398">
        <f>V8+AD8+V13+AD13+V18+AD18+V23+AD23+V28+AD28+V33+AD33+V38+AD38+V43+AD43+V48+AD48+V53+AD53+V58+AD58</f>
        <v>5549</v>
      </c>
      <c r="P8" s="399"/>
      <c r="Q8" s="17">
        <v>19</v>
      </c>
      <c r="R8" s="18">
        <v>33</v>
      </c>
      <c r="S8" s="18">
        <v>37</v>
      </c>
      <c r="T8" s="18">
        <v>34</v>
      </c>
      <c r="U8" s="18">
        <v>29</v>
      </c>
      <c r="V8" s="18">
        <f>SUM(Q8:U8)</f>
        <v>152</v>
      </c>
      <c r="W8" s="304" t="s">
        <v>15</v>
      </c>
      <c r="X8" s="305"/>
      <c r="Y8" s="18">
        <v>38</v>
      </c>
      <c r="Z8" s="18">
        <v>36</v>
      </c>
      <c r="AA8" s="18">
        <v>54</v>
      </c>
      <c r="AB8" s="18">
        <v>53</v>
      </c>
      <c r="AC8" s="18">
        <v>44</v>
      </c>
      <c r="AD8" s="19">
        <f>SUM(Y8:AC8)</f>
        <v>225</v>
      </c>
      <c r="AG8" s="299" t="s">
        <v>14</v>
      </c>
      <c r="AH8" s="300"/>
      <c r="AI8" s="398">
        <f>AP8+AX8+AP13+AX13+AP18+AX18+AP23+AX23+AP28+AX28+AP33+AX33+AP38+AX38+AP43+AX43+AP48+AX48+AP53+AX53+AP58+AX58</f>
        <v>51</v>
      </c>
      <c r="AJ8" s="399"/>
      <c r="AK8" s="17"/>
      <c r="AL8" s="18"/>
      <c r="AM8" s="18"/>
      <c r="AN8" s="18"/>
      <c r="AO8" s="18"/>
      <c r="AP8" s="18">
        <f>SUM(AK8:AO8)</f>
        <v>0</v>
      </c>
      <c r="AQ8" s="304" t="s">
        <v>15</v>
      </c>
      <c r="AR8" s="305"/>
      <c r="AS8" s="18"/>
      <c r="AT8" s="18"/>
      <c r="AU8" s="18"/>
      <c r="AV8" s="18"/>
      <c r="AW8" s="18"/>
      <c r="AX8" s="19">
        <f>SUM(AS8:AW8)</f>
        <v>0</v>
      </c>
      <c r="BA8" s="299" t="s">
        <v>14</v>
      </c>
      <c r="BB8" s="300"/>
      <c r="BC8" s="398">
        <f>BJ8+BR8+BJ13+BR13+BJ18+BR18+BJ23+BR23+BJ28+BR28+BJ33+BR33+BJ38+BR38+BJ43+BR43+BJ48+BR48+BJ53+BR53+BJ58+BR58</f>
        <v>5600</v>
      </c>
      <c r="BD8" s="399"/>
      <c r="BE8" s="17">
        <f>Q8+AK8</f>
        <v>19</v>
      </c>
      <c r="BF8" s="18">
        <f t="shared" si="0"/>
        <v>33</v>
      </c>
      <c r="BG8" s="18">
        <f t="shared" si="0"/>
        <v>37</v>
      </c>
      <c r="BH8" s="18">
        <f t="shared" si="0"/>
        <v>34</v>
      </c>
      <c r="BI8" s="18">
        <f t="shared" si="0"/>
        <v>29</v>
      </c>
      <c r="BJ8" s="18">
        <f>SUM(BE8:BI8)</f>
        <v>152</v>
      </c>
      <c r="BK8" s="306" t="s">
        <v>15</v>
      </c>
      <c r="BL8" s="306"/>
      <c r="BM8" s="18">
        <f>Y8+AS8</f>
        <v>38</v>
      </c>
      <c r="BN8" s="18">
        <f t="shared" si="1"/>
        <v>36</v>
      </c>
      <c r="BO8" s="18">
        <f t="shared" si="1"/>
        <v>54</v>
      </c>
      <c r="BP8" s="18">
        <f t="shared" si="1"/>
        <v>53</v>
      </c>
      <c r="BQ8" s="18">
        <f t="shared" si="1"/>
        <v>44</v>
      </c>
      <c r="BR8" s="19">
        <f>SUM(BM8:BQ8)</f>
        <v>225</v>
      </c>
    </row>
    <row r="9" spans="1:70" ht="15" x14ac:dyDescent="0.15">
      <c r="B9" s="148" t="s">
        <v>35</v>
      </c>
      <c r="C9" s="207">
        <f>AB62</f>
        <v>1675</v>
      </c>
      <c r="D9" s="208">
        <f>AB63</f>
        <v>2260</v>
      </c>
      <c r="E9" s="66">
        <f>+C9+D9</f>
        <v>3935</v>
      </c>
      <c r="F9" s="209">
        <f>AV62</f>
        <v>0</v>
      </c>
      <c r="G9" s="208">
        <f>AV63</f>
        <v>1</v>
      </c>
      <c r="H9" s="66">
        <f>SUM(F9:G9)</f>
        <v>1</v>
      </c>
      <c r="I9" s="110">
        <f t="shared" si="3"/>
        <v>1675</v>
      </c>
      <c r="J9" s="111">
        <f t="shared" si="3"/>
        <v>2261</v>
      </c>
      <c r="K9" s="112">
        <f t="shared" si="3"/>
        <v>3936</v>
      </c>
      <c r="L9" s="206"/>
      <c r="M9" s="299" t="s">
        <v>12</v>
      </c>
      <c r="N9" s="300"/>
      <c r="O9" s="398">
        <f>SUM(O7:O8)</f>
        <v>10613</v>
      </c>
      <c r="P9" s="401"/>
      <c r="Q9" s="20">
        <f t="shared" ref="Q9:V9" si="4">SUM(Q7:Q8)</f>
        <v>52</v>
      </c>
      <c r="R9" s="20">
        <f t="shared" si="4"/>
        <v>61</v>
      </c>
      <c r="S9" s="20">
        <f t="shared" si="4"/>
        <v>74</v>
      </c>
      <c r="T9" s="20">
        <f t="shared" si="4"/>
        <v>68</v>
      </c>
      <c r="U9" s="20">
        <f t="shared" si="4"/>
        <v>68</v>
      </c>
      <c r="V9" s="20">
        <f t="shared" si="4"/>
        <v>323</v>
      </c>
      <c r="W9" s="402" t="s">
        <v>12</v>
      </c>
      <c r="X9" s="403"/>
      <c r="Y9" s="20">
        <f t="shared" ref="Y9:AD9" si="5">SUM(Y7:Y8)</f>
        <v>73</v>
      </c>
      <c r="Z9" s="20">
        <f t="shared" si="5"/>
        <v>71</v>
      </c>
      <c r="AA9" s="20">
        <f t="shared" si="5"/>
        <v>87</v>
      </c>
      <c r="AB9" s="20">
        <f t="shared" si="5"/>
        <v>98</v>
      </c>
      <c r="AC9" s="20">
        <f t="shared" si="5"/>
        <v>78</v>
      </c>
      <c r="AD9" s="20">
        <f t="shared" si="5"/>
        <v>407</v>
      </c>
      <c r="AG9" s="299" t="s">
        <v>12</v>
      </c>
      <c r="AH9" s="300"/>
      <c r="AI9" s="398">
        <f>SUM(AI7:AI8)</f>
        <v>92</v>
      </c>
      <c r="AJ9" s="401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402" t="s">
        <v>12</v>
      </c>
      <c r="AR9" s="403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99" t="s">
        <v>12</v>
      </c>
      <c r="BB9" s="300"/>
      <c r="BC9" s="398">
        <f>SUM(BC7:BC8)</f>
        <v>10705</v>
      </c>
      <c r="BD9" s="399"/>
      <c r="BE9" s="20">
        <f t="shared" ref="BE9:BJ9" si="8">SUM(BE7:BE8)</f>
        <v>52</v>
      </c>
      <c r="BF9" s="20">
        <f t="shared" si="8"/>
        <v>61</v>
      </c>
      <c r="BG9" s="20">
        <f t="shared" si="8"/>
        <v>74</v>
      </c>
      <c r="BH9" s="20">
        <f t="shared" si="8"/>
        <v>68</v>
      </c>
      <c r="BI9" s="20">
        <f t="shared" si="8"/>
        <v>68</v>
      </c>
      <c r="BJ9" s="20">
        <f t="shared" si="8"/>
        <v>323</v>
      </c>
      <c r="BK9" s="400" t="s">
        <v>12</v>
      </c>
      <c r="BL9" s="400"/>
      <c r="BM9" s="20">
        <f t="shared" ref="BM9:BR9" si="9">SUM(BM7:BM8)</f>
        <v>73</v>
      </c>
      <c r="BN9" s="20">
        <f t="shared" si="9"/>
        <v>71</v>
      </c>
      <c r="BO9" s="20">
        <f t="shared" si="9"/>
        <v>87</v>
      </c>
      <c r="BP9" s="20">
        <f t="shared" si="9"/>
        <v>98</v>
      </c>
      <c r="BQ9" s="20">
        <f t="shared" si="9"/>
        <v>78</v>
      </c>
      <c r="BR9" s="20">
        <f t="shared" si="9"/>
        <v>407</v>
      </c>
    </row>
    <row r="10" spans="1:70" ht="15.75" thickBot="1" x14ac:dyDescent="0.2">
      <c r="B10" s="149" t="s">
        <v>12</v>
      </c>
      <c r="C10" s="210">
        <f>O7</f>
        <v>5064</v>
      </c>
      <c r="D10" s="211">
        <f>O8</f>
        <v>5549</v>
      </c>
      <c r="E10" s="69">
        <f>+C10+D10</f>
        <v>10613</v>
      </c>
      <c r="F10" s="212">
        <f>AI7</f>
        <v>41</v>
      </c>
      <c r="G10" s="211">
        <f>AI8</f>
        <v>51</v>
      </c>
      <c r="H10" s="69">
        <f>SUM(F10:G10)</f>
        <v>92</v>
      </c>
      <c r="I10" s="113">
        <f t="shared" si="3"/>
        <v>5105</v>
      </c>
      <c r="J10" s="114">
        <f t="shared" si="3"/>
        <v>5600</v>
      </c>
      <c r="K10" s="115">
        <f t="shared" si="3"/>
        <v>10705</v>
      </c>
      <c r="L10" s="206"/>
      <c r="N10" s="40"/>
      <c r="Q10" s="26"/>
      <c r="R10" s="26"/>
      <c r="S10" s="26"/>
      <c r="T10" s="26"/>
      <c r="U10" s="26"/>
      <c r="V10" s="26"/>
      <c r="W10" s="27"/>
      <c r="X10" s="27"/>
      <c r="Y10" s="26"/>
      <c r="Z10" s="26"/>
      <c r="AA10" s="26"/>
      <c r="AB10" s="26"/>
      <c r="AC10" s="26"/>
      <c r="AD10" s="26"/>
      <c r="AH10" s="40"/>
      <c r="AK10" s="26"/>
      <c r="AL10" s="26"/>
      <c r="AM10" s="26"/>
      <c r="AN10" s="26"/>
      <c r="AO10" s="26"/>
      <c r="AP10" s="26"/>
      <c r="AQ10" s="27"/>
      <c r="AR10" s="27"/>
      <c r="AS10" s="26"/>
      <c r="AT10" s="26"/>
      <c r="AU10" s="26"/>
      <c r="AV10" s="26"/>
      <c r="AW10" s="26"/>
      <c r="AX10" s="26"/>
      <c r="BB10" s="40"/>
      <c r="BE10" s="26"/>
      <c r="BF10" s="26"/>
      <c r="BG10" s="26"/>
      <c r="BH10" s="26"/>
      <c r="BI10" s="26"/>
      <c r="BJ10" s="26"/>
      <c r="BK10" s="27"/>
      <c r="BL10" s="27"/>
      <c r="BM10" s="26"/>
      <c r="BN10" s="26"/>
      <c r="BO10" s="26"/>
      <c r="BP10" s="26"/>
      <c r="BQ10" s="26"/>
      <c r="BR10" s="26"/>
    </row>
    <row r="11" spans="1:70" ht="15.75" thickBot="1" x14ac:dyDescent="0.2">
      <c r="C11" s="213"/>
      <c r="D11" s="213"/>
      <c r="E11" s="206"/>
      <c r="F11" s="213"/>
      <c r="G11" s="213"/>
      <c r="H11" s="206"/>
      <c r="I11" s="214"/>
      <c r="J11" s="214"/>
      <c r="K11" s="215"/>
      <c r="L11" s="40"/>
      <c r="O11" s="299" t="s">
        <v>10</v>
      </c>
      <c r="P11" s="300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310" t="s">
        <v>10</v>
      </c>
      <c r="X11" s="31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99" t="s">
        <v>10</v>
      </c>
      <c r="AJ11" s="300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310" t="s">
        <v>10</v>
      </c>
      <c r="AR11" s="31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99" t="s">
        <v>10</v>
      </c>
      <c r="BD11" s="300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310" t="s">
        <v>10</v>
      </c>
      <c r="BL11" s="31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9" t="s">
        <v>36</v>
      </c>
      <c r="C12" s="160">
        <f t="shared" ref="C12:K12" si="10">ROUND(C9/C10*100,2)</f>
        <v>33.08</v>
      </c>
      <c r="D12" s="167">
        <f t="shared" si="10"/>
        <v>40.729999999999997</v>
      </c>
      <c r="E12" s="162">
        <f t="shared" si="10"/>
        <v>37.08</v>
      </c>
      <c r="F12" s="160">
        <f t="shared" si="10"/>
        <v>0</v>
      </c>
      <c r="G12" s="167">
        <f t="shared" si="10"/>
        <v>1.96</v>
      </c>
      <c r="H12" s="162">
        <f t="shared" si="10"/>
        <v>1.0900000000000001</v>
      </c>
      <c r="I12" s="163">
        <f t="shared" si="10"/>
        <v>32.81</v>
      </c>
      <c r="J12" s="164">
        <f t="shared" si="10"/>
        <v>40.380000000000003</v>
      </c>
      <c r="K12" s="162">
        <f t="shared" si="10"/>
        <v>36.770000000000003</v>
      </c>
      <c r="L12" s="40"/>
      <c r="N12" s="216"/>
      <c r="O12" s="299" t="s">
        <v>13</v>
      </c>
      <c r="P12" s="303"/>
      <c r="Q12" s="253">
        <v>49</v>
      </c>
      <c r="R12" s="252">
        <v>48</v>
      </c>
      <c r="S12" s="252">
        <v>37</v>
      </c>
      <c r="T12" s="252">
        <v>57</v>
      </c>
      <c r="U12" s="252">
        <v>63</v>
      </c>
      <c r="V12" s="252">
        <f>SUM(Q12:U12)</f>
        <v>254</v>
      </c>
      <c r="W12" s="307" t="s">
        <v>13</v>
      </c>
      <c r="X12" s="308"/>
      <c r="Y12" s="252">
        <v>39</v>
      </c>
      <c r="Z12" s="252">
        <v>65</v>
      </c>
      <c r="AA12" s="252">
        <v>40</v>
      </c>
      <c r="AB12" s="252">
        <v>38</v>
      </c>
      <c r="AC12" s="252">
        <v>50</v>
      </c>
      <c r="AD12" s="254">
        <f>SUM(Y12:AC12)</f>
        <v>232</v>
      </c>
      <c r="AI12" s="299" t="s">
        <v>13</v>
      </c>
      <c r="AJ12" s="303"/>
      <c r="AK12" s="253"/>
      <c r="AL12" s="252"/>
      <c r="AM12" s="252"/>
      <c r="AN12" s="252"/>
      <c r="AO12" s="252"/>
      <c r="AP12" s="252">
        <f>SUM(AK12:AO12)</f>
        <v>0</v>
      </c>
      <c r="AQ12" s="307" t="s">
        <v>13</v>
      </c>
      <c r="AR12" s="308"/>
      <c r="AS12" s="252"/>
      <c r="AT12" s="252"/>
      <c r="AU12" s="252"/>
      <c r="AV12" s="252"/>
      <c r="AW12" s="252">
        <v>1</v>
      </c>
      <c r="AX12" s="254">
        <f>SUM(AS12:AW12)</f>
        <v>1</v>
      </c>
      <c r="BC12" s="299" t="s">
        <v>13</v>
      </c>
      <c r="BD12" s="303"/>
      <c r="BE12" s="253">
        <f>Q12+AK12</f>
        <v>49</v>
      </c>
      <c r="BF12" s="252">
        <f t="shared" ref="BF12:BI13" si="11">R12+AL12</f>
        <v>48</v>
      </c>
      <c r="BG12" s="252">
        <f t="shared" si="11"/>
        <v>37</v>
      </c>
      <c r="BH12" s="252">
        <f t="shared" si="11"/>
        <v>57</v>
      </c>
      <c r="BI12" s="252">
        <f t="shared" si="11"/>
        <v>63</v>
      </c>
      <c r="BJ12" s="252">
        <f>SUM(BE12:BI12)</f>
        <v>254</v>
      </c>
      <c r="BK12" s="309" t="s">
        <v>13</v>
      </c>
      <c r="BL12" s="309"/>
      <c r="BM12" s="252">
        <f t="shared" ref="BM12:BQ13" si="12">Y12+AS12</f>
        <v>39</v>
      </c>
      <c r="BN12" s="252">
        <f t="shared" si="12"/>
        <v>65</v>
      </c>
      <c r="BO12" s="252">
        <f t="shared" si="12"/>
        <v>40</v>
      </c>
      <c r="BP12" s="252">
        <f t="shared" si="12"/>
        <v>38</v>
      </c>
      <c r="BQ12" s="252">
        <f t="shared" si="12"/>
        <v>51</v>
      </c>
      <c r="BR12" s="254">
        <f>SUM(BM12:BQ12)</f>
        <v>233</v>
      </c>
    </row>
    <row r="13" spans="1:70" ht="16.5" thickTop="1" thickBot="1" x14ac:dyDescent="0.2">
      <c r="E13" s="40"/>
      <c r="H13" s="40"/>
      <c r="I13" s="116"/>
      <c r="J13" s="116"/>
      <c r="K13" s="117"/>
      <c r="L13" s="40"/>
      <c r="O13" s="299" t="s">
        <v>15</v>
      </c>
      <c r="P13" s="303"/>
      <c r="Q13" s="17">
        <v>46</v>
      </c>
      <c r="R13" s="18">
        <v>36</v>
      </c>
      <c r="S13" s="18">
        <v>43</v>
      </c>
      <c r="T13" s="18">
        <v>54</v>
      </c>
      <c r="U13" s="18">
        <v>58</v>
      </c>
      <c r="V13" s="18">
        <f>SUM(Q13:U13)</f>
        <v>237</v>
      </c>
      <c r="W13" s="304" t="s">
        <v>15</v>
      </c>
      <c r="X13" s="305"/>
      <c r="Y13" s="18">
        <v>46</v>
      </c>
      <c r="Z13" s="18">
        <v>54</v>
      </c>
      <c r="AA13" s="18">
        <v>52</v>
      </c>
      <c r="AB13" s="18">
        <v>56</v>
      </c>
      <c r="AC13" s="18">
        <v>58</v>
      </c>
      <c r="AD13" s="19">
        <f>SUM(Y13:AC13)</f>
        <v>266</v>
      </c>
      <c r="AI13" s="299" t="s">
        <v>15</v>
      </c>
      <c r="AJ13" s="303"/>
      <c r="AK13" s="17"/>
      <c r="AL13" s="18"/>
      <c r="AM13" s="18"/>
      <c r="AN13" s="18"/>
      <c r="AO13" s="18"/>
      <c r="AP13" s="18">
        <f>SUM(AK13:AO13)</f>
        <v>0</v>
      </c>
      <c r="AQ13" s="304" t="s">
        <v>15</v>
      </c>
      <c r="AR13" s="305"/>
      <c r="AS13" s="18"/>
      <c r="AT13" s="18"/>
      <c r="AU13" s="18"/>
      <c r="AV13" s="18"/>
      <c r="AW13" s="18">
        <v>2</v>
      </c>
      <c r="AX13" s="19">
        <f>SUM(AS13:AW13)</f>
        <v>2</v>
      </c>
      <c r="BC13" s="299" t="s">
        <v>15</v>
      </c>
      <c r="BD13" s="303"/>
      <c r="BE13" s="17">
        <f>Q13+AK13</f>
        <v>46</v>
      </c>
      <c r="BF13" s="18">
        <f t="shared" si="11"/>
        <v>36</v>
      </c>
      <c r="BG13" s="18">
        <f t="shared" si="11"/>
        <v>43</v>
      </c>
      <c r="BH13" s="18">
        <f t="shared" si="11"/>
        <v>54</v>
      </c>
      <c r="BI13" s="18">
        <f t="shared" si="11"/>
        <v>58</v>
      </c>
      <c r="BJ13" s="18">
        <f>SUM(BE13:BI13)</f>
        <v>237</v>
      </c>
      <c r="BK13" s="306" t="s">
        <v>15</v>
      </c>
      <c r="BL13" s="306"/>
      <c r="BM13" s="18">
        <f t="shared" si="12"/>
        <v>46</v>
      </c>
      <c r="BN13" s="18">
        <f t="shared" si="12"/>
        <v>54</v>
      </c>
      <c r="BO13" s="18">
        <f t="shared" si="12"/>
        <v>52</v>
      </c>
      <c r="BP13" s="18">
        <f t="shared" si="12"/>
        <v>56</v>
      </c>
      <c r="BQ13" s="18">
        <f t="shared" si="12"/>
        <v>60</v>
      </c>
      <c r="BR13" s="19">
        <f>SUM(BM13:BQ13)</f>
        <v>268</v>
      </c>
    </row>
    <row r="14" spans="1:70" ht="15" x14ac:dyDescent="0.15">
      <c r="E14" s="40"/>
      <c r="H14" s="40"/>
      <c r="I14" s="116"/>
      <c r="J14" s="116"/>
      <c r="K14" s="117"/>
      <c r="L14" s="206"/>
      <c r="O14" s="299" t="s">
        <v>12</v>
      </c>
      <c r="P14" s="300"/>
      <c r="Q14" s="20">
        <f t="shared" ref="Q14:V14" si="13">SUM(Q12:Q13)</f>
        <v>95</v>
      </c>
      <c r="R14" s="20">
        <f t="shared" si="13"/>
        <v>84</v>
      </c>
      <c r="S14" s="20">
        <f t="shared" si="13"/>
        <v>80</v>
      </c>
      <c r="T14" s="20">
        <f t="shared" si="13"/>
        <v>111</v>
      </c>
      <c r="U14" s="20">
        <f t="shared" si="13"/>
        <v>121</v>
      </c>
      <c r="V14" s="20">
        <f t="shared" si="13"/>
        <v>491</v>
      </c>
      <c r="W14" s="301" t="s">
        <v>12</v>
      </c>
      <c r="X14" s="302"/>
      <c r="Y14" s="20">
        <f t="shared" ref="Y14:AD14" si="14">SUM(Y12:Y13)</f>
        <v>85</v>
      </c>
      <c r="Z14" s="20">
        <f t="shared" si="14"/>
        <v>119</v>
      </c>
      <c r="AA14" s="20">
        <f t="shared" si="14"/>
        <v>92</v>
      </c>
      <c r="AB14" s="20">
        <f t="shared" si="14"/>
        <v>94</v>
      </c>
      <c r="AC14" s="20">
        <f t="shared" si="14"/>
        <v>108</v>
      </c>
      <c r="AD14" s="20">
        <f t="shared" si="14"/>
        <v>498</v>
      </c>
      <c r="AI14" s="299" t="s">
        <v>12</v>
      </c>
      <c r="AJ14" s="300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301" t="s">
        <v>12</v>
      </c>
      <c r="AR14" s="302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3</v>
      </c>
      <c r="AX14" s="20">
        <f t="shared" si="16"/>
        <v>3</v>
      </c>
      <c r="BC14" s="299" t="s">
        <v>12</v>
      </c>
      <c r="BD14" s="300"/>
      <c r="BE14" s="20">
        <f t="shared" ref="BE14:BJ14" si="17">SUM(BE12:BE13)</f>
        <v>95</v>
      </c>
      <c r="BF14" s="20">
        <f t="shared" si="17"/>
        <v>84</v>
      </c>
      <c r="BG14" s="20">
        <f t="shared" si="17"/>
        <v>80</v>
      </c>
      <c r="BH14" s="20">
        <f t="shared" si="17"/>
        <v>111</v>
      </c>
      <c r="BI14" s="20">
        <f t="shared" si="17"/>
        <v>121</v>
      </c>
      <c r="BJ14" s="20">
        <f t="shared" si="17"/>
        <v>491</v>
      </c>
      <c r="BK14" s="301" t="s">
        <v>12</v>
      </c>
      <c r="BL14" s="302"/>
      <c r="BM14" s="20">
        <f t="shared" ref="BM14:BR14" si="18">SUM(BM12:BM13)</f>
        <v>85</v>
      </c>
      <c r="BN14" s="20">
        <f t="shared" si="18"/>
        <v>119</v>
      </c>
      <c r="BO14" s="20">
        <f t="shared" si="18"/>
        <v>92</v>
      </c>
      <c r="BP14" s="20">
        <f t="shared" si="18"/>
        <v>94</v>
      </c>
      <c r="BQ14" s="20">
        <f t="shared" si="18"/>
        <v>111</v>
      </c>
      <c r="BR14" s="20">
        <f t="shared" si="18"/>
        <v>501</v>
      </c>
    </row>
    <row r="15" spans="1:70" ht="15.75" thickBot="1" x14ac:dyDescent="0.2">
      <c r="E15" s="40"/>
      <c r="H15" s="40"/>
      <c r="I15" s="116"/>
      <c r="J15" s="116"/>
      <c r="K15" s="117"/>
      <c r="L15" s="206"/>
      <c r="O15" s="217"/>
      <c r="P15" s="217"/>
      <c r="Q15" s="26"/>
      <c r="R15" s="26"/>
      <c r="S15" s="26"/>
      <c r="T15" s="26"/>
      <c r="U15" s="26"/>
      <c r="V15" s="26"/>
      <c r="W15" s="217"/>
      <c r="X15" s="217"/>
      <c r="Y15" s="26"/>
      <c r="Z15" s="26"/>
      <c r="AA15" s="26"/>
      <c r="AB15" s="26"/>
      <c r="AC15" s="26"/>
      <c r="AD15" s="26"/>
      <c r="AI15" s="217"/>
      <c r="AJ15" s="217"/>
      <c r="AK15" s="26"/>
      <c r="AL15" s="26"/>
      <c r="AM15" s="26"/>
      <c r="AN15" s="26"/>
      <c r="AO15" s="26"/>
      <c r="AP15" s="26"/>
      <c r="AQ15" s="217"/>
      <c r="AR15" s="217"/>
      <c r="AS15" s="26"/>
      <c r="AT15" s="26"/>
      <c r="AU15" s="26"/>
      <c r="AV15" s="26"/>
      <c r="AW15" s="26"/>
      <c r="AX15" s="26"/>
      <c r="BC15" s="217"/>
      <c r="BD15" s="217"/>
      <c r="BE15" s="26"/>
      <c r="BF15" s="26"/>
      <c r="BG15" s="26"/>
      <c r="BH15" s="26"/>
      <c r="BI15" s="26"/>
      <c r="BJ15" s="26"/>
      <c r="BK15" s="217"/>
      <c r="BL15" s="217"/>
      <c r="BM15" s="26"/>
      <c r="BN15" s="26"/>
      <c r="BO15" s="26"/>
      <c r="BP15" s="26"/>
      <c r="BQ15" s="26"/>
      <c r="BR15" s="26"/>
    </row>
    <row r="16" spans="1:70" ht="16.5" thickTop="1" thickBot="1" x14ac:dyDescent="0.2">
      <c r="B16" s="150" t="s">
        <v>53</v>
      </c>
      <c r="C16" s="392" t="s">
        <v>31</v>
      </c>
      <c r="D16" s="393"/>
      <c r="E16" s="394"/>
      <c r="F16" s="392" t="s">
        <v>32</v>
      </c>
      <c r="G16" s="393"/>
      <c r="H16" s="394"/>
      <c r="I16" s="395" t="s">
        <v>52</v>
      </c>
      <c r="J16" s="396"/>
      <c r="K16" s="397"/>
      <c r="L16" s="206"/>
      <c r="O16" s="299" t="s">
        <v>10</v>
      </c>
      <c r="P16" s="300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310" t="s">
        <v>10</v>
      </c>
      <c r="X16" s="31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99" t="s">
        <v>10</v>
      </c>
      <c r="AJ16" s="300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310" t="s">
        <v>10</v>
      </c>
      <c r="AR16" s="31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99" t="s">
        <v>10</v>
      </c>
      <c r="BD16" s="300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310" t="s">
        <v>10</v>
      </c>
      <c r="BL16" s="31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218" t="s">
        <v>37</v>
      </c>
      <c r="C17" s="219">
        <f>V27+AD27+V32+AD32+V37</f>
        <v>1678</v>
      </c>
      <c r="D17" s="220">
        <f>V28+AD28+V33+AD33+V38</f>
        <v>1638</v>
      </c>
      <c r="E17" s="221">
        <f>SUM(C17:D17)</f>
        <v>3316</v>
      </c>
      <c r="F17" s="222">
        <f>AP27+AX27+AP32+AX32+AP37</f>
        <v>3</v>
      </c>
      <c r="G17" s="220">
        <f>AP28+AX28+AP33+AX33+AP38</f>
        <v>14</v>
      </c>
      <c r="H17" s="221">
        <f>SUM(F17:G17)</f>
        <v>17</v>
      </c>
      <c r="I17" s="223">
        <f t="shared" ref="I17:K20" si="19">+C17+F17</f>
        <v>1681</v>
      </c>
      <c r="J17" s="224">
        <f t="shared" si="19"/>
        <v>1652</v>
      </c>
      <c r="K17" s="225">
        <f t="shared" si="19"/>
        <v>3333</v>
      </c>
      <c r="L17" s="206"/>
      <c r="O17" s="299" t="s">
        <v>13</v>
      </c>
      <c r="P17" s="303"/>
      <c r="Q17" s="253">
        <v>45</v>
      </c>
      <c r="R17" s="252">
        <v>48</v>
      </c>
      <c r="S17" s="252">
        <v>37</v>
      </c>
      <c r="T17" s="252">
        <v>38</v>
      </c>
      <c r="U17" s="252">
        <v>36</v>
      </c>
      <c r="V17" s="252">
        <f>SUM(Q17:U17)</f>
        <v>204</v>
      </c>
      <c r="W17" s="307" t="s">
        <v>13</v>
      </c>
      <c r="X17" s="308"/>
      <c r="Y17" s="252">
        <v>46</v>
      </c>
      <c r="Z17" s="252">
        <v>26</v>
      </c>
      <c r="AA17" s="252">
        <v>38</v>
      </c>
      <c r="AB17" s="252">
        <v>41</v>
      </c>
      <c r="AC17" s="252">
        <v>41</v>
      </c>
      <c r="AD17" s="254">
        <f>SUM(Y17:AC17)</f>
        <v>192</v>
      </c>
      <c r="AI17" s="299" t="s">
        <v>13</v>
      </c>
      <c r="AJ17" s="303"/>
      <c r="AK17" s="253">
        <v>2</v>
      </c>
      <c r="AL17" s="252">
        <v>3</v>
      </c>
      <c r="AM17" s="252">
        <v>6</v>
      </c>
      <c r="AN17" s="252">
        <v>5</v>
      </c>
      <c r="AO17" s="252">
        <v>1</v>
      </c>
      <c r="AP17" s="252">
        <f>SUM(AK17:AO17)</f>
        <v>17</v>
      </c>
      <c r="AQ17" s="307" t="s">
        <v>13</v>
      </c>
      <c r="AR17" s="308"/>
      <c r="AS17" s="252">
        <v>2</v>
      </c>
      <c r="AT17" s="252">
        <v>1</v>
      </c>
      <c r="AU17" s="252">
        <v>4</v>
      </c>
      <c r="AV17" s="252">
        <v>0</v>
      </c>
      <c r="AW17" s="252">
        <v>3</v>
      </c>
      <c r="AX17" s="254">
        <f>SUM(AS17:AW17)</f>
        <v>10</v>
      </c>
      <c r="BC17" s="299" t="s">
        <v>13</v>
      </c>
      <c r="BD17" s="303"/>
      <c r="BE17" s="253">
        <f t="shared" ref="BE17:BI18" si="20">Q17+AK17</f>
        <v>47</v>
      </c>
      <c r="BF17" s="252">
        <f t="shared" si="20"/>
        <v>51</v>
      </c>
      <c r="BG17" s="252">
        <f t="shared" si="20"/>
        <v>43</v>
      </c>
      <c r="BH17" s="252">
        <f t="shared" si="20"/>
        <v>43</v>
      </c>
      <c r="BI17" s="252">
        <f t="shared" si="20"/>
        <v>37</v>
      </c>
      <c r="BJ17" s="252">
        <f>SUM(BE17:BI17)</f>
        <v>221</v>
      </c>
      <c r="BK17" s="309" t="s">
        <v>13</v>
      </c>
      <c r="BL17" s="309"/>
      <c r="BM17" s="252">
        <f t="shared" ref="BM17:BQ18" si="21">Y17+AS17</f>
        <v>48</v>
      </c>
      <c r="BN17" s="252">
        <f t="shared" si="21"/>
        <v>27</v>
      </c>
      <c r="BO17" s="252">
        <f t="shared" si="21"/>
        <v>42</v>
      </c>
      <c r="BP17" s="252">
        <f t="shared" si="21"/>
        <v>41</v>
      </c>
      <c r="BQ17" s="252">
        <f t="shared" si="21"/>
        <v>44</v>
      </c>
      <c r="BR17" s="254">
        <f>SUM(BM17:BQ17)</f>
        <v>202</v>
      </c>
    </row>
    <row r="18" spans="2:70" ht="15.75" thickBot="1" x14ac:dyDescent="0.2">
      <c r="B18" s="156" t="s">
        <v>38</v>
      </c>
      <c r="C18" s="207">
        <f>AD37</f>
        <v>465</v>
      </c>
      <c r="D18" s="208">
        <f>AD38</f>
        <v>480</v>
      </c>
      <c r="E18" s="66">
        <f>SUM(C18:D18)</f>
        <v>945</v>
      </c>
      <c r="F18" s="209">
        <f>AX37</f>
        <v>0</v>
      </c>
      <c r="G18" s="208">
        <f>AX38</f>
        <v>0</v>
      </c>
      <c r="H18" s="66">
        <f>SUM(F18:G18)</f>
        <v>0</v>
      </c>
      <c r="I18" s="110">
        <f t="shared" si="19"/>
        <v>465</v>
      </c>
      <c r="J18" s="111">
        <f t="shared" si="19"/>
        <v>480</v>
      </c>
      <c r="K18" s="124">
        <f t="shared" si="19"/>
        <v>945</v>
      </c>
      <c r="L18" s="40"/>
      <c r="O18" s="299" t="s">
        <v>15</v>
      </c>
      <c r="P18" s="303"/>
      <c r="Q18" s="17">
        <v>25</v>
      </c>
      <c r="R18" s="18">
        <v>42</v>
      </c>
      <c r="S18" s="18">
        <v>32</v>
      </c>
      <c r="T18" s="18">
        <v>37</v>
      </c>
      <c r="U18" s="18">
        <v>37</v>
      </c>
      <c r="V18" s="18">
        <f>SUM(Q18:U18)</f>
        <v>173</v>
      </c>
      <c r="W18" s="304" t="s">
        <v>15</v>
      </c>
      <c r="X18" s="305"/>
      <c r="Y18" s="18">
        <v>26</v>
      </c>
      <c r="Z18" s="18">
        <v>17</v>
      </c>
      <c r="AA18" s="18">
        <v>35</v>
      </c>
      <c r="AB18" s="18">
        <v>25</v>
      </c>
      <c r="AC18" s="18">
        <v>36</v>
      </c>
      <c r="AD18" s="19">
        <f>SUM(Y18:AC18)</f>
        <v>139</v>
      </c>
      <c r="AI18" s="299" t="s">
        <v>15</v>
      </c>
      <c r="AJ18" s="303"/>
      <c r="AK18" s="17">
        <v>0</v>
      </c>
      <c r="AL18" s="18">
        <v>3</v>
      </c>
      <c r="AM18" s="18">
        <v>1</v>
      </c>
      <c r="AN18" s="18">
        <v>4</v>
      </c>
      <c r="AO18" s="18">
        <v>1</v>
      </c>
      <c r="AP18" s="18">
        <f>SUM(AK18:AO18)</f>
        <v>9</v>
      </c>
      <c r="AQ18" s="304" t="s">
        <v>15</v>
      </c>
      <c r="AR18" s="305"/>
      <c r="AS18" s="18">
        <v>3</v>
      </c>
      <c r="AT18" s="18">
        <v>2</v>
      </c>
      <c r="AU18" s="18">
        <v>0</v>
      </c>
      <c r="AV18" s="18">
        <v>1</v>
      </c>
      <c r="AW18" s="18">
        <v>2</v>
      </c>
      <c r="AX18" s="19">
        <f>SUM(AS18:AW18)</f>
        <v>8</v>
      </c>
      <c r="BC18" s="299" t="s">
        <v>15</v>
      </c>
      <c r="BD18" s="303"/>
      <c r="BE18" s="17">
        <f t="shared" si="20"/>
        <v>25</v>
      </c>
      <c r="BF18" s="18">
        <f t="shared" si="20"/>
        <v>45</v>
      </c>
      <c r="BG18" s="18">
        <f t="shared" si="20"/>
        <v>33</v>
      </c>
      <c r="BH18" s="18">
        <f t="shared" si="20"/>
        <v>41</v>
      </c>
      <c r="BI18" s="18">
        <f t="shared" si="20"/>
        <v>38</v>
      </c>
      <c r="BJ18" s="18">
        <f>SUM(BE18:BI18)</f>
        <v>182</v>
      </c>
      <c r="BK18" s="306" t="s">
        <v>15</v>
      </c>
      <c r="BL18" s="306"/>
      <c r="BM18" s="18">
        <f t="shared" si="21"/>
        <v>29</v>
      </c>
      <c r="BN18" s="18">
        <f t="shared" si="21"/>
        <v>19</v>
      </c>
      <c r="BO18" s="18">
        <f t="shared" si="21"/>
        <v>35</v>
      </c>
      <c r="BP18" s="18">
        <f t="shared" si="21"/>
        <v>26</v>
      </c>
      <c r="BQ18" s="18">
        <f t="shared" si="21"/>
        <v>38</v>
      </c>
      <c r="BR18" s="19">
        <f>SUM(BM18:BQ18)</f>
        <v>147</v>
      </c>
    </row>
    <row r="19" spans="2:70" ht="15" x14ac:dyDescent="0.15">
      <c r="B19" s="156" t="s">
        <v>39</v>
      </c>
      <c r="C19" s="207">
        <f>V42</f>
        <v>433</v>
      </c>
      <c r="D19" s="208">
        <f>V43</f>
        <v>495</v>
      </c>
      <c r="E19" s="66">
        <f>SUM(C19:D19)</f>
        <v>928</v>
      </c>
      <c r="F19" s="209">
        <f>AP42</f>
        <v>0</v>
      </c>
      <c r="G19" s="208">
        <f>AP43</f>
        <v>0</v>
      </c>
      <c r="H19" s="66">
        <f>SUM(F19:G19)</f>
        <v>0</v>
      </c>
      <c r="I19" s="110">
        <f t="shared" si="19"/>
        <v>433</v>
      </c>
      <c r="J19" s="111">
        <f t="shared" si="19"/>
        <v>495</v>
      </c>
      <c r="K19" s="124">
        <f t="shared" si="19"/>
        <v>928</v>
      </c>
      <c r="L19" s="40"/>
      <c r="O19" s="299" t="s">
        <v>12</v>
      </c>
      <c r="P19" s="300"/>
      <c r="Q19" s="20">
        <f t="shared" ref="Q19:V19" si="22">SUM(Q17:Q18)</f>
        <v>70</v>
      </c>
      <c r="R19" s="20">
        <f t="shared" si="22"/>
        <v>90</v>
      </c>
      <c r="S19" s="20">
        <f t="shared" si="22"/>
        <v>69</v>
      </c>
      <c r="T19" s="20">
        <f t="shared" si="22"/>
        <v>75</v>
      </c>
      <c r="U19" s="20">
        <f t="shared" si="22"/>
        <v>73</v>
      </c>
      <c r="V19" s="20">
        <f t="shared" si="22"/>
        <v>377</v>
      </c>
      <c r="W19" s="301" t="s">
        <v>12</v>
      </c>
      <c r="X19" s="302"/>
      <c r="Y19" s="20">
        <f>SUM(Y17:Y18)</f>
        <v>72</v>
      </c>
      <c r="Z19" s="20">
        <f t="shared" ref="Z19:AD19" si="23">SUM(Z17:Z18)</f>
        <v>43</v>
      </c>
      <c r="AA19" s="20">
        <f t="shared" si="23"/>
        <v>73</v>
      </c>
      <c r="AB19" s="20">
        <f t="shared" si="23"/>
        <v>66</v>
      </c>
      <c r="AC19" s="20">
        <f t="shared" si="23"/>
        <v>77</v>
      </c>
      <c r="AD19" s="20">
        <f t="shared" si="23"/>
        <v>331</v>
      </c>
      <c r="AI19" s="299" t="s">
        <v>12</v>
      </c>
      <c r="AJ19" s="300"/>
      <c r="AK19" s="20">
        <f t="shared" ref="AK19:AP19" si="24">SUM(AK17:AK18)</f>
        <v>2</v>
      </c>
      <c r="AL19" s="20">
        <f t="shared" si="24"/>
        <v>6</v>
      </c>
      <c r="AM19" s="20">
        <f t="shared" si="24"/>
        <v>7</v>
      </c>
      <c r="AN19" s="20">
        <f t="shared" si="24"/>
        <v>9</v>
      </c>
      <c r="AO19" s="20">
        <f t="shared" si="24"/>
        <v>2</v>
      </c>
      <c r="AP19" s="20">
        <f t="shared" si="24"/>
        <v>26</v>
      </c>
      <c r="AQ19" s="301" t="s">
        <v>12</v>
      </c>
      <c r="AR19" s="302"/>
      <c r="AS19" s="20">
        <f t="shared" ref="AS19:AX19" si="25">SUM(AS17:AS18)</f>
        <v>5</v>
      </c>
      <c r="AT19" s="20">
        <f t="shared" si="25"/>
        <v>3</v>
      </c>
      <c r="AU19" s="20">
        <f t="shared" si="25"/>
        <v>4</v>
      </c>
      <c r="AV19" s="20">
        <f t="shared" si="25"/>
        <v>1</v>
      </c>
      <c r="AW19" s="20">
        <f t="shared" si="25"/>
        <v>5</v>
      </c>
      <c r="AX19" s="20">
        <f t="shared" si="25"/>
        <v>18</v>
      </c>
      <c r="BC19" s="299" t="s">
        <v>12</v>
      </c>
      <c r="BD19" s="300"/>
      <c r="BE19" s="20">
        <f t="shared" ref="BE19:BJ19" si="26">SUM(BE17:BE18)</f>
        <v>72</v>
      </c>
      <c r="BF19" s="20">
        <f t="shared" si="26"/>
        <v>96</v>
      </c>
      <c r="BG19" s="20">
        <f t="shared" si="26"/>
        <v>76</v>
      </c>
      <c r="BH19" s="20">
        <f t="shared" si="26"/>
        <v>84</v>
      </c>
      <c r="BI19" s="20">
        <f t="shared" si="26"/>
        <v>75</v>
      </c>
      <c r="BJ19" s="20">
        <f t="shared" si="26"/>
        <v>403</v>
      </c>
      <c r="BK19" s="301" t="s">
        <v>12</v>
      </c>
      <c r="BL19" s="302"/>
      <c r="BM19" s="20">
        <f t="shared" ref="BM19:BR19" si="27">SUM(BM17:BM18)</f>
        <v>77</v>
      </c>
      <c r="BN19" s="20">
        <f t="shared" si="27"/>
        <v>46</v>
      </c>
      <c r="BO19" s="20">
        <f t="shared" si="27"/>
        <v>77</v>
      </c>
      <c r="BP19" s="20">
        <f t="shared" si="27"/>
        <v>67</v>
      </c>
      <c r="BQ19" s="20">
        <f t="shared" si="27"/>
        <v>82</v>
      </c>
      <c r="BR19" s="20">
        <f t="shared" si="27"/>
        <v>349</v>
      </c>
    </row>
    <row r="20" spans="2:70" ht="15.75" thickBot="1" x14ac:dyDescent="0.2">
      <c r="B20" s="157" t="s">
        <v>22</v>
      </c>
      <c r="C20" s="226">
        <f>C9-C18-C19</f>
        <v>777</v>
      </c>
      <c r="D20" s="227">
        <f>D9-D18-D19</f>
        <v>1285</v>
      </c>
      <c r="E20" s="83">
        <f>SUM(C20:D20)</f>
        <v>2062</v>
      </c>
      <c r="F20" s="228">
        <f>F9-F18-F19</f>
        <v>0</v>
      </c>
      <c r="G20" s="227">
        <f>G9-G18-G19</f>
        <v>1</v>
      </c>
      <c r="H20" s="87">
        <f>H9-H18-H19</f>
        <v>1</v>
      </c>
      <c r="I20" s="125">
        <f>+C20+F20</f>
        <v>777</v>
      </c>
      <c r="J20" s="126">
        <f t="shared" si="19"/>
        <v>1286</v>
      </c>
      <c r="K20" s="127">
        <f t="shared" si="19"/>
        <v>2063</v>
      </c>
      <c r="L20" s="40"/>
      <c r="O20" s="217"/>
      <c r="P20" s="217"/>
      <c r="Q20" s="26"/>
      <c r="R20" s="26"/>
      <c r="S20" s="26"/>
      <c r="T20" s="26"/>
      <c r="U20" s="26"/>
      <c r="V20" s="26"/>
      <c r="W20" s="217"/>
      <c r="X20" s="217"/>
      <c r="Y20" s="26"/>
      <c r="Z20" s="26"/>
      <c r="AA20" s="26"/>
      <c r="AB20" s="26"/>
      <c r="AC20" s="26"/>
      <c r="AD20" s="26"/>
      <c r="AI20" s="217"/>
      <c r="AJ20" s="217"/>
      <c r="AK20" s="26"/>
      <c r="AL20" s="26"/>
      <c r="AM20" s="26"/>
      <c r="AN20" s="26"/>
      <c r="AO20" s="26"/>
      <c r="AP20" s="26"/>
      <c r="AQ20" s="217"/>
      <c r="AR20" s="217"/>
      <c r="AS20" s="26"/>
      <c r="AT20" s="26"/>
      <c r="AU20" s="26"/>
      <c r="AV20" s="26"/>
      <c r="AW20" s="26"/>
      <c r="AX20" s="26"/>
      <c r="BC20" s="217"/>
      <c r="BD20" s="217"/>
      <c r="BE20" s="26"/>
      <c r="BF20" s="26"/>
      <c r="BG20" s="26"/>
      <c r="BH20" s="26"/>
      <c r="BI20" s="26"/>
      <c r="BJ20" s="26"/>
      <c r="BK20" s="217"/>
      <c r="BL20" s="217"/>
      <c r="BM20" s="26"/>
      <c r="BN20" s="26"/>
      <c r="BO20" s="26"/>
      <c r="BP20" s="26"/>
      <c r="BQ20" s="26"/>
      <c r="BR20" s="26"/>
    </row>
    <row r="21" spans="2:70" ht="15" thickTop="1" thickBot="1" x14ac:dyDescent="0.2">
      <c r="B21" s="386" t="s">
        <v>44</v>
      </c>
      <c r="C21" s="388" t="s">
        <v>47</v>
      </c>
      <c r="D21" s="390" t="s">
        <v>48</v>
      </c>
      <c r="E21" s="378" t="s">
        <v>49</v>
      </c>
      <c r="F21" s="388" t="s">
        <v>47</v>
      </c>
      <c r="G21" s="390" t="s">
        <v>48</v>
      </c>
      <c r="H21" s="378" t="s">
        <v>51</v>
      </c>
      <c r="I21" s="380" t="s">
        <v>47</v>
      </c>
      <c r="J21" s="382" t="s">
        <v>48</v>
      </c>
      <c r="K21" s="384" t="s">
        <v>54</v>
      </c>
      <c r="L21" s="40"/>
      <c r="O21" s="299" t="s">
        <v>10</v>
      </c>
      <c r="P21" s="300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310" t="s">
        <v>10</v>
      </c>
      <c r="X21" s="31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99" t="s">
        <v>10</v>
      </c>
      <c r="AJ21" s="300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310" t="s">
        <v>10</v>
      </c>
      <c r="AR21" s="31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99" t="s">
        <v>10</v>
      </c>
      <c r="BD21" s="300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310" t="s">
        <v>10</v>
      </c>
      <c r="BL21" s="31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87"/>
      <c r="C22" s="389"/>
      <c r="D22" s="391"/>
      <c r="E22" s="379"/>
      <c r="F22" s="389"/>
      <c r="G22" s="391"/>
      <c r="H22" s="379"/>
      <c r="I22" s="381"/>
      <c r="J22" s="383"/>
      <c r="K22" s="385"/>
      <c r="L22" s="40"/>
      <c r="O22" s="299" t="s">
        <v>13</v>
      </c>
      <c r="P22" s="303"/>
      <c r="Q22" s="253">
        <v>41</v>
      </c>
      <c r="R22" s="252">
        <v>33</v>
      </c>
      <c r="S22" s="252">
        <v>42</v>
      </c>
      <c r="T22" s="252">
        <v>44</v>
      </c>
      <c r="U22" s="252">
        <v>54</v>
      </c>
      <c r="V22" s="252">
        <f>SUM(Q22:U22)</f>
        <v>214</v>
      </c>
      <c r="W22" s="307" t="s">
        <v>13</v>
      </c>
      <c r="X22" s="308"/>
      <c r="Y22" s="252">
        <v>42</v>
      </c>
      <c r="Z22" s="252">
        <v>52</v>
      </c>
      <c r="AA22" s="252">
        <v>62</v>
      </c>
      <c r="AB22" s="252">
        <v>55</v>
      </c>
      <c r="AC22" s="252">
        <v>51</v>
      </c>
      <c r="AD22" s="254">
        <f>SUM(Y22:AC22)</f>
        <v>262</v>
      </c>
      <c r="AI22" s="299" t="s">
        <v>13</v>
      </c>
      <c r="AJ22" s="303"/>
      <c r="AK22" s="253">
        <v>3</v>
      </c>
      <c r="AL22" s="252">
        <v>2</v>
      </c>
      <c r="AM22" s="252">
        <v>1</v>
      </c>
      <c r="AN22" s="252">
        <v>2</v>
      </c>
      <c r="AO22" s="252">
        <v>2</v>
      </c>
      <c r="AP22" s="252">
        <f>SUM(AK22:AO22)</f>
        <v>10</v>
      </c>
      <c r="AQ22" s="307" t="s">
        <v>13</v>
      </c>
      <c r="AR22" s="308"/>
      <c r="AS22" s="252">
        <v>0</v>
      </c>
      <c r="AT22" s="252">
        <v>0</v>
      </c>
      <c r="AU22" s="252">
        <v>0</v>
      </c>
      <c r="AV22" s="252">
        <v>0</v>
      </c>
      <c r="AW22" s="252">
        <v>0</v>
      </c>
      <c r="AX22" s="254">
        <f>SUM(AS22:AW22)</f>
        <v>0</v>
      </c>
      <c r="BC22" s="299" t="s">
        <v>13</v>
      </c>
      <c r="BD22" s="303"/>
      <c r="BE22" s="253">
        <f t="shared" ref="BE22:BI23" si="28">Q22+AK22</f>
        <v>44</v>
      </c>
      <c r="BF22" s="252">
        <f t="shared" si="28"/>
        <v>35</v>
      </c>
      <c r="BG22" s="252">
        <f t="shared" si="28"/>
        <v>43</v>
      </c>
      <c r="BH22" s="252">
        <f t="shared" si="28"/>
        <v>46</v>
      </c>
      <c r="BI22" s="252">
        <f t="shared" si="28"/>
        <v>56</v>
      </c>
      <c r="BJ22" s="252">
        <f>SUM(BE22:BI22)</f>
        <v>224</v>
      </c>
      <c r="BK22" s="309" t="s">
        <v>13</v>
      </c>
      <c r="BL22" s="309"/>
      <c r="BM22" s="252">
        <f t="shared" ref="BM22:BQ23" si="29">Y22+AS22</f>
        <v>42</v>
      </c>
      <c r="BN22" s="252">
        <f t="shared" si="29"/>
        <v>52</v>
      </c>
      <c r="BO22" s="252">
        <f t="shared" si="29"/>
        <v>62</v>
      </c>
      <c r="BP22" s="252">
        <f t="shared" si="29"/>
        <v>55</v>
      </c>
      <c r="BQ22" s="252">
        <f t="shared" si="29"/>
        <v>51</v>
      </c>
      <c r="BR22" s="254">
        <f>SUM(BM22:BQ22)</f>
        <v>262</v>
      </c>
    </row>
    <row r="23" spans="2:70" ht="16.5" thickTop="1" thickBot="1" x14ac:dyDescent="0.2">
      <c r="B23" s="100" t="s">
        <v>37</v>
      </c>
      <c r="C23" s="101">
        <f>ROUND(C17/$C$10,4)</f>
        <v>0.33139999999999997</v>
      </c>
      <c r="D23" s="102">
        <f>ROUND(D17/$D$10,4)</f>
        <v>0.29520000000000002</v>
      </c>
      <c r="E23" s="103">
        <f>ROUND(E17/$E$10,4)</f>
        <v>0.31240000000000001</v>
      </c>
      <c r="F23" s="101">
        <f>ROUND(F17/$F$10,4)</f>
        <v>7.3200000000000001E-2</v>
      </c>
      <c r="G23" s="102">
        <f>ROUND(G17/$G$10,4)</f>
        <v>0.27450000000000002</v>
      </c>
      <c r="H23" s="103">
        <f>ROUND(H17/$H$10,4)</f>
        <v>0.18479999999999999</v>
      </c>
      <c r="I23" s="130">
        <f>ROUND(I17/$I$10,4)</f>
        <v>0.32929999999999998</v>
      </c>
      <c r="J23" s="131">
        <f>ROUND(J17/$J$10,4)</f>
        <v>0.29499999999999998</v>
      </c>
      <c r="K23" s="132">
        <f>ROUND(K17/$K$10,4)</f>
        <v>0.31130000000000002</v>
      </c>
      <c r="L23" s="40"/>
      <c r="O23" s="299" t="s">
        <v>15</v>
      </c>
      <c r="P23" s="303"/>
      <c r="Q23" s="17">
        <v>30</v>
      </c>
      <c r="R23" s="18">
        <v>43</v>
      </c>
      <c r="S23" s="18">
        <v>33</v>
      </c>
      <c r="T23" s="18">
        <v>42</v>
      </c>
      <c r="U23" s="18">
        <v>41</v>
      </c>
      <c r="V23" s="18">
        <f>SUM(Q23:U23)</f>
        <v>189</v>
      </c>
      <c r="W23" s="304" t="s">
        <v>15</v>
      </c>
      <c r="X23" s="305"/>
      <c r="Y23" s="18">
        <v>47</v>
      </c>
      <c r="Z23" s="18">
        <v>65</v>
      </c>
      <c r="AA23" s="18">
        <v>51</v>
      </c>
      <c r="AB23" s="18">
        <v>53</v>
      </c>
      <c r="AC23" s="18">
        <v>54</v>
      </c>
      <c r="AD23" s="19">
        <f>SUM(Y23:AC23)</f>
        <v>270</v>
      </c>
      <c r="AI23" s="299" t="s">
        <v>15</v>
      </c>
      <c r="AJ23" s="303"/>
      <c r="AK23" s="17">
        <v>3</v>
      </c>
      <c r="AL23" s="18">
        <v>3</v>
      </c>
      <c r="AM23" s="18">
        <v>1</v>
      </c>
      <c r="AN23" s="18">
        <v>1</v>
      </c>
      <c r="AO23" s="18">
        <v>2</v>
      </c>
      <c r="AP23" s="18">
        <f>SUM(AK23:AO23)</f>
        <v>10</v>
      </c>
      <c r="AQ23" s="304" t="s">
        <v>15</v>
      </c>
      <c r="AR23" s="305"/>
      <c r="AS23" s="18">
        <v>1</v>
      </c>
      <c r="AT23" s="18">
        <v>2</v>
      </c>
      <c r="AU23" s="18">
        <v>2</v>
      </c>
      <c r="AV23" s="18">
        <v>0</v>
      </c>
      <c r="AW23" s="18">
        <v>2</v>
      </c>
      <c r="AX23" s="19">
        <f>SUM(AS23:AW23)</f>
        <v>7</v>
      </c>
      <c r="BC23" s="299" t="s">
        <v>15</v>
      </c>
      <c r="BD23" s="303"/>
      <c r="BE23" s="17">
        <f t="shared" si="28"/>
        <v>33</v>
      </c>
      <c r="BF23" s="18">
        <f t="shared" si="28"/>
        <v>46</v>
      </c>
      <c r="BG23" s="18">
        <f t="shared" si="28"/>
        <v>34</v>
      </c>
      <c r="BH23" s="18">
        <f t="shared" si="28"/>
        <v>43</v>
      </c>
      <c r="BI23" s="18">
        <f t="shared" si="28"/>
        <v>43</v>
      </c>
      <c r="BJ23" s="18">
        <f>SUM(BE23:BI23)</f>
        <v>199</v>
      </c>
      <c r="BK23" s="306" t="s">
        <v>15</v>
      </c>
      <c r="BL23" s="306"/>
      <c r="BM23" s="18">
        <f t="shared" si="29"/>
        <v>48</v>
      </c>
      <c r="BN23" s="18">
        <f t="shared" si="29"/>
        <v>67</v>
      </c>
      <c r="BO23" s="18">
        <f t="shared" si="29"/>
        <v>53</v>
      </c>
      <c r="BP23" s="18">
        <f t="shared" si="29"/>
        <v>53</v>
      </c>
      <c r="BQ23" s="18">
        <f t="shared" si="29"/>
        <v>56</v>
      </c>
      <c r="BR23" s="19">
        <f>SUM(BM23:BQ23)</f>
        <v>277</v>
      </c>
    </row>
    <row r="24" spans="2:70" ht="15" x14ac:dyDescent="0.15">
      <c r="B24" s="90" t="s">
        <v>38</v>
      </c>
      <c r="C24" s="92">
        <f>ROUND(C18/$C$10,4)</f>
        <v>9.1800000000000007E-2</v>
      </c>
      <c r="D24" s="89">
        <f>ROUND(D18/$D$10,4)</f>
        <v>8.6499999999999994E-2</v>
      </c>
      <c r="E24" s="93">
        <f>ROUND(E18/$E$10,4)</f>
        <v>8.8999999999999996E-2</v>
      </c>
      <c r="F24" s="92">
        <f>ROUND(F18/$F$10,4)</f>
        <v>0</v>
      </c>
      <c r="G24" s="89">
        <f>ROUND(G18/$G$10,4)</f>
        <v>0</v>
      </c>
      <c r="H24" s="93">
        <f>ROUND(H18/$H$10,4)</f>
        <v>0</v>
      </c>
      <c r="I24" s="133">
        <f>ROUND(I18/$I$10,4)</f>
        <v>9.11E-2</v>
      </c>
      <c r="J24" s="134">
        <f>ROUND(J18/$J$10,4)</f>
        <v>8.5699999999999998E-2</v>
      </c>
      <c r="K24" s="135">
        <f>ROUND(K18/$K$10,4)</f>
        <v>8.8300000000000003E-2</v>
      </c>
      <c r="O24" s="299" t="s">
        <v>12</v>
      </c>
      <c r="P24" s="300"/>
      <c r="Q24" s="20">
        <f t="shared" ref="Q24:V24" si="30">SUM(Q22:Q23)</f>
        <v>71</v>
      </c>
      <c r="R24" s="20">
        <f t="shared" si="30"/>
        <v>76</v>
      </c>
      <c r="S24" s="20">
        <f t="shared" si="30"/>
        <v>75</v>
      </c>
      <c r="T24" s="20">
        <f t="shared" si="30"/>
        <v>86</v>
      </c>
      <c r="U24" s="20">
        <f t="shared" si="30"/>
        <v>95</v>
      </c>
      <c r="V24" s="20">
        <f t="shared" si="30"/>
        <v>403</v>
      </c>
      <c r="W24" s="301" t="s">
        <v>12</v>
      </c>
      <c r="X24" s="302"/>
      <c r="Y24" s="20">
        <f t="shared" ref="Y24:AD24" si="31">SUM(Y22:Y23)</f>
        <v>89</v>
      </c>
      <c r="Z24" s="20">
        <f t="shared" si="31"/>
        <v>117</v>
      </c>
      <c r="AA24" s="20">
        <f t="shared" si="31"/>
        <v>113</v>
      </c>
      <c r="AB24" s="20">
        <f t="shared" si="31"/>
        <v>108</v>
      </c>
      <c r="AC24" s="20">
        <f t="shared" si="31"/>
        <v>105</v>
      </c>
      <c r="AD24" s="20">
        <f t="shared" si="31"/>
        <v>532</v>
      </c>
      <c r="AI24" s="299" t="s">
        <v>12</v>
      </c>
      <c r="AJ24" s="300"/>
      <c r="AK24" s="20">
        <f t="shared" ref="AK24:AP24" si="32">SUM(AK22:AK23)</f>
        <v>6</v>
      </c>
      <c r="AL24" s="20">
        <f t="shared" si="32"/>
        <v>5</v>
      </c>
      <c r="AM24" s="20">
        <f t="shared" si="32"/>
        <v>2</v>
      </c>
      <c r="AN24" s="20">
        <f t="shared" si="32"/>
        <v>3</v>
      </c>
      <c r="AO24" s="20">
        <f t="shared" si="32"/>
        <v>4</v>
      </c>
      <c r="AP24" s="20">
        <f t="shared" si="32"/>
        <v>20</v>
      </c>
      <c r="AQ24" s="301" t="s">
        <v>12</v>
      </c>
      <c r="AR24" s="302"/>
      <c r="AS24" s="20">
        <f t="shared" ref="AS24:AX24" si="33">SUM(AS22:AS23)</f>
        <v>1</v>
      </c>
      <c r="AT24" s="20">
        <f t="shared" si="33"/>
        <v>2</v>
      </c>
      <c r="AU24" s="20">
        <f t="shared" si="33"/>
        <v>2</v>
      </c>
      <c r="AV24" s="20">
        <f t="shared" si="33"/>
        <v>0</v>
      </c>
      <c r="AW24" s="20">
        <f t="shared" si="33"/>
        <v>2</v>
      </c>
      <c r="AX24" s="20">
        <f t="shared" si="33"/>
        <v>7</v>
      </c>
      <c r="BC24" s="299" t="s">
        <v>12</v>
      </c>
      <c r="BD24" s="300"/>
      <c r="BE24" s="20">
        <f t="shared" ref="BE24:BJ24" si="34">SUM(BE22:BE23)</f>
        <v>77</v>
      </c>
      <c r="BF24" s="20">
        <f t="shared" si="34"/>
        <v>81</v>
      </c>
      <c r="BG24" s="20">
        <f t="shared" si="34"/>
        <v>77</v>
      </c>
      <c r="BH24" s="20">
        <f t="shared" si="34"/>
        <v>89</v>
      </c>
      <c r="BI24" s="20">
        <f t="shared" si="34"/>
        <v>99</v>
      </c>
      <c r="BJ24" s="20">
        <f t="shared" si="34"/>
        <v>423</v>
      </c>
      <c r="BK24" s="301" t="s">
        <v>12</v>
      </c>
      <c r="BL24" s="302"/>
      <c r="BM24" s="20">
        <f t="shared" ref="BM24:BR24" si="35">SUM(BM22:BM23)</f>
        <v>90</v>
      </c>
      <c r="BN24" s="20">
        <f t="shared" si="35"/>
        <v>119</v>
      </c>
      <c r="BO24" s="20">
        <f t="shared" si="35"/>
        <v>115</v>
      </c>
      <c r="BP24" s="20">
        <f t="shared" si="35"/>
        <v>108</v>
      </c>
      <c r="BQ24" s="20">
        <f t="shared" si="35"/>
        <v>107</v>
      </c>
      <c r="BR24" s="20">
        <f t="shared" si="35"/>
        <v>539</v>
      </c>
    </row>
    <row r="25" spans="2:70" ht="15" x14ac:dyDescent="0.15">
      <c r="B25" s="90" t="s">
        <v>39</v>
      </c>
      <c r="C25" s="92">
        <f>ROUND(C19/$C$10,4)</f>
        <v>8.5500000000000007E-2</v>
      </c>
      <c r="D25" s="89">
        <f>ROUND(D19/$D$10,4)</f>
        <v>8.9200000000000002E-2</v>
      </c>
      <c r="E25" s="93">
        <f>ROUND(E19/$E$10,4)</f>
        <v>8.7400000000000005E-2</v>
      </c>
      <c r="F25" s="92">
        <f>ROUND(F19/$F$10,4)</f>
        <v>0</v>
      </c>
      <c r="G25" s="89">
        <f>ROUND(G19/$G$10,4)</f>
        <v>0</v>
      </c>
      <c r="H25" s="93">
        <f>ROUND(H19/$H$10,4)</f>
        <v>0</v>
      </c>
      <c r="I25" s="133">
        <f>ROUND(I19/$I$10,4)</f>
        <v>8.48E-2</v>
      </c>
      <c r="J25" s="134">
        <f>ROUND(J19/$J$10,4)</f>
        <v>8.8400000000000006E-2</v>
      </c>
      <c r="K25" s="135">
        <f>ROUND(K19/$K$10,4)</f>
        <v>8.6699999999999999E-2</v>
      </c>
      <c r="O25" s="217"/>
      <c r="P25" s="217"/>
      <c r="Q25" s="26"/>
      <c r="R25" s="26"/>
      <c r="S25" s="26"/>
      <c r="T25" s="26"/>
      <c r="U25" s="26"/>
      <c r="V25" s="26"/>
      <c r="W25" s="217"/>
      <c r="X25" s="217"/>
      <c r="Y25" s="26"/>
      <c r="Z25" s="26"/>
      <c r="AA25" s="26"/>
      <c r="AB25" s="26"/>
      <c r="AC25" s="26"/>
      <c r="AD25" s="26"/>
      <c r="AI25" s="217"/>
      <c r="AJ25" s="217"/>
      <c r="AK25" s="26"/>
      <c r="AL25" s="26"/>
      <c r="AM25" s="26"/>
      <c r="AN25" s="26"/>
      <c r="AO25" s="26"/>
      <c r="AP25" s="26"/>
      <c r="AQ25" s="217"/>
      <c r="AR25" s="217"/>
      <c r="AS25" s="26"/>
      <c r="AT25" s="26"/>
      <c r="AU25" s="26"/>
      <c r="AV25" s="26"/>
      <c r="AW25" s="26"/>
      <c r="AX25" s="26"/>
      <c r="BC25" s="217"/>
      <c r="BD25" s="217"/>
      <c r="BE25" s="26"/>
      <c r="BF25" s="26"/>
      <c r="BG25" s="26"/>
      <c r="BH25" s="26"/>
      <c r="BI25" s="26"/>
      <c r="BJ25" s="26"/>
      <c r="BK25" s="217"/>
      <c r="BL25" s="217"/>
      <c r="BM25" s="26"/>
      <c r="BN25" s="26"/>
      <c r="BO25" s="26"/>
      <c r="BP25" s="26"/>
      <c r="BQ25" s="26"/>
      <c r="BR25" s="26"/>
    </row>
    <row r="26" spans="2:70" ht="15.75" thickBot="1" x14ac:dyDescent="0.2">
      <c r="B26" s="91" t="s">
        <v>22</v>
      </c>
      <c r="C26" s="94">
        <f>ROUND(C20/$C$10,4)</f>
        <v>0.15340000000000001</v>
      </c>
      <c r="D26" s="95">
        <f>ROUND(D20/$D$10,4)</f>
        <v>0.2316</v>
      </c>
      <c r="E26" s="96">
        <f>ROUND(E20/$E$10,4)</f>
        <v>0.1943</v>
      </c>
      <c r="F26" s="94">
        <f>ROUND(F20/$F$10,4)</f>
        <v>0</v>
      </c>
      <c r="G26" s="95">
        <f>ROUND(G20/$G$10,4)</f>
        <v>1.9599999999999999E-2</v>
      </c>
      <c r="H26" s="96">
        <f>ROUND(H20/$H$10,4)</f>
        <v>1.09E-2</v>
      </c>
      <c r="I26" s="136">
        <f>ROUND(I20/$I$10,4)</f>
        <v>0.1522</v>
      </c>
      <c r="J26" s="137">
        <f>ROUND(J20/$J$10,4)</f>
        <v>0.2296</v>
      </c>
      <c r="K26" s="138">
        <f>ROUND(K20/$K$10,4)</f>
        <v>0.19270000000000001</v>
      </c>
      <c r="O26" s="299" t="s">
        <v>10</v>
      </c>
      <c r="P26" s="300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310" t="s">
        <v>10</v>
      </c>
      <c r="X26" s="31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99" t="s">
        <v>10</v>
      </c>
      <c r="AJ26" s="300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310" t="s">
        <v>10</v>
      </c>
      <c r="AR26" s="31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99" t="s">
        <v>10</v>
      </c>
      <c r="BD26" s="300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310" t="s">
        <v>10</v>
      </c>
      <c r="BL26" s="31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6"/>
      <c r="J27" s="116"/>
      <c r="K27" s="116"/>
      <c r="O27" s="299" t="s">
        <v>13</v>
      </c>
      <c r="P27" s="303"/>
      <c r="Q27" s="253">
        <v>65</v>
      </c>
      <c r="R27" s="252">
        <v>68</v>
      </c>
      <c r="S27" s="252">
        <v>76</v>
      </c>
      <c r="T27" s="252">
        <v>68</v>
      </c>
      <c r="U27" s="252">
        <v>97</v>
      </c>
      <c r="V27" s="252">
        <f>SUM(Q27:U27)</f>
        <v>374</v>
      </c>
      <c r="W27" s="307" t="s">
        <v>13</v>
      </c>
      <c r="X27" s="308"/>
      <c r="Y27" s="252">
        <v>82</v>
      </c>
      <c r="Z27" s="252">
        <v>67</v>
      </c>
      <c r="AA27" s="252">
        <v>61</v>
      </c>
      <c r="AB27" s="252">
        <v>71</v>
      </c>
      <c r="AC27" s="252">
        <v>63</v>
      </c>
      <c r="AD27" s="254">
        <f>SUM(Y27:AC27)</f>
        <v>344</v>
      </c>
      <c r="AI27" s="299" t="s">
        <v>13</v>
      </c>
      <c r="AJ27" s="303"/>
      <c r="AK27" s="253">
        <v>0</v>
      </c>
      <c r="AL27" s="252">
        <v>1</v>
      </c>
      <c r="AM27" s="252">
        <v>0</v>
      </c>
      <c r="AN27" s="252">
        <v>0</v>
      </c>
      <c r="AO27" s="252">
        <v>0</v>
      </c>
      <c r="AP27" s="252">
        <f>SUM(AK27:AO27)</f>
        <v>1</v>
      </c>
      <c r="AQ27" s="307" t="s">
        <v>13</v>
      </c>
      <c r="AR27" s="308"/>
      <c r="AS27" s="252">
        <v>1</v>
      </c>
      <c r="AT27" s="252">
        <v>0</v>
      </c>
      <c r="AU27" s="252">
        <v>0</v>
      </c>
      <c r="AV27" s="252">
        <v>0</v>
      </c>
      <c r="AW27" s="252">
        <v>0</v>
      </c>
      <c r="AX27" s="254">
        <f>SUM(AS27:AW27)</f>
        <v>1</v>
      </c>
      <c r="BC27" s="299" t="s">
        <v>13</v>
      </c>
      <c r="BD27" s="303"/>
      <c r="BE27" s="253">
        <f t="shared" ref="BE27:BI28" si="36">Q27+AK27</f>
        <v>65</v>
      </c>
      <c r="BF27" s="252">
        <f t="shared" si="36"/>
        <v>69</v>
      </c>
      <c r="BG27" s="252">
        <f t="shared" si="36"/>
        <v>76</v>
      </c>
      <c r="BH27" s="252">
        <f t="shared" si="36"/>
        <v>68</v>
      </c>
      <c r="BI27" s="252">
        <f t="shared" si="36"/>
        <v>97</v>
      </c>
      <c r="BJ27" s="252">
        <f>SUM(BE27:BI27)</f>
        <v>375</v>
      </c>
      <c r="BK27" s="309" t="s">
        <v>13</v>
      </c>
      <c r="BL27" s="309"/>
      <c r="BM27" s="252">
        <f t="shared" ref="BM27:BQ28" si="37">Y27+AS27</f>
        <v>83</v>
      </c>
      <c r="BN27" s="252">
        <f t="shared" si="37"/>
        <v>67</v>
      </c>
      <c r="BO27" s="252">
        <f t="shared" si="37"/>
        <v>61</v>
      </c>
      <c r="BP27" s="252">
        <f t="shared" si="37"/>
        <v>71</v>
      </c>
      <c r="BQ27" s="252">
        <f t="shared" si="37"/>
        <v>63</v>
      </c>
      <c r="BR27" s="254">
        <f>SUM(BM27:BQ27)</f>
        <v>345</v>
      </c>
    </row>
    <row r="28" spans="2:70" ht="15.75" thickBot="1" x14ac:dyDescent="0.2">
      <c r="I28" s="116"/>
      <c r="J28" s="116"/>
      <c r="K28" s="116"/>
      <c r="O28" s="299" t="s">
        <v>15</v>
      </c>
      <c r="P28" s="303"/>
      <c r="Q28" s="17">
        <v>49</v>
      </c>
      <c r="R28" s="18">
        <v>79</v>
      </c>
      <c r="S28" s="18">
        <v>66</v>
      </c>
      <c r="T28" s="18">
        <v>64</v>
      </c>
      <c r="U28" s="18">
        <v>61</v>
      </c>
      <c r="V28" s="18">
        <f>SUM(Q28:U28)</f>
        <v>319</v>
      </c>
      <c r="W28" s="304" t="s">
        <v>15</v>
      </c>
      <c r="X28" s="305"/>
      <c r="Y28" s="18">
        <v>59</v>
      </c>
      <c r="Z28" s="18">
        <v>64</v>
      </c>
      <c r="AA28" s="18">
        <v>74</v>
      </c>
      <c r="AB28" s="18">
        <v>80</v>
      </c>
      <c r="AC28" s="18">
        <v>59</v>
      </c>
      <c r="AD28" s="19">
        <f>SUM(Y28:AC28)</f>
        <v>336</v>
      </c>
      <c r="AI28" s="299" t="s">
        <v>15</v>
      </c>
      <c r="AJ28" s="303"/>
      <c r="AK28" s="17">
        <v>0</v>
      </c>
      <c r="AL28" s="18">
        <v>3</v>
      </c>
      <c r="AM28" s="18">
        <v>1</v>
      </c>
      <c r="AN28" s="18">
        <v>1</v>
      </c>
      <c r="AO28" s="18">
        <v>1</v>
      </c>
      <c r="AP28" s="18">
        <f>SUM(AK28:AO28)</f>
        <v>6</v>
      </c>
      <c r="AQ28" s="304" t="s">
        <v>15</v>
      </c>
      <c r="AR28" s="305"/>
      <c r="AS28" s="18">
        <v>3</v>
      </c>
      <c r="AT28" s="18">
        <v>0</v>
      </c>
      <c r="AU28" s="18">
        <v>0</v>
      </c>
      <c r="AV28" s="18">
        <v>2</v>
      </c>
      <c r="AW28" s="18">
        <v>1</v>
      </c>
      <c r="AX28" s="19">
        <f>SUM(AS28:AW28)</f>
        <v>6</v>
      </c>
      <c r="BC28" s="299" t="s">
        <v>15</v>
      </c>
      <c r="BD28" s="303"/>
      <c r="BE28" s="17">
        <f t="shared" si="36"/>
        <v>49</v>
      </c>
      <c r="BF28" s="18">
        <f t="shared" si="36"/>
        <v>82</v>
      </c>
      <c r="BG28" s="18">
        <f t="shared" si="36"/>
        <v>67</v>
      </c>
      <c r="BH28" s="18">
        <f t="shared" si="36"/>
        <v>65</v>
      </c>
      <c r="BI28" s="18">
        <f t="shared" si="36"/>
        <v>62</v>
      </c>
      <c r="BJ28" s="18">
        <f>SUM(BE28:BI28)</f>
        <v>325</v>
      </c>
      <c r="BK28" s="306" t="s">
        <v>15</v>
      </c>
      <c r="BL28" s="306"/>
      <c r="BM28" s="18">
        <f t="shared" si="37"/>
        <v>62</v>
      </c>
      <c r="BN28" s="18">
        <f t="shared" si="37"/>
        <v>64</v>
      </c>
      <c r="BO28" s="18">
        <f t="shared" si="37"/>
        <v>74</v>
      </c>
      <c r="BP28" s="18">
        <f t="shared" si="37"/>
        <v>82</v>
      </c>
      <c r="BQ28" s="18">
        <f t="shared" si="37"/>
        <v>60</v>
      </c>
      <c r="BR28" s="19">
        <f>SUM(BM28:BQ28)</f>
        <v>342</v>
      </c>
    </row>
    <row r="29" spans="2:70" ht="15.75" thickBot="1" x14ac:dyDescent="0.2">
      <c r="I29" s="116"/>
      <c r="J29" s="116"/>
      <c r="K29" s="116"/>
      <c r="O29" s="299" t="s">
        <v>12</v>
      </c>
      <c r="P29" s="300"/>
      <c r="Q29" s="20">
        <f t="shared" ref="Q29:V29" si="38">SUM(Q27:Q28)</f>
        <v>114</v>
      </c>
      <c r="R29" s="20">
        <f t="shared" si="38"/>
        <v>147</v>
      </c>
      <c r="S29" s="20">
        <f t="shared" si="38"/>
        <v>142</v>
      </c>
      <c r="T29" s="20">
        <f t="shared" si="38"/>
        <v>132</v>
      </c>
      <c r="U29" s="20">
        <f t="shared" si="38"/>
        <v>158</v>
      </c>
      <c r="V29" s="20">
        <f t="shared" si="38"/>
        <v>693</v>
      </c>
      <c r="W29" s="301" t="s">
        <v>12</v>
      </c>
      <c r="X29" s="302"/>
      <c r="Y29" s="20">
        <f t="shared" ref="Y29:AD29" si="39">SUM(Y27:Y28)</f>
        <v>141</v>
      </c>
      <c r="Z29" s="20">
        <f t="shared" si="39"/>
        <v>131</v>
      </c>
      <c r="AA29" s="20">
        <f t="shared" si="39"/>
        <v>135</v>
      </c>
      <c r="AB29" s="20">
        <f t="shared" si="39"/>
        <v>151</v>
      </c>
      <c r="AC29" s="20">
        <f t="shared" si="39"/>
        <v>122</v>
      </c>
      <c r="AD29" s="20">
        <f t="shared" si="39"/>
        <v>680</v>
      </c>
      <c r="AI29" s="299" t="s">
        <v>12</v>
      </c>
      <c r="AJ29" s="300"/>
      <c r="AK29" s="20">
        <f t="shared" ref="AK29:AP29" si="40">SUM(AK27:AK28)</f>
        <v>0</v>
      </c>
      <c r="AL29" s="20">
        <f t="shared" si="40"/>
        <v>4</v>
      </c>
      <c r="AM29" s="20">
        <f t="shared" si="40"/>
        <v>1</v>
      </c>
      <c r="AN29" s="20">
        <f t="shared" si="40"/>
        <v>1</v>
      </c>
      <c r="AO29" s="20">
        <f t="shared" si="40"/>
        <v>1</v>
      </c>
      <c r="AP29" s="20">
        <f t="shared" si="40"/>
        <v>7</v>
      </c>
      <c r="AQ29" s="301" t="s">
        <v>12</v>
      </c>
      <c r="AR29" s="302"/>
      <c r="AS29" s="20">
        <f t="shared" ref="AS29:AX29" si="41">SUM(AS27:AS28)</f>
        <v>4</v>
      </c>
      <c r="AT29" s="20">
        <f t="shared" si="41"/>
        <v>0</v>
      </c>
      <c r="AU29" s="20">
        <f t="shared" si="41"/>
        <v>0</v>
      </c>
      <c r="AV29" s="20">
        <f t="shared" si="41"/>
        <v>2</v>
      </c>
      <c r="AW29" s="20">
        <f t="shared" si="41"/>
        <v>1</v>
      </c>
      <c r="AX29" s="20">
        <f t="shared" si="41"/>
        <v>7</v>
      </c>
      <c r="BC29" s="299" t="s">
        <v>12</v>
      </c>
      <c r="BD29" s="300"/>
      <c r="BE29" s="20">
        <f t="shared" ref="BE29:BJ29" si="42">SUM(BE27:BE28)</f>
        <v>114</v>
      </c>
      <c r="BF29" s="20">
        <f t="shared" si="42"/>
        <v>151</v>
      </c>
      <c r="BG29" s="20">
        <f t="shared" si="42"/>
        <v>143</v>
      </c>
      <c r="BH29" s="20">
        <f t="shared" si="42"/>
        <v>133</v>
      </c>
      <c r="BI29" s="20">
        <f t="shared" si="42"/>
        <v>159</v>
      </c>
      <c r="BJ29" s="20">
        <f t="shared" si="42"/>
        <v>700</v>
      </c>
      <c r="BK29" s="301" t="s">
        <v>12</v>
      </c>
      <c r="BL29" s="302"/>
      <c r="BM29" s="20">
        <f t="shared" ref="BM29:BR29" si="43">SUM(BM27:BM28)</f>
        <v>145</v>
      </c>
      <c r="BN29" s="20">
        <f t="shared" si="43"/>
        <v>131</v>
      </c>
      <c r="BO29" s="20">
        <f t="shared" si="43"/>
        <v>135</v>
      </c>
      <c r="BP29" s="20">
        <f t="shared" si="43"/>
        <v>153</v>
      </c>
      <c r="BQ29" s="20">
        <f t="shared" si="43"/>
        <v>123</v>
      </c>
      <c r="BR29" s="20">
        <f t="shared" si="43"/>
        <v>687</v>
      </c>
    </row>
    <row r="30" spans="2:70" ht="15.75" thickBot="1" x14ac:dyDescent="0.2">
      <c r="B30" s="365" t="s">
        <v>53</v>
      </c>
      <c r="C30" s="367" t="s">
        <v>31</v>
      </c>
      <c r="D30" s="368"/>
      <c r="E30" s="369"/>
      <c r="F30" s="367" t="s">
        <v>32</v>
      </c>
      <c r="G30" s="368"/>
      <c r="H30" s="369"/>
      <c r="I30" s="370" t="s">
        <v>52</v>
      </c>
      <c r="J30" s="370"/>
      <c r="K30" s="371"/>
      <c r="O30" s="217"/>
      <c r="P30" s="217"/>
      <c r="Q30" s="26"/>
      <c r="R30" s="26"/>
      <c r="S30" s="26"/>
      <c r="T30" s="26"/>
      <c r="U30" s="26"/>
      <c r="V30" s="26"/>
      <c r="W30" s="217"/>
      <c r="X30" s="217"/>
      <c r="Y30" s="26"/>
      <c r="Z30" s="26"/>
      <c r="AA30" s="26"/>
      <c r="AB30" s="26"/>
      <c r="AC30" s="26"/>
      <c r="AD30" s="26"/>
      <c r="AI30" s="217"/>
      <c r="AJ30" s="217"/>
      <c r="AK30" s="26"/>
      <c r="AL30" s="26"/>
      <c r="AM30" s="26"/>
      <c r="AN30" s="26"/>
      <c r="AO30" s="26"/>
      <c r="AP30" s="26"/>
      <c r="AQ30" s="217"/>
      <c r="AR30" s="217"/>
      <c r="AS30" s="26"/>
      <c r="AT30" s="26"/>
      <c r="AU30" s="26"/>
      <c r="AV30" s="26"/>
      <c r="AW30" s="26"/>
      <c r="AX30" s="26"/>
      <c r="BC30" s="217"/>
      <c r="BD30" s="217"/>
      <c r="BE30" s="26"/>
      <c r="BF30" s="26"/>
      <c r="BG30" s="26"/>
      <c r="BH30" s="26"/>
      <c r="BI30" s="26"/>
      <c r="BJ30" s="26"/>
      <c r="BK30" s="217"/>
      <c r="BL30" s="217"/>
      <c r="BM30" s="26"/>
      <c r="BN30" s="26"/>
      <c r="BO30" s="26"/>
      <c r="BP30" s="26"/>
      <c r="BQ30" s="26"/>
      <c r="BR30" s="26"/>
    </row>
    <row r="31" spans="2:70" ht="15.75" thickBot="1" x14ac:dyDescent="0.2">
      <c r="B31" s="366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8" t="s">
        <v>16</v>
      </c>
      <c r="J31" s="139" t="s">
        <v>14</v>
      </c>
      <c r="K31" s="140" t="s">
        <v>33</v>
      </c>
      <c r="O31" s="299" t="s">
        <v>10</v>
      </c>
      <c r="P31" s="300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310" t="s">
        <v>10</v>
      </c>
      <c r="X31" s="31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99" t="s">
        <v>10</v>
      </c>
      <c r="AJ31" s="300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310" t="s">
        <v>10</v>
      </c>
      <c r="AR31" s="31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99" t="s">
        <v>10</v>
      </c>
      <c r="BD31" s="300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310" t="s">
        <v>10</v>
      </c>
      <c r="BL31" s="311"/>
      <c r="BM31" s="252">
        <f t="shared" ref="BM31:BQ33" si="44">Y31+AS31</f>
        <v>110</v>
      </c>
      <c r="BN31" s="252">
        <f t="shared" si="44"/>
        <v>112</v>
      </c>
      <c r="BO31" s="252">
        <f t="shared" si="44"/>
        <v>114</v>
      </c>
      <c r="BP31" s="252">
        <f t="shared" si="44"/>
        <v>116</v>
      </c>
      <c r="BQ31" s="252">
        <f t="shared" si="44"/>
        <v>118</v>
      </c>
      <c r="BR31" s="13" t="s">
        <v>12</v>
      </c>
    </row>
    <row r="32" spans="2:70" x14ac:dyDescent="0.15">
      <c r="B32" s="86" t="s">
        <v>45</v>
      </c>
      <c r="C32" s="359">
        <f t="shared" ref="C32:K32" si="45">C18+C19</f>
        <v>898</v>
      </c>
      <c r="D32" s="361">
        <f t="shared" si="45"/>
        <v>975</v>
      </c>
      <c r="E32" s="363">
        <f t="shared" si="45"/>
        <v>1873</v>
      </c>
      <c r="F32" s="359">
        <f t="shared" si="45"/>
        <v>0</v>
      </c>
      <c r="G32" s="361">
        <f t="shared" si="45"/>
        <v>0</v>
      </c>
      <c r="H32" s="363">
        <f t="shared" si="45"/>
        <v>0</v>
      </c>
      <c r="I32" s="372">
        <f t="shared" si="45"/>
        <v>898</v>
      </c>
      <c r="J32" s="374">
        <f t="shared" si="45"/>
        <v>975</v>
      </c>
      <c r="K32" s="376">
        <f t="shared" si="45"/>
        <v>1873</v>
      </c>
      <c r="O32" s="299" t="s">
        <v>13</v>
      </c>
      <c r="P32" s="303"/>
      <c r="Q32" s="253">
        <v>62</v>
      </c>
      <c r="R32" s="252">
        <v>58</v>
      </c>
      <c r="S32" s="252">
        <v>52</v>
      </c>
      <c r="T32" s="252">
        <v>52</v>
      </c>
      <c r="U32" s="252">
        <v>55</v>
      </c>
      <c r="V32" s="252">
        <f>SUM(Q32:U32)</f>
        <v>279</v>
      </c>
      <c r="W32" s="307" t="s">
        <v>13</v>
      </c>
      <c r="X32" s="308"/>
      <c r="Y32" s="252">
        <v>59</v>
      </c>
      <c r="Z32" s="252">
        <v>44</v>
      </c>
      <c r="AA32" s="252">
        <v>57</v>
      </c>
      <c r="AB32" s="252">
        <v>77</v>
      </c>
      <c r="AC32" s="252">
        <v>65</v>
      </c>
      <c r="AD32" s="254">
        <f>SUM(Y32:AC32)</f>
        <v>302</v>
      </c>
      <c r="AI32" s="299" t="s">
        <v>13</v>
      </c>
      <c r="AJ32" s="303"/>
      <c r="AK32" s="253">
        <v>0</v>
      </c>
      <c r="AL32" s="252">
        <v>0</v>
      </c>
      <c r="AM32" s="252">
        <v>1</v>
      </c>
      <c r="AN32" s="252">
        <v>0</v>
      </c>
      <c r="AO32" s="252">
        <v>0</v>
      </c>
      <c r="AP32" s="252">
        <f>SUM(AK32:AO32)</f>
        <v>1</v>
      </c>
      <c r="AQ32" s="307" t="s">
        <v>13</v>
      </c>
      <c r="AR32" s="308"/>
      <c r="AS32" s="252"/>
      <c r="AT32" s="252"/>
      <c r="AU32" s="252"/>
      <c r="AV32" s="252"/>
      <c r="AW32" s="252"/>
      <c r="AX32" s="254">
        <f>SUM(AS32:AW32)</f>
        <v>0</v>
      </c>
      <c r="BC32" s="299" t="s">
        <v>13</v>
      </c>
      <c r="BD32" s="303"/>
      <c r="BE32" s="253">
        <f t="shared" ref="BE32:BI32" si="46">Q32+AK32</f>
        <v>62</v>
      </c>
      <c r="BF32" s="252">
        <f t="shared" si="46"/>
        <v>58</v>
      </c>
      <c r="BG32" s="252">
        <f t="shared" si="46"/>
        <v>53</v>
      </c>
      <c r="BH32" s="252">
        <f t="shared" si="46"/>
        <v>52</v>
      </c>
      <c r="BI32" s="252">
        <f t="shared" si="46"/>
        <v>55</v>
      </c>
      <c r="BJ32" s="252">
        <f>SUM(BE32:BI32)</f>
        <v>280</v>
      </c>
      <c r="BK32" s="309" t="s">
        <v>13</v>
      </c>
      <c r="BL32" s="309"/>
      <c r="BM32" s="252">
        <f t="shared" si="44"/>
        <v>59</v>
      </c>
      <c r="BN32" s="252">
        <f t="shared" si="44"/>
        <v>44</v>
      </c>
      <c r="BO32" s="252">
        <f t="shared" si="44"/>
        <v>57</v>
      </c>
      <c r="BP32" s="252">
        <f t="shared" si="44"/>
        <v>77</v>
      </c>
      <c r="BQ32" s="252">
        <f t="shared" si="44"/>
        <v>65</v>
      </c>
      <c r="BR32" s="254">
        <f>SUM(BM32:BQ32)</f>
        <v>302</v>
      </c>
    </row>
    <row r="33" spans="2:70" ht="14.25" thickBot="1" x14ac:dyDescent="0.2">
      <c r="B33" s="97" t="s">
        <v>42</v>
      </c>
      <c r="C33" s="360"/>
      <c r="D33" s="362"/>
      <c r="E33" s="364"/>
      <c r="F33" s="360"/>
      <c r="G33" s="362"/>
      <c r="H33" s="364"/>
      <c r="I33" s="373"/>
      <c r="J33" s="375"/>
      <c r="K33" s="377"/>
      <c r="O33" s="299" t="s">
        <v>15</v>
      </c>
      <c r="P33" s="303"/>
      <c r="Q33" s="17">
        <v>54</v>
      </c>
      <c r="R33" s="18">
        <v>65</v>
      </c>
      <c r="S33" s="18">
        <v>47</v>
      </c>
      <c r="T33" s="18">
        <v>58</v>
      </c>
      <c r="U33" s="18">
        <v>45</v>
      </c>
      <c r="V33" s="18">
        <f>SUM(Q33:U33)</f>
        <v>269</v>
      </c>
      <c r="W33" s="304" t="s">
        <v>15</v>
      </c>
      <c r="X33" s="305"/>
      <c r="Y33" s="18">
        <v>60</v>
      </c>
      <c r="Z33" s="18">
        <v>67</v>
      </c>
      <c r="AA33" s="18">
        <v>73</v>
      </c>
      <c r="AB33" s="18">
        <v>64</v>
      </c>
      <c r="AC33" s="18">
        <v>61</v>
      </c>
      <c r="AD33" s="19">
        <f>SUM(Y33:AC33)</f>
        <v>325</v>
      </c>
      <c r="AI33" s="299" t="s">
        <v>15</v>
      </c>
      <c r="AJ33" s="303"/>
      <c r="AK33" s="17">
        <v>0</v>
      </c>
      <c r="AL33" s="18">
        <v>1</v>
      </c>
      <c r="AM33" s="18">
        <v>0</v>
      </c>
      <c r="AN33" s="18">
        <v>0</v>
      </c>
      <c r="AO33" s="18">
        <v>0</v>
      </c>
      <c r="AP33" s="18">
        <f>SUM(AK33:AO33)</f>
        <v>1</v>
      </c>
      <c r="AQ33" s="304" t="s">
        <v>15</v>
      </c>
      <c r="AR33" s="305"/>
      <c r="AS33" s="18"/>
      <c r="AT33" s="18"/>
      <c r="AU33" s="18"/>
      <c r="AV33" s="18"/>
      <c r="AW33" s="18"/>
      <c r="AX33" s="19">
        <f>SUM(AS33:AW33)</f>
        <v>0</v>
      </c>
      <c r="BC33" s="299" t="s">
        <v>15</v>
      </c>
      <c r="BD33" s="303"/>
      <c r="BE33" s="17">
        <f>SUM(Q33,AK33)</f>
        <v>54</v>
      </c>
      <c r="BF33" s="17">
        <f t="shared" ref="BF33:BI33" si="47">SUM(R33,AL33)</f>
        <v>66</v>
      </c>
      <c r="BG33" s="17">
        <f t="shared" si="47"/>
        <v>47</v>
      </c>
      <c r="BH33" s="17">
        <f t="shared" si="47"/>
        <v>58</v>
      </c>
      <c r="BI33" s="17">
        <f t="shared" si="47"/>
        <v>45</v>
      </c>
      <c r="BJ33" s="18">
        <f>SUM(BE33:BI33)</f>
        <v>270</v>
      </c>
      <c r="BK33" s="306" t="s">
        <v>15</v>
      </c>
      <c r="BL33" s="306"/>
      <c r="BM33" s="18">
        <f>Y33+AS33</f>
        <v>60</v>
      </c>
      <c r="BN33" s="18">
        <f t="shared" si="44"/>
        <v>67</v>
      </c>
      <c r="BO33" s="18">
        <f t="shared" si="44"/>
        <v>73</v>
      </c>
      <c r="BP33" s="18">
        <f t="shared" si="44"/>
        <v>64</v>
      </c>
      <c r="BQ33" s="18">
        <f t="shared" si="44"/>
        <v>61</v>
      </c>
      <c r="BR33" s="19">
        <f>SUM(BM33:BQ33)</f>
        <v>325</v>
      </c>
    </row>
    <row r="34" spans="2:70" x14ac:dyDescent="0.15">
      <c r="B34" s="86" t="s">
        <v>46</v>
      </c>
      <c r="C34" s="347">
        <f t="shared" ref="C34:K34" si="48">C20</f>
        <v>777</v>
      </c>
      <c r="D34" s="349">
        <f t="shared" si="48"/>
        <v>1285</v>
      </c>
      <c r="E34" s="351">
        <f t="shared" si="48"/>
        <v>2062</v>
      </c>
      <c r="F34" s="347">
        <f t="shared" si="48"/>
        <v>0</v>
      </c>
      <c r="G34" s="353">
        <f t="shared" si="48"/>
        <v>1</v>
      </c>
      <c r="H34" s="354">
        <f t="shared" si="48"/>
        <v>1</v>
      </c>
      <c r="I34" s="435">
        <f t="shared" si="48"/>
        <v>777</v>
      </c>
      <c r="J34" s="345">
        <f t="shared" si="48"/>
        <v>1286</v>
      </c>
      <c r="K34" s="335">
        <f t="shared" si="48"/>
        <v>2063</v>
      </c>
      <c r="O34" s="299" t="s">
        <v>12</v>
      </c>
      <c r="P34" s="300"/>
      <c r="Q34" s="20">
        <f t="shared" ref="Q34:V34" si="49">SUM(Q32:Q33)</f>
        <v>116</v>
      </c>
      <c r="R34" s="20">
        <f t="shared" si="49"/>
        <v>123</v>
      </c>
      <c r="S34" s="20">
        <f t="shared" si="49"/>
        <v>99</v>
      </c>
      <c r="T34" s="20">
        <f t="shared" si="49"/>
        <v>110</v>
      </c>
      <c r="U34" s="20">
        <f t="shared" si="49"/>
        <v>100</v>
      </c>
      <c r="V34" s="20">
        <f t="shared" si="49"/>
        <v>548</v>
      </c>
      <c r="W34" s="301" t="s">
        <v>12</v>
      </c>
      <c r="X34" s="302"/>
      <c r="Y34" s="20">
        <f t="shared" ref="Y34:AD34" si="50">SUM(Y32:Y33)</f>
        <v>119</v>
      </c>
      <c r="Z34" s="20">
        <f t="shared" si="50"/>
        <v>111</v>
      </c>
      <c r="AA34" s="20">
        <f t="shared" si="50"/>
        <v>130</v>
      </c>
      <c r="AB34" s="20">
        <f t="shared" si="50"/>
        <v>141</v>
      </c>
      <c r="AC34" s="20">
        <f t="shared" si="50"/>
        <v>126</v>
      </c>
      <c r="AD34" s="20">
        <f t="shared" si="50"/>
        <v>627</v>
      </c>
      <c r="AI34" s="299" t="s">
        <v>12</v>
      </c>
      <c r="AJ34" s="300"/>
      <c r="AK34" s="20">
        <f t="shared" ref="AK34:AP34" si="51">SUM(AK32:AK33)</f>
        <v>0</v>
      </c>
      <c r="AL34" s="20">
        <f t="shared" si="51"/>
        <v>1</v>
      </c>
      <c r="AM34" s="20">
        <f t="shared" si="51"/>
        <v>1</v>
      </c>
      <c r="AN34" s="20">
        <f t="shared" si="51"/>
        <v>0</v>
      </c>
      <c r="AO34" s="20">
        <f t="shared" si="51"/>
        <v>0</v>
      </c>
      <c r="AP34" s="20">
        <f t="shared" si="51"/>
        <v>2</v>
      </c>
      <c r="AQ34" s="301" t="s">
        <v>12</v>
      </c>
      <c r="AR34" s="302"/>
      <c r="AS34" s="20">
        <f>SUM(AS32:AS33)</f>
        <v>0</v>
      </c>
      <c r="AT34" s="20">
        <f t="shared" ref="AT34:AX34" si="52">SUM(AT32:AT33)</f>
        <v>0</v>
      </c>
      <c r="AU34" s="20">
        <f t="shared" si="52"/>
        <v>0</v>
      </c>
      <c r="AV34" s="20">
        <f t="shared" si="52"/>
        <v>0</v>
      </c>
      <c r="AW34" s="20">
        <f t="shared" si="52"/>
        <v>0</v>
      </c>
      <c r="AX34" s="20">
        <f t="shared" si="52"/>
        <v>0</v>
      </c>
      <c r="BC34" s="299" t="s">
        <v>12</v>
      </c>
      <c r="BD34" s="300"/>
      <c r="BE34" s="20">
        <f t="shared" ref="BE34:BJ34" si="53">SUM(BE32:BE33)</f>
        <v>116</v>
      </c>
      <c r="BF34" s="20">
        <f t="shared" si="53"/>
        <v>124</v>
      </c>
      <c r="BG34" s="20">
        <f t="shared" si="53"/>
        <v>100</v>
      </c>
      <c r="BH34" s="20">
        <f t="shared" si="53"/>
        <v>110</v>
      </c>
      <c r="BI34" s="20">
        <f t="shared" si="53"/>
        <v>100</v>
      </c>
      <c r="BJ34" s="20">
        <f t="shared" si="53"/>
        <v>550</v>
      </c>
      <c r="BK34" s="301" t="s">
        <v>12</v>
      </c>
      <c r="BL34" s="302"/>
      <c r="BM34" s="20">
        <f t="shared" ref="BM34:BR34" si="54">SUM(BM32:BM33)</f>
        <v>119</v>
      </c>
      <c r="BN34" s="20">
        <f t="shared" si="54"/>
        <v>111</v>
      </c>
      <c r="BO34" s="20">
        <f t="shared" si="54"/>
        <v>130</v>
      </c>
      <c r="BP34" s="20">
        <f t="shared" si="54"/>
        <v>141</v>
      </c>
      <c r="BQ34" s="20">
        <f t="shared" si="54"/>
        <v>126</v>
      </c>
      <c r="BR34" s="20">
        <f t="shared" si="54"/>
        <v>627</v>
      </c>
    </row>
    <row r="35" spans="2:70" ht="14.25" thickBot="1" x14ac:dyDescent="0.2">
      <c r="B35" s="97" t="s">
        <v>22</v>
      </c>
      <c r="C35" s="348"/>
      <c r="D35" s="350"/>
      <c r="E35" s="352"/>
      <c r="F35" s="348"/>
      <c r="G35" s="350"/>
      <c r="H35" s="352"/>
      <c r="I35" s="344"/>
      <c r="J35" s="346"/>
      <c r="K35" s="336"/>
      <c r="O35" s="217"/>
      <c r="P35" s="217"/>
      <c r="Q35" s="26"/>
      <c r="R35" s="26"/>
      <c r="S35" s="26"/>
      <c r="T35" s="26"/>
      <c r="U35" s="26"/>
      <c r="V35" s="26"/>
      <c r="W35" s="217"/>
      <c r="X35" s="217"/>
      <c r="Y35" s="26"/>
      <c r="Z35" s="26"/>
      <c r="AA35" s="26"/>
      <c r="AB35" s="26"/>
      <c r="AC35" s="26"/>
      <c r="AD35" s="26"/>
      <c r="AI35" s="217"/>
      <c r="AJ35" s="217"/>
      <c r="AK35" s="26"/>
      <c r="AL35" s="26"/>
      <c r="AM35" s="26"/>
      <c r="AN35" s="26"/>
      <c r="AO35" s="26"/>
      <c r="AP35" s="26"/>
      <c r="AQ35" s="217"/>
      <c r="AR35" s="217"/>
      <c r="AS35" s="26"/>
      <c r="AT35" s="26"/>
      <c r="AU35" s="26"/>
      <c r="AV35" s="26"/>
      <c r="AW35" s="26"/>
      <c r="AX35" s="26"/>
      <c r="BC35" s="217"/>
      <c r="BD35" s="217"/>
      <c r="BE35" s="26"/>
      <c r="BF35" s="26"/>
      <c r="BG35" s="26"/>
      <c r="BH35" s="26"/>
      <c r="BI35" s="26"/>
      <c r="BJ35" s="26"/>
      <c r="BK35" s="217"/>
      <c r="BL35" s="217"/>
      <c r="BM35" s="26"/>
      <c r="BN35" s="26"/>
      <c r="BO35" s="26"/>
      <c r="BP35" s="26"/>
      <c r="BQ35" s="26"/>
      <c r="BR35" s="26"/>
    </row>
    <row r="36" spans="2:70" ht="14.25" thickBot="1" x14ac:dyDescent="0.2">
      <c r="B36" s="337" t="s">
        <v>44</v>
      </c>
      <c r="C36" s="339" t="s">
        <v>47</v>
      </c>
      <c r="D36" s="341" t="s">
        <v>48</v>
      </c>
      <c r="E36" s="333" t="s">
        <v>49</v>
      </c>
      <c r="F36" s="339" t="s">
        <v>47</v>
      </c>
      <c r="G36" s="341" t="s">
        <v>48</v>
      </c>
      <c r="H36" s="333" t="s">
        <v>51</v>
      </c>
      <c r="I36" s="355" t="s">
        <v>47</v>
      </c>
      <c r="J36" s="357" t="s">
        <v>48</v>
      </c>
      <c r="K36" s="333" t="s">
        <v>55</v>
      </c>
      <c r="O36" s="299" t="s">
        <v>10</v>
      </c>
      <c r="P36" s="300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310" t="s">
        <v>10</v>
      </c>
      <c r="X36" s="31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99" t="s">
        <v>10</v>
      </c>
      <c r="AJ36" s="300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310" t="s">
        <v>10</v>
      </c>
      <c r="AR36" s="31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99" t="s">
        <v>10</v>
      </c>
      <c r="BD36" s="300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310" t="s">
        <v>10</v>
      </c>
      <c r="BL36" s="31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8"/>
      <c r="C37" s="340"/>
      <c r="D37" s="342"/>
      <c r="E37" s="334"/>
      <c r="F37" s="340"/>
      <c r="G37" s="342"/>
      <c r="H37" s="334"/>
      <c r="I37" s="356"/>
      <c r="J37" s="358"/>
      <c r="K37" s="334"/>
      <c r="O37" s="299" t="s">
        <v>13</v>
      </c>
      <c r="P37" s="303"/>
      <c r="Q37" s="253">
        <v>88</v>
      </c>
      <c r="R37" s="252">
        <v>75</v>
      </c>
      <c r="S37" s="252">
        <v>71</v>
      </c>
      <c r="T37" s="252">
        <v>59</v>
      </c>
      <c r="U37" s="252">
        <v>86</v>
      </c>
      <c r="V37" s="252">
        <f>SUM(Q37:U37)</f>
        <v>379</v>
      </c>
      <c r="W37" s="307" t="s">
        <v>13</v>
      </c>
      <c r="X37" s="308"/>
      <c r="Y37" s="252">
        <v>93</v>
      </c>
      <c r="Z37" s="252">
        <v>99</v>
      </c>
      <c r="AA37" s="252">
        <v>83</v>
      </c>
      <c r="AB37" s="252">
        <v>102</v>
      </c>
      <c r="AC37" s="252">
        <v>88</v>
      </c>
      <c r="AD37" s="254">
        <f>SUM(Y37:AC37)</f>
        <v>465</v>
      </c>
      <c r="AI37" s="299" t="s">
        <v>13</v>
      </c>
      <c r="AJ37" s="303"/>
      <c r="AK37" s="253">
        <v>0</v>
      </c>
      <c r="AL37" s="252"/>
      <c r="AM37" s="252"/>
      <c r="AN37" s="252"/>
      <c r="AO37" s="252"/>
      <c r="AP37" s="252">
        <f>SUM(AK37:AO37)</f>
        <v>0</v>
      </c>
      <c r="AQ37" s="307" t="s">
        <v>13</v>
      </c>
      <c r="AR37" s="308"/>
      <c r="AS37" s="252"/>
      <c r="AT37" s="252"/>
      <c r="AU37" s="252"/>
      <c r="AV37" s="252"/>
      <c r="AW37" s="252"/>
      <c r="AX37" s="254">
        <f>SUM(AS37:AW37)</f>
        <v>0</v>
      </c>
      <c r="BC37" s="299" t="s">
        <v>13</v>
      </c>
      <c r="BD37" s="303"/>
      <c r="BE37" s="253">
        <f t="shared" ref="BE37:BI38" si="55">Q37+AK37</f>
        <v>88</v>
      </c>
      <c r="BF37" s="252">
        <f t="shared" si="55"/>
        <v>75</v>
      </c>
      <c r="BG37" s="252">
        <f t="shared" si="55"/>
        <v>71</v>
      </c>
      <c r="BH37" s="252">
        <f t="shared" si="55"/>
        <v>59</v>
      </c>
      <c r="BI37" s="252">
        <f t="shared" si="55"/>
        <v>86</v>
      </c>
      <c r="BJ37" s="252">
        <f>SUM(BE37:BI37)</f>
        <v>379</v>
      </c>
      <c r="BK37" s="309" t="s">
        <v>13</v>
      </c>
      <c r="BL37" s="309"/>
      <c r="BM37" s="252">
        <f t="shared" ref="BM37:BQ38" si="56">Y37+AS37</f>
        <v>93</v>
      </c>
      <c r="BN37" s="252">
        <f t="shared" si="56"/>
        <v>99</v>
      </c>
      <c r="BO37" s="252">
        <f t="shared" si="56"/>
        <v>83</v>
      </c>
      <c r="BP37" s="252">
        <f t="shared" si="56"/>
        <v>102</v>
      </c>
      <c r="BQ37" s="252">
        <f t="shared" si="56"/>
        <v>88</v>
      </c>
      <c r="BR37" s="254">
        <f>SUM(BM37:BQ37)</f>
        <v>465</v>
      </c>
    </row>
    <row r="38" spans="2:70" ht="14.25" thickBot="1" x14ac:dyDescent="0.2">
      <c r="B38" s="141" t="s">
        <v>41</v>
      </c>
      <c r="C38" s="329">
        <f>ROUND(C32/$C$10,4)</f>
        <v>0.17730000000000001</v>
      </c>
      <c r="D38" s="330">
        <f>ROUND(D32/$D$10,4)</f>
        <v>0.1757</v>
      </c>
      <c r="E38" s="331">
        <f>ROUND(E32/$E$10,4)</f>
        <v>0.17649999999999999</v>
      </c>
      <c r="F38" s="329">
        <f>ROUND(F32/$F$10,4)</f>
        <v>0</v>
      </c>
      <c r="G38" s="330">
        <f>ROUND(G32/$G$10,4)</f>
        <v>0</v>
      </c>
      <c r="H38" s="332">
        <f>ROUND(H32/$H$10,4)</f>
        <v>0</v>
      </c>
      <c r="I38" s="326">
        <f>ROUND(I32/$I$10,4)</f>
        <v>0.1759</v>
      </c>
      <c r="J38" s="327">
        <f>ROUND(J32/$J$10,4)</f>
        <v>0.1741</v>
      </c>
      <c r="K38" s="328">
        <f>ROUND(K32/$K$10,4)</f>
        <v>0.17499999999999999</v>
      </c>
      <c r="O38" s="299" t="s">
        <v>15</v>
      </c>
      <c r="P38" s="303"/>
      <c r="Q38" s="17">
        <v>76</v>
      </c>
      <c r="R38" s="18">
        <v>74</v>
      </c>
      <c r="S38" s="18">
        <v>93</v>
      </c>
      <c r="T38" s="18">
        <v>66</v>
      </c>
      <c r="U38" s="18">
        <v>80</v>
      </c>
      <c r="V38" s="18">
        <f>SUM(Q38:U38)</f>
        <v>389</v>
      </c>
      <c r="W38" s="304" t="s">
        <v>15</v>
      </c>
      <c r="X38" s="305"/>
      <c r="Y38" s="18">
        <v>81</v>
      </c>
      <c r="Z38" s="18">
        <v>92</v>
      </c>
      <c r="AA38" s="18">
        <v>90</v>
      </c>
      <c r="AB38" s="18">
        <v>97</v>
      </c>
      <c r="AC38" s="18">
        <v>120</v>
      </c>
      <c r="AD38" s="19">
        <f>SUM(Y38:AC38)</f>
        <v>480</v>
      </c>
      <c r="AI38" s="299" t="s">
        <v>15</v>
      </c>
      <c r="AJ38" s="303"/>
      <c r="AK38" s="17">
        <v>1</v>
      </c>
      <c r="AL38" s="18"/>
      <c r="AM38" s="18"/>
      <c r="AN38" s="18"/>
      <c r="AO38" s="18"/>
      <c r="AP38" s="18">
        <f>SUM(AK38:AO38)</f>
        <v>1</v>
      </c>
      <c r="AQ38" s="304" t="s">
        <v>15</v>
      </c>
      <c r="AR38" s="305"/>
      <c r="AS38" s="18"/>
      <c r="AT38" s="18"/>
      <c r="AU38" s="18"/>
      <c r="AV38" s="18"/>
      <c r="AW38" s="18"/>
      <c r="AX38" s="19">
        <f>SUM(AS38:AW38)</f>
        <v>0</v>
      </c>
      <c r="BC38" s="299" t="s">
        <v>15</v>
      </c>
      <c r="BD38" s="303"/>
      <c r="BE38" s="17">
        <f t="shared" si="55"/>
        <v>77</v>
      </c>
      <c r="BF38" s="18">
        <f t="shared" si="55"/>
        <v>74</v>
      </c>
      <c r="BG38" s="18">
        <f t="shared" si="55"/>
        <v>93</v>
      </c>
      <c r="BH38" s="18">
        <f t="shared" si="55"/>
        <v>66</v>
      </c>
      <c r="BI38" s="18">
        <f t="shared" si="55"/>
        <v>80</v>
      </c>
      <c r="BJ38" s="18">
        <f>SUM(BE38:BI38)</f>
        <v>390</v>
      </c>
      <c r="BK38" s="306" t="s">
        <v>15</v>
      </c>
      <c r="BL38" s="306"/>
      <c r="BM38" s="18">
        <f t="shared" si="56"/>
        <v>81</v>
      </c>
      <c r="BN38" s="18">
        <f t="shared" si="56"/>
        <v>92</v>
      </c>
      <c r="BO38" s="18">
        <f t="shared" si="56"/>
        <v>90</v>
      </c>
      <c r="BP38" s="18">
        <f t="shared" si="56"/>
        <v>97</v>
      </c>
      <c r="BQ38" s="18">
        <f t="shared" si="56"/>
        <v>120</v>
      </c>
      <c r="BR38" s="19">
        <f>SUM(BM38:BQ38)</f>
        <v>480</v>
      </c>
    </row>
    <row r="39" spans="2:70" ht="14.25" thickBot="1" x14ac:dyDescent="0.2">
      <c r="B39" s="142" t="s">
        <v>44</v>
      </c>
      <c r="C39" s="318"/>
      <c r="D39" s="320"/>
      <c r="E39" s="322"/>
      <c r="F39" s="318"/>
      <c r="G39" s="320"/>
      <c r="H39" s="324"/>
      <c r="I39" s="312"/>
      <c r="J39" s="314"/>
      <c r="K39" s="316"/>
      <c r="L39" s="40"/>
      <c r="O39" s="299" t="s">
        <v>12</v>
      </c>
      <c r="P39" s="300"/>
      <c r="Q39" s="20">
        <f t="shared" ref="Q39:V39" si="57">SUM(Q37:Q38)</f>
        <v>164</v>
      </c>
      <c r="R39" s="20">
        <f t="shared" si="57"/>
        <v>149</v>
      </c>
      <c r="S39" s="20">
        <f t="shared" si="57"/>
        <v>164</v>
      </c>
      <c r="T39" s="20">
        <f t="shared" si="57"/>
        <v>125</v>
      </c>
      <c r="U39" s="20">
        <f t="shared" si="57"/>
        <v>166</v>
      </c>
      <c r="V39" s="20">
        <f t="shared" si="57"/>
        <v>768</v>
      </c>
      <c r="W39" s="301" t="s">
        <v>12</v>
      </c>
      <c r="X39" s="302"/>
      <c r="Y39" s="20">
        <f t="shared" ref="Y39:AD39" si="58">SUM(Y37:Y38)</f>
        <v>174</v>
      </c>
      <c r="Z39" s="20">
        <f t="shared" si="58"/>
        <v>191</v>
      </c>
      <c r="AA39" s="20">
        <f t="shared" si="58"/>
        <v>173</v>
      </c>
      <c r="AB39" s="20">
        <f t="shared" si="58"/>
        <v>199</v>
      </c>
      <c r="AC39" s="20">
        <f t="shared" si="58"/>
        <v>208</v>
      </c>
      <c r="AD39" s="20">
        <f t="shared" si="58"/>
        <v>945</v>
      </c>
      <c r="AI39" s="299" t="s">
        <v>12</v>
      </c>
      <c r="AJ39" s="300"/>
      <c r="AK39" s="20">
        <f t="shared" ref="AK39:AP39" si="59">SUM(AK37:AK38)</f>
        <v>1</v>
      </c>
      <c r="AL39" s="20">
        <f t="shared" si="59"/>
        <v>0</v>
      </c>
      <c r="AM39" s="20">
        <f t="shared" si="59"/>
        <v>0</v>
      </c>
      <c r="AN39" s="20">
        <f t="shared" si="59"/>
        <v>0</v>
      </c>
      <c r="AO39" s="20">
        <f t="shared" si="59"/>
        <v>0</v>
      </c>
      <c r="AP39" s="20">
        <f t="shared" si="59"/>
        <v>1</v>
      </c>
      <c r="AQ39" s="301" t="s">
        <v>12</v>
      </c>
      <c r="AR39" s="302"/>
      <c r="AS39" s="20">
        <f t="shared" ref="AS39:AX39" si="60">SUM(AS37:AS38)</f>
        <v>0</v>
      </c>
      <c r="AT39" s="20">
        <f t="shared" si="60"/>
        <v>0</v>
      </c>
      <c r="AU39" s="20">
        <f t="shared" si="60"/>
        <v>0</v>
      </c>
      <c r="AV39" s="20">
        <f t="shared" si="60"/>
        <v>0</v>
      </c>
      <c r="AW39" s="20">
        <f t="shared" si="60"/>
        <v>0</v>
      </c>
      <c r="AX39" s="20">
        <f t="shared" si="60"/>
        <v>0</v>
      </c>
      <c r="BC39" s="299" t="s">
        <v>12</v>
      </c>
      <c r="BD39" s="300"/>
      <c r="BE39" s="20">
        <f t="shared" ref="BE39:BJ39" si="61">SUM(BE37:BE38)</f>
        <v>165</v>
      </c>
      <c r="BF39" s="20">
        <f t="shared" si="61"/>
        <v>149</v>
      </c>
      <c r="BG39" s="20">
        <f t="shared" si="61"/>
        <v>164</v>
      </c>
      <c r="BH39" s="20">
        <f t="shared" si="61"/>
        <v>125</v>
      </c>
      <c r="BI39" s="20">
        <f t="shared" si="61"/>
        <v>166</v>
      </c>
      <c r="BJ39" s="20">
        <f t="shared" si="61"/>
        <v>769</v>
      </c>
      <c r="BK39" s="301" t="s">
        <v>12</v>
      </c>
      <c r="BL39" s="302"/>
      <c r="BM39" s="20">
        <f t="shared" ref="BM39:BR39" si="62">SUM(BM37:BM38)</f>
        <v>174</v>
      </c>
      <c r="BN39" s="20">
        <f t="shared" si="62"/>
        <v>191</v>
      </c>
      <c r="BO39" s="20">
        <f t="shared" si="62"/>
        <v>173</v>
      </c>
      <c r="BP39" s="20">
        <f t="shared" si="62"/>
        <v>199</v>
      </c>
      <c r="BQ39" s="20">
        <f t="shared" si="62"/>
        <v>208</v>
      </c>
      <c r="BR39" s="20">
        <f t="shared" si="62"/>
        <v>945</v>
      </c>
    </row>
    <row r="40" spans="2:70" x14ac:dyDescent="0.15">
      <c r="B40" s="88" t="s">
        <v>43</v>
      </c>
      <c r="C40" s="318">
        <f>ROUND(C34/$C$10,4)</f>
        <v>0.15340000000000001</v>
      </c>
      <c r="D40" s="320">
        <f>ROUND(D34/$D$10,4)</f>
        <v>0.2316</v>
      </c>
      <c r="E40" s="322">
        <f>ROUND(E34/$E$10,4)</f>
        <v>0.1943</v>
      </c>
      <c r="F40" s="318">
        <f>ROUND(F34/$F$10,4)</f>
        <v>0</v>
      </c>
      <c r="G40" s="320">
        <f>ROUND(G34/$G$10,4)</f>
        <v>1.9599999999999999E-2</v>
      </c>
      <c r="H40" s="324">
        <f>ROUND(H34/$H$10,4)</f>
        <v>1.09E-2</v>
      </c>
      <c r="I40" s="312">
        <f>ROUND(I34/$I$10,4)</f>
        <v>0.1522</v>
      </c>
      <c r="J40" s="314">
        <f>ROUND(J34/$J$10,4)</f>
        <v>0.2296</v>
      </c>
      <c r="K40" s="316">
        <f>ROUND(K34/$K$10,4)</f>
        <v>0.19270000000000001</v>
      </c>
      <c r="O40" s="217"/>
      <c r="P40" s="217"/>
      <c r="Q40" s="26"/>
      <c r="R40" s="26"/>
      <c r="S40" s="26"/>
      <c r="T40" s="26"/>
      <c r="U40" s="26"/>
      <c r="V40" s="26"/>
      <c r="W40" s="217"/>
      <c r="X40" s="217"/>
      <c r="Y40" s="26"/>
      <c r="Z40" s="26"/>
      <c r="AA40" s="26"/>
      <c r="AB40" s="26"/>
      <c r="AC40" s="26"/>
      <c r="AD40" s="26"/>
      <c r="AI40" s="217"/>
      <c r="AJ40" s="217"/>
      <c r="AK40" s="26"/>
      <c r="AL40" s="26"/>
      <c r="AM40" s="26"/>
      <c r="AN40" s="26"/>
      <c r="AO40" s="26"/>
      <c r="AP40" s="26"/>
      <c r="AQ40" s="217"/>
      <c r="AR40" s="217"/>
      <c r="AS40" s="26"/>
      <c r="AT40" s="26"/>
      <c r="AU40" s="26"/>
      <c r="AV40" s="26"/>
      <c r="AW40" s="26"/>
      <c r="AX40" s="26"/>
      <c r="BC40" s="217"/>
      <c r="BD40" s="217"/>
      <c r="BE40" s="26"/>
      <c r="BF40" s="26"/>
      <c r="BG40" s="26"/>
      <c r="BH40" s="26"/>
      <c r="BI40" s="26"/>
      <c r="BJ40" s="26"/>
      <c r="BK40" s="217"/>
      <c r="BL40" s="217"/>
      <c r="BM40" s="26"/>
      <c r="BN40" s="26"/>
      <c r="BO40" s="26"/>
      <c r="BP40" s="26"/>
      <c r="BQ40" s="26"/>
      <c r="BR40" s="26"/>
    </row>
    <row r="41" spans="2:70" ht="14.25" thickBot="1" x14ac:dyDescent="0.2">
      <c r="B41" s="98" t="s">
        <v>44</v>
      </c>
      <c r="C41" s="319"/>
      <c r="D41" s="321"/>
      <c r="E41" s="323"/>
      <c r="F41" s="319"/>
      <c r="G41" s="321"/>
      <c r="H41" s="325"/>
      <c r="I41" s="313"/>
      <c r="J41" s="315"/>
      <c r="K41" s="317"/>
      <c r="O41" s="299" t="s">
        <v>10</v>
      </c>
      <c r="P41" s="300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310" t="s">
        <v>10</v>
      </c>
      <c r="X41" s="31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99" t="s">
        <v>10</v>
      </c>
      <c r="AJ41" s="300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310" t="s">
        <v>10</v>
      </c>
      <c r="AR41" s="31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99" t="s">
        <v>10</v>
      </c>
      <c r="BD41" s="300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310" t="s">
        <v>10</v>
      </c>
      <c r="BL41" s="31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6"/>
      <c r="J42" s="116"/>
      <c r="K42" s="116"/>
      <c r="O42" s="299" t="s">
        <v>16</v>
      </c>
      <c r="P42" s="303"/>
      <c r="Q42" s="253">
        <v>103</v>
      </c>
      <c r="R42" s="252">
        <v>113</v>
      </c>
      <c r="S42" s="252">
        <v>108</v>
      </c>
      <c r="T42" s="252">
        <v>70</v>
      </c>
      <c r="U42" s="252">
        <v>39</v>
      </c>
      <c r="V42" s="252">
        <f>SUM(Q42:U42)</f>
        <v>433</v>
      </c>
      <c r="W42" s="307" t="s">
        <v>13</v>
      </c>
      <c r="X42" s="308"/>
      <c r="Y42" s="252">
        <v>73</v>
      </c>
      <c r="Z42" s="252">
        <v>70</v>
      </c>
      <c r="AA42" s="252">
        <v>80</v>
      </c>
      <c r="AB42" s="252">
        <v>55</v>
      </c>
      <c r="AC42" s="252">
        <v>50</v>
      </c>
      <c r="AD42" s="254">
        <f>SUM(Y42:AC42)</f>
        <v>328</v>
      </c>
      <c r="AI42" s="299" t="s">
        <v>13</v>
      </c>
      <c r="AJ42" s="303"/>
      <c r="AK42" s="253"/>
      <c r="AL42" s="252"/>
      <c r="AM42" s="252"/>
      <c r="AN42" s="252"/>
      <c r="AO42" s="252"/>
      <c r="AP42" s="252">
        <f>SUM(AK42:AO42)</f>
        <v>0</v>
      </c>
      <c r="AQ42" s="307" t="s">
        <v>13</v>
      </c>
      <c r="AR42" s="308"/>
      <c r="AS42" s="252"/>
      <c r="AT42" s="252"/>
      <c r="AU42" s="252">
        <v>0</v>
      </c>
      <c r="AV42" s="252"/>
      <c r="AW42" s="252"/>
      <c r="AX42" s="254">
        <f>SUM(AS42:AW42)</f>
        <v>0</v>
      </c>
      <c r="BC42" s="299" t="s">
        <v>13</v>
      </c>
      <c r="BD42" s="303"/>
      <c r="BE42" s="253">
        <f t="shared" ref="BE42:BI43" si="63">Q42+AK42</f>
        <v>103</v>
      </c>
      <c r="BF42" s="252">
        <f t="shared" si="63"/>
        <v>113</v>
      </c>
      <c r="BG42" s="252">
        <f t="shared" si="63"/>
        <v>108</v>
      </c>
      <c r="BH42" s="252">
        <f t="shared" si="63"/>
        <v>70</v>
      </c>
      <c r="BI42" s="252">
        <f t="shared" si="63"/>
        <v>39</v>
      </c>
      <c r="BJ42" s="254">
        <f>SUM(BE42:BI42)</f>
        <v>433</v>
      </c>
      <c r="BK42" s="309" t="s">
        <v>13</v>
      </c>
      <c r="BL42" s="309"/>
      <c r="BM42" s="252">
        <f t="shared" ref="BM42:BQ43" si="64">Y42+AS42</f>
        <v>73</v>
      </c>
      <c r="BN42" s="252">
        <f t="shared" si="64"/>
        <v>70</v>
      </c>
      <c r="BO42" s="252">
        <f t="shared" si="64"/>
        <v>80</v>
      </c>
      <c r="BP42" s="252">
        <f t="shared" si="64"/>
        <v>55</v>
      </c>
      <c r="BQ42" s="252">
        <f t="shared" si="64"/>
        <v>50</v>
      </c>
      <c r="BR42" s="254">
        <f>SUM(BM42:BQ42)</f>
        <v>328</v>
      </c>
    </row>
    <row r="43" spans="2:70" ht="15.75" thickBot="1" x14ac:dyDescent="0.2">
      <c r="I43" s="116"/>
      <c r="J43" s="116"/>
      <c r="K43" s="116"/>
      <c r="O43" s="299" t="s">
        <v>15</v>
      </c>
      <c r="P43" s="303"/>
      <c r="Q43" s="17">
        <v>106</v>
      </c>
      <c r="R43" s="18">
        <v>103</v>
      </c>
      <c r="S43" s="18">
        <v>115</v>
      </c>
      <c r="T43" s="18">
        <v>110</v>
      </c>
      <c r="U43" s="18">
        <v>61</v>
      </c>
      <c r="V43" s="18">
        <f>SUM(Q43:U43)</f>
        <v>495</v>
      </c>
      <c r="W43" s="304" t="s">
        <v>15</v>
      </c>
      <c r="X43" s="305"/>
      <c r="Y43" s="18">
        <v>67</v>
      </c>
      <c r="Z43" s="18">
        <v>86</v>
      </c>
      <c r="AA43" s="18">
        <v>75</v>
      </c>
      <c r="AB43" s="18">
        <v>66</v>
      </c>
      <c r="AC43" s="18">
        <v>62</v>
      </c>
      <c r="AD43" s="168">
        <f>SUM(Y43:AC43)</f>
        <v>356</v>
      </c>
      <c r="AI43" s="299" t="s">
        <v>15</v>
      </c>
      <c r="AJ43" s="303"/>
      <c r="AK43" s="17"/>
      <c r="AL43" s="18"/>
      <c r="AM43" s="18"/>
      <c r="AN43" s="18"/>
      <c r="AO43" s="18"/>
      <c r="AP43" s="18">
        <f>SUM(AK43:AO43)</f>
        <v>0</v>
      </c>
      <c r="AQ43" s="304" t="s">
        <v>15</v>
      </c>
      <c r="AR43" s="305"/>
      <c r="AS43" s="18"/>
      <c r="AT43" s="18"/>
      <c r="AU43" s="18">
        <v>1</v>
      </c>
      <c r="AV43" s="18"/>
      <c r="AW43" s="18"/>
      <c r="AX43" s="19">
        <f>SUM(AS43:AW43)</f>
        <v>1</v>
      </c>
      <c r="BC43" s="299" t="s">
        <v>15</v>
      </c>
      <c r="BD43" s="303"/>
      <c r="BE43" s="17">
        <f>Q43+AK43</f>
        <v>106</v>
      </c>
      <c r="BF43" s="18">
        <f t="shared" si="63"/>
        <v>103</v>
      </c>
      <c r="BG43" s="18">
        <f t="shared" si="63"/>
        <v>115</v>
      </c>
      <c r="BH43" s="18">
        <f t="shared" si="63"/>
        <v>110</v>
      </c>
      <c r="BI43" s="18">
        <f t="shared" si="63"/>
        <v>61</v>
      </c>
      <c r="BJ43" s="18">
        <f>SUM(BE43:BI43)</f>
        <v>495</v>
      </c>
      <c r="BK43" s="306" t="s">
        <v>15</v>
      </c>
      <c r="BL43" s="306"/>
      <c r="BM43" s="18">
        <f t="shared" si="64"/>
        <v>67</v>
      </c>
      <c r="BN43" s="18">
        <f t="shared" si="64"/>
        <v>86</v>
      </c>
      <c r="BO43" s="18">
        <f t="shared" si="64"/>
        <v>76</v>
      </c>
      <c r="BP43" s="18">
        <f t="shared" si="64"/>
        <v>66</v>
      </c>
      <c r="BQ43" s="18">
        <f t="shared" si="64"/>
        <v>62</v>
      </c>
      <c r="BR43" s="19">
        <f>SUM(BM43:BQ43)</f>
        <v>357</v>
      </c>
    </row>
    <row r="44" spans="2:70" x14ac:dyDescent="0.15">
      <c r="O44" s="299" t="s">
        <v>12</v>
      </c>
      <c r="P44" s="300"/>
      <c r="Q44" s="20">
        <f t="shared" ref="Q44:V44" si="65">SUM(Q42:Q43)</f>
        <v>209</v>
      </c>
      <c r="R44" s="20">
        <f t="shared" si="65"/>
        <v>216</v>
      </c>
      <c r="S44" s="20">
        <f t="shared" si="65"/>
        <v>223</v>
      </c>
      <c r="T44" s="20">
        <f t="shared" si="65"/>
        <v>180</v>
      </c>
      <c r="U44" s="20">
        <f t="shared" si="65"/>
        <v>100</v>
      </c>
      <c r="V44" s="20">
        <f t="shared" si="65"/>
        <v>928</v>
      </c>
      <c r="W44" s="301" t="s">
        <v>12</v>
      </c>
      <c r="X44" s="302"/>
      <c r="Y44" s="20">
        <f t="shared" ref="Y44:AD44" si="66">SUM(Y42:Y43)</f>
        <v>140</v>
      </c>
      <c r="Z44" s="20">
        <f t="shared" si="66"/>
        <v>156</v>
      </c>
      <c r="AA44" s="20">
        <f t="shared" si="66"/>
        <v>155</v>
      </c>
      <c r="AB44" s="20">
        <f t="shared" si="66"/>
        <v>121</v>
      </c>
      <c r="AC44" s="20">
        <f t="shared" si="66"/>
        <v>112</v>
      </c>
      <c r="AD44" s="20">
        <f t="shared" si="66"/>
        <v>684</v>
      </c>
      <c r="AI44" s="299" t="s">
        <v>12</v>
      </c>
      <c r="AJ44" s="300"/>
      <c r="AK44" s="20">
        <f t="shared" ref="AK44:AP44" si="67">SUM(AK42:AK43)</f>
        <v>0</v>
      </c>
      <c r="AL44" s="20">
        <f t="shared" si="67"/>
        <v>0</v>
      </c>
      <c r="AM44" s="20">
        <f t="shared" si="67"/>
        <v>0</v>
      </c>
      <c r="AN44" s="20">
        <f t="shared" si="67"/>
        <v>0</v>
      </c>
      <c r="AO44" s="20">
        <f t="shared" si="67"/>
        <v>0</v>
      </c>
      <c r="AP44" s="20">
        <f t="shared" si="67"/>
        <v>0</v>
      </c>
      <c r="AQ44" s="301" t="s">
        <v>12</v>
      </c>
      <c r="AR44" s="302"/>
      <c r="AS44" s="20">
        <f t="shared" ref="AS44:AX44" si="68">SUM(AS42:AS43)</f>
        <v>0</v>
      </c>
      <c r="AT44" s="20">
        <f t="shared" si="68"/>
        <v>0</v>
      </c>
      <c r="AU44" s="20">
        <f t="shared" si="68"/>
        <v>1</v>
      </c>
      <c r="AV44" s="20">
        <f t="shared" si="68"/>
        <v>0</v>
      </c>
      <c r="AW44" s="20">
        <f t="shared" si="68"/>
        <v>0</v>
      </c>
      <c r="AX44" s="20">
        <f t="shared" si="68"/>
        <v>1</v>
      </c>
      <c r="BC44" s="299" t="s">
        <v>12</v>
      </c>
      <c r="BD44" s="300"/>
      <c r="BE44" s="20">
        <f t="shared" ref="BE44:BJ44" si="69">SUM(BE42:BE43)</f>
        <v>209</v>
      </c>
      <c r="BF44" s="20">
        <f t="shared" si="69"/>
        <v>216</v>
      </c>
      <c r="BG44" s="20">
        <f t="shared" si="69"/>
        <v>223</v>
      </c>
      <c r="BH44" s="20">
        <f t="shared" si="69"/>
        <v>180</v>
      </c>
      <c r="BI44" s="20">
        <f t="shared" si="69"/>
        <v>100</v>
      </c>
      <c r="BJ44" s="20">
        <f t="shared" si="69"/>
        <v>928</v>
      </c>
      <c r="BK44" s="301" t="s">
        <v>12</v>
      </c>
      <c r="BL44" s="302"/>
      <c r="BM44" s="20">
        <f t="shared" ref="BM44:BR44" si="70">SUM(BM42:BM43)</f>
        <v>140</v>
      </c>
      <c r="BN44" s="20">
        <f t="shared" si="70"/>
        <v>156</v>
      </c>
      <c r="BO44" s="20">
        <f t="shared" si="70"/>
        <v>156</v>
      </c>
      <c r="BP44" s="20">
        <f t="shared" si="70"/>
        <v>121</v>
      </c>
      <c r="BQ44" s="20">
        <f t="shared" si="70"/>
        <v>112</v>
      </c>
      <c r="BR44" s="20">
        <f t="shared" si="70"/>
        <v>685</v>
      </c>
    </row>
    <row r="45" spans="2:70" x14ac:dyDescent="0.15">
      <c r="O45" s="217"/>
      <c r="P45" s="217"/>
      <c r="Q45" s="26"/>
      <c r="R45" s="26"/>
      <c r="S45" s="26"/>
      <c r="T45" s="26"/>
      <c r="U45" s="26"/>
      <c r="V45" s="26"/>
      <c r="W45" s="217"/>
      <c r="X45" s="217"/>
      <c r="Y45" s="26"/>
      <c r="Z45" s="26"/>
      <c r="AA45" s="26"/>
      <c r="AB45" s="26"/>
      <c r="AC45" s="26"/>
      <c r="AD45" s="26"/>
      <c r="AI45" s="217"/>
      <c r="AJ45" s="217"/>
      <c r="AK45" s="26"/>
      <c r="AL45" s="26"/>
      <c r="AM45" s="26"/>
      <c r="AN45" s="26"/>
      <c r="AO45" s="26"/>
      <c r="AP45" s="26"/>
      <c r="AQ45" s="217"/>
      <c r="AR45" s="217"/>
      <c r="AS45" s="26"/>
      <c r="AT45" s="26"/>
      <c r="AU45" s="26"/>
      <c r="AV45" s="26"/>
      <c r="AW45" s="26"/>
      <c r="AX45" s="26"/>
      <c r="BC45" s="217"/>
      <c r="BD45" s="217"/>
      <c r="BE45" s="26"/>
      <c r="BF45" s="26"/>
      <c r="BG45" s="26"/>
      <c r="BH45" s="26"/>
      <c r="BI45" s="26"/>
      <c r="BJ45" s="26"/>
      <c r="BK45" s="217"/>
      <c r="BL45" s="217"/>
      <c r="BM45" s="26"/>
      <c r="BN45" s="26"/>
      <c r="BO45" s="26"/>
      <c r="BP45" s="26"/>
      <c r="BQ45" s="26"/>
      <c r="BR45" s="26"/>
    </row>
    <row r="46" spans="2:70" ht="14.25" thickBot="1" x14ac:dyDescent="0.2">
      <c r="O46" s="299" t="s">
        <v>10</v>
      </c>
      <c r="P46" s="300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310" t="s">
        <v>10</v>
      </c>
      <c r="X46" s="31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99" t="s">
        <v>10</v>
      </c>
      <c r="AJ46" s="300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310" t="s">
        <v>10</v>
      </c>
      <c r="AR46" s="31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99" t="s">
        <v>10</v>
      </c>
      <c r="BD46" s="300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310" t="s">
        <v>10</v>
      </c>
      <c r="BL46" s="31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99" t="s">
        <v>13</v>
      </c>
      <c r="P47" s="303"/>
      <c r="Q47" s="253">
        <v>54</v>
      </c>
      <c r="R47" s="252">
        <v>40</v>
      </c>
      <c r="S47" s="252">
        <v>43</v>
      </c>
      <c r="T47" s="252">
        <v>47</v>
      </c>
      <c r="U47" s="252">
        <v>42</v>
      </c>
      <c r="V47" s="252">
        <f>SUM(Q47:U47)</f>
        <v>226</v>
      </c>
      <c r="W47" s="307" t="s">
        <v>13</v>
      </c>
      <c r="X47" s="308"/>
      <c r="Y47" s="252">
        <v>40</v>
      </c>
      <c r="Z47" s="252">
        <v>30</v>
      </c>
      <c r="AA47" s="252">
        <v>32</v>
      </c>
      <c r="AB47" s="252">
        <v>29</v>
      </c>
      <c r="AC47" s="252">
        <v>23</v>
      </c>
      <c r="AD47" s="254">
        <f>SUM(Y47:AC47)</f>
        <v>154</v>
      </c>
      <c r="AI47" s="299" t="s">
        <v>13</v>
      </c>
      <c r="AJ47" s="303"/>
      <c r="AK47" s="253"/>
      <c r="AL47" s="252"/>
      <c r="AM47" s="252"/>
      <c r="AN47" s="252"/>
      <c r="AO47" s="252"/>
      <c r="AP47" s="252">
        <f>SUM(AK47:AO47)</f>
        <v>0</v>
      </c>
      <c r="AQ47" s="307" t="s">
        <v>13</v>
      </c>
      <c r="AR47" s="308"/>
      <c r="AS47" s="252"/>
      <c r="AT47" s="252"/>
      <c r="AU47" s="252"/>
      <c r="AV47" s="252"/>
      <c r="AW47" s="252"/>
      <c r="AX47" s="254">
        <f>SUM(AS47:AW47)</f>
        <v>0</v>
      </c>
      <c r="BC47" s="299" t="s">
        <v>13</v>
      </c>
      <c r="BD47" s="303"/>
      <c r="BE47" s="253">
        <f t="shared" ref="BE47:BI48" si="71">Q47+AK47</f>
        <v>54</v>
      </c>
      <c r="BF47" s="252">
        <f t="shared" si="71"/>
        <v>40</v>
      </c>
      <c r="BG47" s="252">
        <f t="shared" si="71"/>
        <v>43</v>
      </c>
      <c r="BH47" s="252">
        <f t="shared" si="71"/>
        <v>47</v>
      </c>
      <c r="BI47" s="252">
        <f t="shared" si="71"/>
        <v>42</v>
      </c>
      <c r="BJ47" s="252">
        <f>SUM(BE47:BI47)</f>
        <v>226</v>
      </c>
      <c r="BK47" s="309" t="s">
        <v>13</v>
      </c>
      <c r="BL47" s="309"/>
      <c r="BM47" s="252">
        <f t="shared" ref="BM47:BQ48" si="72">Y47+AS47</f>
        <v>40</v>
      </c>
      <c r="BN47" s="252">
        <f t="shared" si="72"/>
        <v>30</v>
      </c>
      <c r="BO47" s="252">
        <f t="shared" si="72"/>
        <v>32</v>
      </c>
      <c r="BP47" s="252">
        <f t="shared" si="72"/>
        <v>29</v>
      </c>
      <c r="BQ47" s="252">
        <f t="shared" si="72"/>
        <v>23</v>
      </c>
      <c r="BR47" s="254">
        <f>SUM(BM47:BQ47)</f>
        <v>154</v>
      </c>
    </row>
    <row r="48" spans="2:70" ht="14.25" thickBot="1" x14ac:dyDescent="0.2">
      <c r="O48" s="299" t="s">
        <v>15</v>
      </c>
      <c r="P48" s="303"/>
      <c r="Q48" s="17">
        <v>55</v>
      </c>
      <c r="R48" s="18">
        <v>67</v>
      </c>
      <c r="S48" s="18">
        <v>75</v>
      </c>
      <c r="T48" s="18">
        <v>78</v>
      </c>
      <c r="U48" s="18">
        <v>63</v>
      </c>
      <c r="V48" s="18">
        <f>SUM(Q48:U48)</f>
        <v>338</v>
      </c>
      <c r="W48" s="304" t="s">
        <v>15</v>
      </c>
      <c r="X48" s="305"/>
      <c r="Y48" s="18">
        <v>65</v>
      </c>
      <c r="Z48" s="18">
        <v>83</v>
      </c>
      <c r="AA48" s="18">
        <v>59</v>
      </c>
      <c r="AB48" s="18">
        <v>60</v>
      </c>
      <c r="AC48" s="18">
        <v>60</v>
      </c>
      <c r="AD48" s="19">
        <f>SUM(Y48:AC48)</f>
        <v>327</v>
      </c>
      <c r="AI48" s="299" t="s">
        <v>15</v>
      </c>
      <c r="AJ48" s="303"/>
      <c r="AK48" s="17"/>
      <c r="AL48" s="18"/>
      <c r="AM48" s="18"/>
      <c r="AN48" s="18"/>
      <c r="AO48" s="18"/>
      <c r="AP48" s="18">
        <f>SUM(AK48:AO48)</f>
        <v>0</v>
      </c>
      <c r="AQ48" s="304" t="s">
        <v>15</v>
      </c>
      <c r="AR48" s="305"/>
      <c r="AS48" s="18"/>
      <c r="AT48" s="18"/>
      <c r="AU48" s="18"/>
      <c r="AV48" s="18"/>
      <c r="AW48" s="18"/>
      <c r="AX48" s="19">
        <f>SUM(AS48:AW48)</f>
        <v>0</v>
      </c>
      <c r="BC48" s="299" t="s">
        <v>15</v>
      </c>
      <c r="BD48" s="303"/>
      <c r="BE48" s="17">
        <f>Q48+AK48</f>
        <v>55</v>
      </c>
      <c r="BF48" s="18">
        <f t="shared" si="71"/>
        <v>67</v>
      </c>
      <c r="BG48" s="18">
        <f t="shared" si="71"/>
        <v>75</v>
      </c>
      <c r="BH48" s="18">
        <f t="shared" si="71"/>
        <v>78</v>
      </c>
      <c r="BI48" s="18">
        <f t="shared" si="71"/>
        <v>63</v>
      </c>
      <c r="BJ48" s="18">
        <f>SUM(BE48:BI48)</f>
        <v>338</v>
      </c>
      <c r="BK48" s="306" t="s">
        <v>15</v>
      </c>
      <c r="BL48" s="306"/>
      <c r="BM48" s="18">
        <f t="shared" si="72"/>
        <v>65</v>
      </c>
      <c r="BN48" s="18">
        <f t="shared" si="72"/>
        <v>83</v>
      </c>
      <c r="BO48" s="18">
        <f t="shared" si="72"/>
        <v>59</v>
      </c>
      <c r="BP48" s="18">
        <f t="shared" si="72"/>
        <v>60</v>
      </c>
      <c r="BQ48" s="18">
        <f t="shared" si="72"/>
        <v>60</v>
      </c>
      <c r="BR48" s="19">
        <f>SUM(BM48:BQ48)</f>
        <v>327</v>
      </c>
    </row>
    <row r="49" spans="15:76" x14ac:dyDescent="0.15">
      <c r="O49" s="299" t="s">
        <v>12</v>
      </c>
      <c r="P49" s="300"/>
      <c r="Q49" s="20">
        <f t="shared" ref="Q49:V49" si="73">SUM(Q47:Q48)</f>
        <v>109</v>
      </c>
      <c r="R49" s="20">
        <f t="shared" si="73"/>
        <v>107</v>
      </c>
      <c r="S49" s="20">
        <f t="shared" si="73"/>
        <v>118</v>
      </c>
      <c r="T49" s="20">
        <f t="shared" si="73"/>
        <v>125</v>
      </c>
      <c r="U49" s="20">
        <f t="shared" si="73"/>
        <v>105</v>
      </c>
      <c r="V49" s="20">
        <f t="shared" si="73"/>
        <v>564</v>
      </c>
      <c r="W49" s="301" t="s">
        <v>12</v>
      </c>
      <c r="X49" s="302"/>
      <c r="Y49" s="20">
        <f t="shared" ref="Y49:AD49" si="74">SUM(Y47:Y48)</f>
        <v>105</v>
      </c>
      <c r="Z49" s="20">
        <f t="shared" si="74"/>
        <v>113</v>
      </c>
      <c r="AA49" s="20">
        <f t="shared" si="74"/>
        <v>91</v>
      </c>
      <c r="AB49" s="20">
        <f t="shared" si="74"/>
        <v>89</v>
      </c>
      <c r="AC49" s="20">
        <f t="shared" si="74"/>
        <v>83</v>
      </c>
      <c r="AD49" s="20">
        <f t="shared" si="74"/>
        <v>481</v>
      </c>
      <c r="AI49" s="299" t="s">
        <v>12</v>
      </c>
      <c r="AJ49" s="300"/>
      <c r="AK49" s="20">
        <f t="shared" ref="AK49:AP49" si="75">SUM(AK47:AK48)</f>
        <v>0</v>
      </c>
      <c r="AL49" s="20">
        <f t="shared" si="75"/>
        <v>0</v>
      </c>
      <c r="AM49" s="20">
        <f t="shared" si="75"/>
        <v>0</v>
      </c>
      <c r="AN49" s="20">
        <f t="shared" si="75"/>
        <v>0</v>
      </c>
      <c r="AO49" s="20">
        <f t="shared" si="75"/>
        <v>0</v>
      </c>
      <c r="AP49" s="20">
        <f t="shared" si="75"/>
        <v>0</v>
      </c>
      <c r="AQ49" s="301" t="s">
        <v>12</v>
      </c>
      <c r="AR49" s="302"/>
      <c r="AS49" s="20">
        <f t="shared" ref="AS49:AX49" si="76">SUM(AS47:AS48)</f>
        <v>0</v>
      </c>
      <c r="AT49" s="20">
        <f t="shared" si="76"/>
        <v>0</v>
      </c>
      <c r="AU49" s="20">
        <f t="shared" si="76"/>
        <v>0</v>
      </c>
      <c r="AV49" s="20">
        <f t="shared" si="76"/>
        <v>0</v>
      </c>
      <c r="AW49" s="20">
        <f t="shared" si="76"/>
        <v>0</v>
      </c>
      <c r="AX49" s="20">
        <f t="shared" si="76"/>
        <v>0</v>
      </c>
      <c r="BC49" s="299" t="s">
        <v>12</v>
      </c>
      <c r="BD49" s="300"/>
      <c r="BE49" s="20">
        <f t="shared" ref="BE49:BJ49" si="77">SUM(BE47:BE48)</f>
        <v>109</v>
      </c>
      <c r="BF49" s="20">
        <f t="shared" si="77"/>
        <v>107</v>
      </c>
      <c r="BG49" s="20">
        <f t="shared" si="77"/>
        <v>118</v>
      </c>
      <c r="BH49" s="20">
        <f t="shared" si="77"/>
        <v>125</v>
      </c>
      <c r="BI49" s="20">
        <f t="shared" si="77"/>
        <v>105</v>
      </c>
      <c r="BJ49" s="20">
        <f t="shared" si="77"/>
        <v>564</v>
      </c>
      <c r="BK49" s="301" t="s">
        <v>12</v>
      </c>
      <c r="BL49" s="302"/>
      <c r="BM49" s="20">
        <f t="shared" ref="BM49:BR49" si="78">SUM(BM47:BM48)</f>
        <v>105</v>
      </c>
      <c r="BN49" s="20">
        <f t="shared" si="78"/>
        <v>113</v>
      </c>
      <c r="BO49" s="20">
        <f t="shared" si="78"/>
        <v>91</v>
      </c>
      <c r="BP49" s="20">
        <f t="shared" si="78"/>
        <v>89</v>
      </c>
      <c r="BQ49" s="20">
        <f t="shared" si="78"/>
        <v>83</v>
      </c>
      <c r="BR49" s="20">
        <f t="shared" si="78"/>
        <v>481</v>
      </c>
    </row>
    <row r="50" spans="15:76" x14ac:dyDescent="0.15">
      <c r="O50" s="217"/>
      <c r="P50" s="217"/>
      <c r="Q50" s="26"/>
      <c r="R50" s="26"/>
      <c r="S50" s="26"/>
      <c r="T50" s="26"/>
      <c r="U50" s="26"/>
      <c r="V50" s="26"/>
      <c r="W50" s="217"/>
      <c r="X50" s="217"/>
      <c r="Y50" s="26"/>
      <c r="Z50" s="26"/>
      <c r="AA50" s="26"/>
      <c r="AB50" s="26"/>
      <c r="AC50" s="26"/>
      <c r="AD50" s="26"/>
      <c r="AI50" s="217"/>
      <c r="AJ50" s="217"/>
      <c r="AK50" s="26"/>
      <c r="AL50" s="26"/>
      <c r="AM50" s="26"/>
      <c r="AN50" s="26"/>
      <c r="AO50" s="26"/>
      <c r="AP50" s="26"/>
      <c r="AQ50" s="217"/>
      <c r="AR50" s="217"/>
      <c r="AS50" s="26"/>
      <c r="AT50" s="26"/>
      <c r="AU50" s="26"/>
      <c r="AV50" s="26"/>
      <c r="AW50" s="26"/>
      <c r="AX50" s="26"/>
      <c r="BC50" s="217"/>
      <c r="BD50" s="217"/>
      <c r="BE50" s="26"/>
      <c r="BF50" s="26"/>
      <c r="BG50" s="26"/>
      <c r="BH50" s="26"/>
      <c r="BI50" s="26"/>
      <c r="BJ50" s="26"/>
      <c r="BK50" s="217"/>
      <c r="BL50" s="217"/>
      <c r="BM50" s="26"/>
      <c r="BN50" s="26"/>
      <c r="BO50" s="26"/>
      <c r="BP50" s="26"/>
      <c r="BQ50" s="26"/>
      <c r="BR50" s="26"/>
    </row>
    <row r="51" spans="15:76" ht="14.25" thickBot="1" x14ac:dyDescent="0.2">
      <c r="O51" s="299" t="s">
        <v>10</v>
      </c>
      <c r="P51" s="300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310" t="s">
        <v>10</v>
      </c>
      <c r="X51" s="31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99" t="s">
        <v>10</v>
      </c>
      <c r="AJ51" s="300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310" t="s">
        <v>10</v>
      </c>
      <c r="AR51" s="31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99" t="s">
        <v>10</v>
      </c>
      <c r="BD51" s="300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310" t="s">
        <v>10</v>
      </c>
      <c r="BL51" s="31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99" t="s">
        <v>13</v>
      </c>
      <c r="P52" s="303"/>
      <c r="Q52" s="253">
        <v>17</v>
      </c>
      <c r="R52" s="252">
        <v>9</v>
      </c>
      <c r="S52" s="252">
        <v>17</v>
      </c>
      <c r="T52" s="252">
        <v>8</v>
      </c>
      <c r="U52" s="252">
        <v>6</v>
      </c>
      <c r="V52" s="252">
        <f>SUM(Q52:U52)</f>
        <v>57</v>
      </c>
      <c r="W52" s="307" t="s">
        <v>13</v>
      </c>
      <c r="X52" s="308"/>
      <c r="Y52" s="252">
        <v>3</v>
      </c>
      <c r="Z52" s="252">
        <v>4</v>
      </c>
      <c r="AA52" s="252">
        <v>0</v>
      </c>
      <c r="AB52" s="252">
        <v>3</v>
      </c>
      <c r="AC52" s="252">
        <v>1</v>
      </c>
      <c r="AD52" s="254">
        <f>SUM(Y52:AC52)</f>
        <v>11</v>
      </c>
      <c r="AI52" s="299" t="s">
        <v>13</v>
      </c>
      <c r="AJ52" s="303"/>
      <c r="AK52" s="253"/>
      <c r="AL52" s="252"/>
      <c r="AM52" s="252"/>
      <c r="AN52" s="252"/>
      <c r="AO52" s="252"/>
      <c r="AP52" s="252">
        <f>SUM(AK52:AO52)</f>
        <v>0</v>
      </c>
      <c r="AQ52" s="307" t="s">
        <v>13</v>
      </c>
      <c r="AR52" s="308"/>
      <c r="AS52" s="252"/>
      <c r="AT52" s="252"/>
      <c r="AU52" s="252"/>
      <c r="AV52" s="252"/>
      <c r="AW52" s="252"/>
      <c r="AX52" s="254">
        <f>SUM(AS52:AW52)</f>
        <v>0</v>
      </c>
      <c r="BC52" s="299" t="s">
        <v>13</v>
      </c>
      <c r="BD52" s="303"/>
      <c r="BE52" s="253">
        <f t="shared" ref="BE52:BI53" si="79">Q52+AK52</f>
        <v>17</v>
      </c>
      <c r="BF52" s="252">
        <f t="shared" si="79"/>
        <v>9</v>
      </c>
      <c r="BG52" s="252">
        <f t="shared" si="79"/>
        <v>17</v>
      </c>
      <c r="BH52" s="252">
        <f t="shared" si="79"/>
        <v>8</v>
      </c>
      <c r="BI52" s="252">
        <f t="shared" si="79"/>
        <v>6</v>
      </c>
      <c r="BJ52" s="252">
        <f>SUM(BE52:BI52)</f>
        <v>57</v>
      </c>
      <c r="BK52" s="309" t="s">
        <v>13</v>
      </c>
      <c r="BL52" s="309"/>
      <c r="BM52" s="252">
        <f t="shared" ref="BM52:BQ53" si="80">Y52+AS52</f>
        <v>3</v>
      </c>
      <c r="BN52" s="252">
        <f t="shared" si="80"/>
        <v>4</v>
      </c>
      <c r="BO52" s="252">
        <f t="shared" si="80"/>
        <v>0</v>
      </c>
      <c r="BP52" s="252">
        <f t="shared" si="80"/>
        <v>3</v>
      </c>
      <c r="BQ52" s="252">
        <f t="shared" si="80"/>
        <v>1</v>
      </c>
      <c r="BR52" s="254">
        <f>SUM(BM52:BQ52)</f>
        <v>11</v>
      </c>
    </row>
    <row r="53" spans="15:76" ht="14.25" thickBot="1" x14ac:dyDescent="0.2">
      <c r="O53" s="299" t="s">
        <v>15</v>
      </c>
      <c r="P53" s="303"/>
      <c r="Q53" s="17">
        <v>51</v>
      </c>
      <c r="R53" s="18">
        <v>50</v>
      </c>
      <c r="S53" s="18">
        <v>30</v>
      </c>
      <c r="T53" s="18">
        <v>32</v>
      </c>
      <c r="U53" s="18">
        <v>19</v>
      </c>
      <c r="V53" s="18">
        <f>SUM(Q53:U53)</f>
        <v>182</v>
      </c>
      <c r="W53" s="304" t="s">
        <v>15</v>
      </c>
      <c r="X53" s="305"/>
      <c r="Y53" s="18">
        <v>22</v>
      </c>
      <c r="Z53" s="18">
        <v>15</v>
      </c>
      <c r="AA53" s="18">
        <v>16</v>
      </c>
      <c r="AB53" s="18">
        <v>9</v>
      </c>
      <c r="AC53" s="18">
        <v>9</v>
      </c>
      <c r="AD53" s="19">
        <f>SUM(Y53:AC53)</f>
        <v>71</v>
      </c>
      <c r="AI53" s="299" t="s">
        <v>15</v>
      </c>
      <c r="AJ53" s="303"/>
      <c r="AK53" s="17"/>
      <c r="AL53" s="18"/>
      <c r="AM53" s="18"/>
      <c r="AN53" s="18"/>
      <c r="AO53" s="18"/>
      <c r="AP53" s="18">
        <f>SUM(AK53:AO53)</f>
        <v>0</v>
      </c>
      <c r="AQ53" s="304" t="s">
        <v>15</v>
      </c>
      <c r="AR53" s="305"/>
      <c r="AS53" s="18"/>
      <c r="AT53" s="18"/>
      <c r="AU53" s="18"/>
      <c r="AV53" s="18"/>
      <c r="AW53" s="18"/>
      <c r="AX53" s="19">
        <f>SUM(AS53:AW53)</f>
        <v>0</v>
      </c>
      <c r="BC53" s="299" t="s">
        <v>15</v>
      </c>
      <c r="BD53" s="303"/>
      <c r="BE53" s="17">
        <f>Q53+AK53</f>
        <v>51</v>
      </c>
      <c r="BF53" s="18">
        <f t="shared" si="79"/>
        <v>50</v>
      </c>
      <c r="BG53" s="18">
        <f t="shared" si="79"/>
        <v>30</v>
      </c>
      <c r="BH53" s="18">
        <f t="shared" si="79"/>
        <v>32</v>
      </c>
      <c r="BI53" s="18">
        <f t="shared" si="79"/>
        <v>19</v>
      </c>
      <c r="BJ53" s="18">
        <f>SUM(BE53:BI53)</f>
        <v>182</v>
      </c>
      <c r="BK53" s="306" t="s">
        <v>15</v>
      </c>
      <c r="BL53" s="306"/>
      <c r="BM53" s="18">
        <f t="shared" si="80"/>
        <v>22</v>
      </c>
      <c r="BN53" s="18">
        <f t="shared" si="80"/>
        <v>15</v>
      </c>
      <c r="BO53" s="18">
        <f t="shared" si="80"/>
        <v>16</v>
      </c>
      <c r="BP53" s="18">
        <f t="shared" si="80"/>
        <v>9</v>
      </c>
      <c r="BQ53" s="18">
        <f t="shared" si="80"/>
        <v>9</v>
      </c>
      <c r="BR53" s="19">
        <f>SUM(BM53:BQ53)</f>
        <v>71</v>
      </c>
    </row>
    <row r="54" spans="15:76" x14ac:dyDescent="0.15">
      <c r="O54" s="299" t="s">
        <v>12</v>
      </c>
      <c r="P54" s="300"/>
      <c r="Q54" s="20">
        <f t="shared" ref="Q54:V54" si="81">SUM(Q52:Q53)</f>
        <v>68</v>
      </c>
      <c r="R54" s="20">
        <f t="shared" si="81"/>
        <v>59</v>
      </c>
      <c r="S54" s="20">
        <f t="shared" si="81"/>
        <v>47</v>
      </c>
      <c r="T54" s="20">
        <f t="shared" si="81"/>
        <v>40</v>
      </c>
      <c r="U54" s="20">
        <f t="shared" si="81"/>
        <v>25</v>
      </c>
      <c r="V54" s="20">
        <f t="shared" si="81"/>
        <v>239</v>
      </c>
      <c r="W54" s="301" t="s">
        <v>12</v>
      </c>
      <c r="X54" s="302"/>
      <c r="Y54" s="20">
        <f>SUM(Y52:Y53)</f>
        <v>25</v>
      </c>
      <c r="Z54" s="20">
        <f t="shared" ref="Z54:AD54" si="82">SUM(Z52:Z53)</f>
        <v>19</v>
      </c>
      <c r="AA54" s="20">
        <f t="shared" si="82"/>
        <v>16</v>
      </c>
      <c r="AB54" s="20">
        <f t="shared" si="82"/>
        <v>12</v>
      </c>
      <c r="AC54" s="20">
        <f t="shared" si="82"/>
        <v>10</v>
      </c>
      <c r="AD54" s="20">
        <f t="shared" si="82"/>
        <v>82</v>
      </c>
      <c r="AI54" s="299" t="s">
        <v>12</v>
      </c>
      <c r="AJ54" s="300"/>
      <c r="AK54" s="20">
        <f t="shared" ref="AK54:AP54" si="83">SUM(AK52:AK53)</f>
        <v>0</v>
      </c>
      <c r="AL54" s="20">
        <f t="shared" si="83"/>
        <v>0</v>
      </c>
      <c r="AM54" s="20">
        <f t="shared" si="83"/>
        <v>0</v>
      </c>
      <c r="AN54" s="20">
        <f t="shared" si="83"/>
        <v>0</v>
      </c>
      <c r="AO54" s="20">
        <f t="shared" si="83"/>
        <v>0</v>
      </c>
      <c r="AP54" s="20">
        <f t="shared" si="83"/>
        <v>0</v>
      </c>
      <c r="AQ54" s="301" t="s">
        <v>12</v>
      </c>
      <c r="AR54" s="302"/>
      <c r="AS54" s="20">
        <f t="shared" ref="AS54:AX54" si="84">SUM(AS52:AS53)</f>
        <v>0</v>
      </c>
      <c r="AT54" s="20">
        <f t="shared" si="84"/>
        <v>0</v>
      </c>
      <c r="AU54" s="20">
        <f t="shared" si="84"/>
        <v>0</v>
      </c>
      <c r="AV54" s="20">
        <f t="shared" si="84"/>
        <v>0</v>
      </c>
      <c r="AW54" s="20">
        <f t="shared" si="84"/>
        <v>0</v>
      </c>
      <c r="AX54" s="20">
        <f t="shared" si="84"/>
        <v>0</v>
      </c>
      <c r="BC54" s="299" t="s">
        <v>12</v>
      </c>
      <c r="BD54" s="300"/>
      <c r="BE54" s="20">
        <f t="shared" ref="BE54:BJ54" si="85">SUM(BE52:BE53)</f>
        <v>68</v>
      </c>
      <c r="BF54" s="20">
        <f t="shared" si="85"/>
        <v>59</v>
      </c>
      <c r="BG54" s="20">
        <f t="shared" si="85"/>
        <v>47</v>
      </c>
      <c r="BH54" s="20">
        <f t="shared" si="85"/>
        <v>40</v>
      </c>
      <c r="BI54" s="20">
        <f t="shared" si="85"/>
        <v>25</v>
      </c>
      <c r="BJ54" s="20">
        <f t="shared" si="85"/>
        <v>239</v>
      </c>
      <c r="BK54" s="301" t="s">
        <v>12</v>
      </c>
      <c r="BL54" s="302"/>
      <c r="BM54" s="20">
        <f t="shared" ref="BM54:BR54" si="86">SUM(BM52:BM53)</f>
        <v>25</v>
      </c>
      <c r="BN54" s="20">
        <f t="shared" si="86"/>
        <v>19</v>
      </c>
      <c r="BO54" s="20">
        <f t="shared" si="86"/>
        <v>16</v>
      </c>
      <c r="BP54" s="20">
        <f t="shared" si="86"/>
        <v>12</v>
      </c>
      <c r="BQ54" s="20">
        <f t="shared" si="86"/>
        <v>10</v>
      </c>
      <c r="BR54" s="20">
        <f t="shared" si="86"/>
        <v>82</v>
      </c>
    </row>
    <row r="55" spans="15:76" x14ac:dyDescent="0.15">
      <c r="O55" s="217"/>
      <c r="P55" s="217"/>
      <c r="Q55" s="26"/>
      <c r="R55" s="26"/>
      <c r="S55" s="26"/>
      <c r="T55" s="26"/>
      <c r="U55" s="26"/>
      <c r="V55" s="26"/>
      <c r="W55" s="217"/>
      <c r="X55" s="217"/>
      <c r="Y55" s="26"/>
      <c r="Z55" s="26"/>
      <c r="AA55" s="26"/>
      <c r="AB55" s="26"/>
      <c r="AC55" s="26"/>
      <c r="AD55" s="26"/>
      <c r="AI55" s="217"/>
      <c r="AJ55" s="217"/>
      <c r="AK55" s="26"/>
      <c r="AL55" s="26"/>
      <c r="AM55" s="26"/>
      <c r="AN55" s="26"/>
      <c r="AO55" s="26"/>
      <c r="AP55" s="26"/>
      <c r="AQ55" s="217"/>
      <c r="AR55" s="217"/>
      <c r="AS55" s="26"/>
      <c r="AT55" s="26"/>
      <c r="AU55" s="26"/>
      <c r="AV55" s="26"/>
      <c r="AW55" s="26"/>
      <c r="AX55" s="26"/>
      <c r="BC55" s="217"/>
      <c r="BD55" s="217"/>
      <c r="BE55" s="26"/>
      <c r="BF55" s="26"/>
      <c r="BG55" s="26"/>
      <c r="BH55" s="26"/>
      <c r="BI55" s="26"/>
      <c r="BJ55" s="26"/>
      <c r="BK55" s="217"/>
      <c r="BL55" s="217"/>
      <c r="BM55" s="26"/>
      <c r="BN55" s="26"/>
      <c r="BO55" s="26"/>
      <c r="BP55" s="26"/>
      <c r="BQ55" s="26"/>
      <c r="BR55" s="26"/>
    </row>
    <row r="56" spans="15:76" ht="14.25" thickBot="1" x14ac:dyDescent="0.2">
      <c r="O56" s="299" t="s">
        <v>10</v>
      </c>
      <c r="P56" s="300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310" t="s">
        <v>10</v>
      </c>
      <c r="X56" s="31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99" t="s">
        <v>10</v>
      </c>
      <c r="AJ56" s="300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310" t="s">
        <v>10</v>
      </c>
      <c r="AR56" s="31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99" t="s">
        <v>10</v>
      </c>
      <c r="BD56" s="300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310" t="s">
        <v>10</v>
      </c>
      <c r="BL56" s="31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99" t="s">
        <v>13</v>
      </c>
      <c r="P57" s="303"/>
      <c r="Q57" s="253">
        <v>1</v>
      </c>
      <c r="R57" s="252">
        <v>0</v>
      </c>
      <c r="S57" s="252">
        <v>0</v>
      </c>
      <c r="T57" s="252">
        <v>0</v>
      </c>
      <c r="U57" s="252">
        <v>0</v>
      </c>
      <c r="V57" s="252">
        <f>SUM(Q57:U57)</f>
        <v>1</v>
      </c>
      <c r="W57" s="307" t="s">
        <v>13</v>
      </c>
      <c r="X57" s="308"/>
      <c r="Y57" s="252">
        <v>0</v>
      </c>
      <c r="Z57" s="252">
        <v>0</v>
      </c>
      <c r="AA57" s="252">
        <v>0</v>
      </c>
      <c r="AB57" s="252">
        <v>0</v>
      </c>
      <c r="AC57" s="252">
        <v>0</v>
      </c>
      <c r="AD57" s="254">
        <f>SUM(Y57:AC57)</f>
        <v>0</v>
      </c>
      <c r="AI57" s="299" t="s">
        <v>13</v>
      </c>
      <c r="AJ57" s="303"/>
      <c r="AK57" s="253"/>
      <c r="AL57" s="252"/>
      <c r="AM57" s="252"/>
      <c r="AN57" s="252"/>
      <c r="AO57" s="252"/>
      <c r="AP57" s="252">
        <f>SUM(AK57:AO57)</f>
        <v>0</v>
      </c>
      <c r="AQ57" s="307" t="s">
        <v>13</v>
      </c>
      <c r="AR57" s="308"/>
      <c r="AS57" s="252"/>
      <c r="AT57" s="252"/>
      <c r="AU57" s="252"/>
      <c r="AV57" s="252"/>
      <c r="AW57" s="252"/>
      <c r="AX57" s="254">
        <f>SUM(AS57:AW57)</f>
        <v>0</v>
      </c>
      <c r="BC57" s="299" t="s">
        <v>13</v>
      </c>
      <c r="BD57" s="303"/>
      <c r="BE57" s="253">
        <f t="shared" ref="BE57:BI58" si="87">Q57+AK57</f>
        <v>1</v>
      </c>
      <c r="BF57" s="252">
        <f t="shared" si="87"/>
        <v>0</v>
      </c>
      <c r="BG57" s="252">
        <f t="shared" si="87"/>
        <v>0</v>
      </c>
      <c r="BH57" s="252">
        <f t="shared" si="87"/>
        <v>0</v>
      </c>
      <c r="BI57" s="252">
        <f t="shared" si="87"/>
        <v>0</v>
      </c>
      <c r="BJ57" s="252">
        <f>SUM(BE57:BI57)</f>
        <v>1</v>
      </c>
      <c r="BK57" s="309" t="s">
        <v>13</v>
      </c>
      <c r="BL57" s="309"/>
      <c r="BM57" s="252">
        <f t="shared" ref="BM57:BO58" si="88">Y57+AS57</f>
        <v>0</v>
      </c>
      <c r="BN57" s="252">
        <f t="shared" si="88"/>
        <v>0</v>
      </c>
      <c r="BO57" s="252">
        <f t="shared" si="88"/>
        <v>0</v>
      </c>
      <c r="BP57" s="252"/>
      <c r="BQ57" s="252"/>
      <c r="BR57" s="254">
        <f>SUM(BM57:BQ57)</f>
        <v>0</v>
      </c>
    </row>
    <row r="58" spans="15:76" ht="14.25" thickBot="1" x14ac:dyDescent="0.2">
      <c r="O58" s="299" t="s">
        <v>15</v>
      </c>
      <c r="P58" s="303"/>
      <c r="Q58" s="17">
        <v>3</v>
      </c>
      <c r="R58" s="18">
        <v>5</v>
      </c>
      <c r="S58" s="18">
        <v>1</v>
      </c>
      <c r="T58" s="18">
        <v>2</v>
      </c>
      <c r="U58" s="18">
        <v>0</v>
      </c>
      <c r="V58" s="18">
        <f>SUM(Q58:U58)</f>
        <v>11</v>
      </c>
      <c r="W58" s="304" t="s">
        <v>15</v>
      </c>
      <c r="X58" s="305"/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9">
        <f>SUM(Y58:AC58)</f>
        <v>0</v>
      </c>
      <c r="AI58" s="299" t="s">
        <v>15</v>
      </c>
      <c r="AJ58" s="303"/>
      <c r="AK58" s="17"/>
      <c r="AL58" s="18"/>
      <c r="AM58" s="18"/>
      <c r="AN58" s="18"/>
      <c r="AO58" s="18"/>
      <c r="AP58" s="18">
        <f>SUM(AK58:AO58)</f>
        <v>0</v>
      </c>
      <c r="AQ58" s="304" t="s">
        <v>15</v>
      </c>
      <c r="AR58" s="305"/>
      <c r="AS58" s="18"/>
      <c r="AT58" s="18"/>
      <c r="AU58" s="18"/>
      <c r="AV58" s="18"/>
      <c r="AW58" s="18"/>
      <c r="AX58" s="19">
        <f>SUM(AS58:AW58)</f>
        <v>0</v>
      </c>
      <c r="BC58" s="299" t="s">
        <v>15</v>
      </c>
      <c r="BD58" s="303"/>
      <c r="BE58" s="17">
        <f>Q58+AK58</f>
        <v>3</v>
      </c>
      <c r="BF58" s="18">
        <f t="shared" si="87"/>
        <v>5</v>
      </c>
      <c r="BG58" s="18">
        <f t="shared" si="87"/>
        <v>1</v>
      </c>
      <c r="BH58" s="18">
        <f t="shared" si="87"/>
        <v>2</v>
      </c>
      <c r="BI58" s="18">
        <f t="shared" si="87"/>
        <v>0</v>
      </c>
      <c r="BJ58" s="18">
        <f>SUM(BE58:BI58)</f>
        <v>11</v>
      </c>
      <c r="BK58" s="306" t="s">
        <v>15</v>
      </c>
      <c r="BL58" s="306"/>
      <c r="BM58" s="18">
        <f t="shared" si="88"/>
        <v>0</v>
      </c>
      <c r="BN58" s="18">
        <f t="shared" si="88"/>
        <v>0</v>
      </c>
      <c r="BO58" s="18">
        <f t="shared" si="88"/>
        <v>0</v>
      </c>
      <c r="BP58" s="18"/>
      <c r="BQ58" s="18"/>
      <c r="BR58" s="19">
        <f>SUM(BM58:BQ58)</f>
        <v>0</v>
      </c>
    </row>
    <row r="59" spans="15:76" x14ac:dyDescent="0.15">
      <c r="O59" s="299" t="s">
        <v>12</v>
      </c>
      <c r="P59" s="300"/>
      <c r="Q59" s="20">
        <f t="shared" ref="Q59:V59" si="89">SUM(Q57:Q58)</f>
        <v>4</v>
      </c>
      <c r="R59" s="20">
        <f t="shared" si="89"/>
        <v>5</v>
      </c>
      <c r="S59" s="20">
        <f t="shared" si="89"/>
        <v>1</v>
      </c>
      <c r="T59" s="20">
        <f t="shared" si="89"/>
        <v>2</v>
      </c>
      <c r="U59" s="20">
        <f t="shared" si="89"/>
        <v>0</v>
      </c>
      <c r="V59" s="20">
        <f t="shared" si="89"/>
        <v>12</v>
      </c>
      <c r="W59" s="301" t="s">
        <v>12</v>
      </c>
      <c r="X59" s="302"/>
      <c r="Y59" s="20">
        <f t="shared" ref="Y59:AD59" si="90">SUM(Y57:Y58)</f>
        <v>0</v>
      </c>
      <c r="Z59" s="20">
        <f t="shared" si="90"/>
        <v>0</v>
      </c>
      <c r="AA59" s="20">
        <f t="shared" si="90"/>
        <v>0</v>
      </c>
      <c r="AB59" s="20">
        <f t="shared" si="90"/>
        <v>0</v>
      </c>
      <c r="AC59" s="20">
        <f t="shared" si="90"/>
        <v>0</v>
      </c>
      <c r="AD59" s="20">
        <f t="shared" si="90"/>
        <v>0</v>
      </c>
      <c r="AI59" s="299" t="s">
        <v>12</v>
      </c>
      <c r="AJ59" s="300"/>
      <c r="AK59" s="20">
        <f t="shared" ref="AK59:AP59" si="91">SUM(AK57:AK58)</f>
        <v>0</v>
      </c>
      <c r="AL59" s="20">
        <f t="shared" si="91"/>
        <v>0</v>
      </c>
      <c r="AM59" s="20">
        <f t="shared" si="91"/>
        <v>0</v>
      </c>
      <c r="AN59" s="20">
        <f t="shared" si="91"/>
        <v>0</v>
      </c>
      <c r="AO59" s="20">
        <f t="shared" si="91"/>
        <v>0</v>
      </c>
      <c r="AP59" s="20">
        <f t="shared" si="91"/>
        <v>0</v>
      </c>
      <c r="AQ59" s="301" t="s">
        <v>12</v>
      </c>
      <c r="AR59" s="302"/>
      <c r="AS59" s="20">
        <f t="shared" ref="AS59:AX59" si="92">SUM(AS57:AS58)</f>
        <v>0</v>
      </c>
      <c r="AT59" s="20">
        <f t="shared" si="92"/>
        <v>0</v>
      </c>
      <c r="AU59" s="20">
        <f t="shared" si="92"/>
        <v>0</v>
      </c>
      <c r="AV59" s="20">
        <f t="shared" si="92"/>
        <v>0</v>
      </c>
      <c r="AW59" s="20">
        <f t="shared" si="92"/>
        <v>0</v>
      </c>
      <c r="AX59" s="20">
        <f t="shared" si="92"/>
        <v>0</v>
      </c>
      <c r="BC59" s="299" t="s">
        <v>12</v>
      </c>
      <c r="BD59" s="300"/>
      <c r="BE59" s="20">
        <f t="shared" ref="BE59:BJ59" si="93">SUM(BE57:BE58)</f>
        <v>4</v>
      </c>
      <c r="BF59" s="20">
        <f t="shared" si="93"/>
        <v>5</v>
      </c>
      <c r="BG59" s="20">
        <f t="shared" si="93"/>
        <v>1</v>
      </c>
      <c r="BH59" s="20">
        <f t="shared" si="93"/>
        <v>2</v>
      </c>
      <c r="BI59" s="20">
        <f t="shared" si="93"/>
        <v>0</v>
      </c>
      <c r="BJ59" s="20">
        <f t="shared" si="93"/>
        <v>12</v>
      </c>
      <c r="BK59" s="301" t="s">
        <v>12</v>
      </c>
      <c r="BL59" s="302"/>
      <c r="BM59" s="20">
        <f t="shared" ref="BM59:BR59" si="94">SUM(BM57:BM58)</f>
        <v>0</v>
      </c>
      <c r="BN59" s="20">
        <f t="shared" si="94"/>
        <v>0</v>
      </c>
      <c r="BO59" s="20">
        <f t="shared" si="94"/>
        <v>0</v>
      </c>
      <c r="BP59" s="20">
        <f t="shared" si="94"/>
        <v>0</v>
      </c>
      <c r="BQ59" s="20">
        <f t="shared" si="94"/>
        <v>0</v>
      </c>
      <c r="BR59" s="20">
        <f t="shared" si="94"/>
        <v>0</v>
      </c>
    </row>
    <row r="60" spans="15:76" x14ac:dyDescent="0.15">
      <c r="AE60" s="280" t="s">
        <v>28</v>
      </c>
      <c r="AF60" s="280"/>
      <c r="AY60" s="280" t="s">
        <v>28</v>
      </c>
      <c r="AZ60" s="280"/>
      <c r="BS60" s="280" t="s">
        <v>28</v>
      </c>
      <c r="BT60" s="280"/>
    </row>
    <row r="61" spans="15:76" ht="14.25" x14ac:dyDescent="0.15">
      <c r="Q61" s="281" t="s">
        <v>18</v>
      </c>
      <c r="R61" s="282"/>
      <c r="S61" s="283"/>
      <c r="T61" s="50"/>
      <c r="U61" s="50"/>
      <c r="V61" s="284" t="s">
        <v>19</v>
      </c>
      <c r="W61" s="285"/>
      <c r="X61" s="286"/>
      <c r="Y61" s="50"/>
      <c r="Z61" s="50"/>
      <c r="AA61" s="287" t="s">
        <v>20</v>
      </c>
      <c r="AB61" s="288"/>
      <c r="AC61" s="289"/>
      <c r="AE61" s="85" t="s">
        <v>21</v>
      </c>
      <c r="AF61" s="85" t="s">
        <v>22</v>
      </c>
      <c r="AK61" s="290" t="s">
        <v>18</v>
      </c>
      <c r="AL61" s="291"/>
      <c r="AM61" s="292"/>
      <c r="AP61" s="293" t="s">
        <v>19</v>
      </c>
      <c r="AQ61" s="294"/>
      <c r="AR61" s="295"/>
      <c r="AU61" s="296" t="s">
        <v>20</v>
      </c>
      <c r="AV61" s="297"/>
      <c r="AW61" s="298"/>
      <c r="AY61" s="85" t="s">
        <v>21</v>
      </c>
      <c r="AZ61" s="85" t="s">
        <v>22</v>
      </c>
      <c r="BE61" s="290" t="s">
        <v>18</v>
      </c>
      <c r="BF61" s="291"/>
      <c r="BG61" s="292"/>
      <c r="BJ61" s="293" t="s">
        <v>19</v>
      </c>
      <c r="BK61" s="294"/>
      <c r="BL61" s="295"/>
      <c r="BO61" s="296" t="s">
        <v>20</v>
      </c>
      <c r="BP61" s="297"/>
      <c r="BQ61" s="298"/>
      <c r="BS61" s="85" t="s">
        <v>21</v>
      </c>
      <c r="BT61" s="85" t="s">
        <v>22</v>
      </c>
    </row>
    <row r="62" spans="15:76" ht="14.25" x14ac:dyDescent="0.15">
      <c r="Q62" s="229" t="s">
        <v>16</v>
      </c>
      <c r="R62" s="436">
        <f>V7+AD7+V12</f>
        <v>607</v>
      </c>
      <c r="S62" s="275"/>
      <c r="T62" s="50"/>
      <c r="U62" s="50"/>
      <c r="V62" s="229" t="s">
        <v>16</v>
      </c>
      <c r="W62" s="436">
        <f>AD12+V17+AD17+V22+AD22+V27+AD27+V32+AD32+V37</f>
        <v>2782</v>
      </c>
      <c r="X62" s="275"/>
      <c r="Y62" s="50"/>
      <c r="Z62" s="50"/>
      <c r="AA62" s="229" t="s">
        <v>16</v>
      </c>
      <c r="AB62" s="436">
        <f>AD37+V42+AD42+V47+AD47+V52+AD52+V57+AD57</f>
        <v>1675</v>
      </c>
      <c r="AC62" s="275"/>
      <c r="AD62" s="43" t="s">
        <v>16</v>
      </c>
      <c r="AE62" s="173">
        <f>AD37+V42</f>
        <v>898</v>
      </c>
      <c r="AF62" s="173">
        <f>AD42+V47+AD47+V52+AD52+V57+AD57</f>
        <v>777</v>
      </c>
      <c r="AK62" s="230" t="s">
        <v>16</v>
      </c>
      <c r="AL62" s="415">
        <f>AP7+AX7+AP12</f>
        <v>0</v>
      </c>
      <c r="AM62" s="277"/>
      <c r="AP62" s="230" t="s">
        <v>16</v>
      </c>
      <c r="AQ62" s="415">
        <f>AX12+AP17+AX17+AP22+AX22+AP27+AX27+AP32+AX32+AP37</f>
        <v>41</v>
      </c>
      <c r="AR62" s="277"/>
      <c r="AU62" s="230" t="s">
        <v>16</v>
      </c>
      <c r="AV62" s="415">
        <f>AX37+AP42+AX42+AP47+AX47+AP52+AX52+AP57+AX57</f>
        <v>0</v>
      </c>
      <c r="AW62" s="277"/>
      <c r="AX62" s="43" t="s">
        <v>16</v>
      </c>
      <c r="AY62" s="44">
        <f>AX37+AP42</f>
        <v>0</v>
      </c>
      <c r="AZ62" s="44">
        <f>AX42+AP47+AX47+AP52+AX52+AP57+AX57</f>
        <v>0</v>
      </c>
      <c r="BE62" s="230" t="s">
        <v>16</v>
      </c>
      <c r="BF62" s="437">
        <f>BJ7+BR7+BJ12</f>
        <v>607</v>
      </c>
      <c r="BG62" s="279"/>
      <c r="BJ62" s="230" t="s">
        <v>16</v>
      </c>
      <c r="BK62" s="437">
        <f>BR12+BJ17+BR17+BJ22+BR22+BJ27+BR27+BJ32+BR32+BJ37</f>
        <v>2823</v>
      </c>
      <c r="BL62" s="279"/>
      <c r="BO62" s="230" t="s">
        <v>16</v>
      </c>
      <c r="BP62" s="437">
        <f>BR37+BJ42+BR42+BJ47+BR47+BJ52+BR52+BJ57+BR57</f>
        <v>1675</v>
      </c>
      <c r="BQ62" s="279"/>
      <c r="BR62" s="43" t="s">
        <v>16</v>
      </c>
      <c r="BS62" s="173">
        <f>BR37+BJ42</f>
        <v>898</v>
      </c>
      <c r="BT62" s="173">
        <f>BR42+BJ47+BR47+BJ52+BR52+BJ57+BR57</f>
        <v>777</v>
      </c>
    </row>
    <row r="63" spans="15:76" ht="15" thickBot="1" x14ac:dyDescent="0.2">
      <c r="Q63" s="231" t="s">
        <v>14</v>
      </c>
      <c r="R63" s="438">
        <f>V8+AD8+V13</f>
        <v>614</v>
      </c>
      <c r="S63" s="268"/>
      <c r="T63" s="50"/>
      <c r="U63" s="50"/>
      <c r="V63" s="231" t="s">
        <v>14</v>
      </c>
      <c r="W63" s="438">
        <f>AD13+V18+AD18+V23+AD23+V28+AD28+V33+AD33+V38</f>
        <v>2675</v>
      </c>
      <c r="X63" s="268"/>
      <c r="Y63" s="50"/>
      <c r="Z63" s="50"/>
      <c r="AA63" s="231" t="s">
        <v>14</v>
      </c>
      <c r="AB63" s="438">
        <f>AD38+V43+AD43+V48+AD48+V53+AD53+V58+AD58</f>
        <v>2260</v>
      </c>
      <c r="AC63" s="268"/>
      <c r="AD63" s="43" t="s">
        <v>14</v>
      </c>
      <c r="AE63" s="174">
        <f>AD38+V43</f>
        <v>975</v>
      </c>
      <c r="AF63" s="174">
        <f>AD43+V48+AD48+V53+AD53+V58+AD58</f>
        <v>1285</v>
      </c>
      <c r="AK63" s="232" t="s">
        <v>14</v>
      </c>
      <c r="AL63" s="439">
        <f>AP8+AX8+AP13</f>
        <v>0</v>
      </c>
      <c r="AM63" s="270"/>
      <c r="AP63" s="232" t="s">
        <v>14</v>
      </c>
      <c r="AQ63" s="439">
        <f>AX13+AP18+AX18+AP23+AX23+AP28+AX28+AP33+AX33+AP38</f>
        <v>50</v>
      </c>
      <c r="AR63" s="270"/>
      <c r="AU63" s="232" t="s">
        <v>14</v>
      </c>
      <c r="AV63" s="439">
        <f>AX38+AP43+AX43+AP48+AX48+AP53+AX53+AP58+AX58</f>
        <v>1</v>
      </c>
      <c r="AW63" s="270"/>
      <c r="AX63" s="43" t="s">
        <v>14</v>
      </c>
      <c r="AY63" s="45">
        <f>AX38+AP43</f>
        <v>0</v>
      </c>
      <c r="AZ63" s="45">
        <f>AX43+AP48+AX48+AP53+AX53+AP58+AX58</f>
        <v>1</v>
      </c>
      <c r="BE63" s="232" t="s">
        <v>14</v>
      </c>
      <c r="BF63" s="440">
        <f>BJ8+BR8+BJ13</f>
        <v>614</v>
      </c>
      <c r="BG63" s="272"/>
      <c r="BJ63" s="232" t="s">
        <v>14</v>
      </c>
      <c r="BK63" s="440">
        <f>BR13+BJ18+BR18+BJ23+BR23+BJ28+BR28+BJ33+BR33+BJ38</f>
        <v>2725</v>
      </c>
      <c r="BL63" s="272"/>
      <c r="BO63" s="232" t="s">
        <v>14</v>
      </c>
      <c r="BP63" s="440">
        <f>BR38+BJ43+BR43+BJ48+BR48+BJ53+BR53+BJ58+BR58</f>
        <v>2261</v>
      </c>
      <c r="BQ63" s="272"/>
      <c r="BR63" s="43" t="s">
        <v>14</v>
      </c>
      <c r="BS63" s="174">
        <f>BR38+BJ43</f>
        <v>975</v>
      </c>
      <c r="BT63" s="174">
        <f>BR43+BJ48+BR48+BJ53+BR53+BJ58+BR58</f>
        <v>1286</v>
      </c>
    </row>
    <row r="64" spans="15:76" ht="15" thickBot="1" x14ac:dyDescent="0.2">
      <c r="Q64" s="233" t="s">
        <v>12</v>
      </c>
      <c r="R64" s="442">
        <f>R62+R63</f>
        <v>1221</v>
      </c>
      <c r="S64" s="264"/>
      <c r="T64" s="50"/>
      <c r="U64" s="50"/>
      <c r="V64" s="233" t="s">
        <v>12</v>
      </c>
      <c r="W64" s="442">
        <f>W62+W63</f>
        <v>5457</v>
      </c>
      <c r="X64" s="264"/>
      <c r="Y64" s="50"/>
      <c r="Z64" s="50"/>
      <c r="AA64" s="233" t="s">
        <v>12</v>
      </c>
      <c r="AB64" s="442">
        <f>AB62+AB63</f>
        <v>3935</v>
      </c>
      <c r="AC64" s="264"/>
      <c r="AD64" s="43" t="s">
        <v>12</v>
      </c>
      <c r="AE64" s="175">
        <f>AD39+V44</f>
        <v>1873</v>
      </c>
      <c r="AF64" s="176">
        <f>AD44+V49+AD49+V54+AD54+V59+AD59</f>
        <v>2062</v>
      </c>
      <c r="AK64" s="234" t="s">
        <v>12</v>
      </c>
      <c r="AL64" s="443">
        <f>AL62+AL63</f>
        <v>0</v>
      </c>
      <c r="AM64" s="266"/>
      <c r="AP64" s="234" t="s">
        <v>12</v>
      </c>
      <c r="AQ64" s="443">
        <f>AQ62+AQ63</f>
        <v>91</v>
      </c>
      <c r="AR64" s="266"/>
      <c r="AU64" s="234" t="s">
        <v>12</v>
      </c>
      <c r="AV64" s="443">
        <f>AV62+AV63</f>
        <v>1</v>
      </c>
      <c r="AW64" s="266"/>
      <c r="AX64" s="43" t="s">
        <v>12</v>
      </c>
      <c r="AY64" s="46">
        <f>AX39+AP44</f>
        <v>0</v>
      </c>
      <c r="AZ64" s="47">
        <f>AX44+AP49+AX49+AP54+AX54+AP59+AX59</f>
        <v>1</v>
      </c>
      <c r="BE64" s="234" t="s">
        <v>12</v>
      </c>
      <c r="BF64" s="441">
        <f>BF62+BF63</f>
        <v>1221</v>
      </c>
      <c r="BG64" s="260"/>
      <c r="BJ64" s="234" t="s">
        <v>12</v>
      </c>
      <c r="BK64" s="441">
        <f>BK62+BK63</f>
        <v>5548</v>
      </c>
      <c r="BL64" s="260"/>
      <c r="BO64" s="234" t="s">
        <v>12</v>
      </c>
      <c r="BP64" s="441">
        <f>BP62+BP63</f>
        <v>3936</v>
      </c>
      <c r="BQ64" s="260"/>
      <c r="BR64" s="43" t="s">
        <v>12</v>
      </c>
      <c r="BS64" s="175">
        <f>BR39+BJ44</f>
        <v>1873</v>
      </c>
      <c r="BT64" s="176">
        <f>BR44+BJ49+BR49+BJ54+BR54+BJ59+BR59</f>
        <v>2063</v>
      </c>
      <c r="BW64" s="38"/>
      <c r="BX64" s="38"/>
    </row>
    <row r="65" spans="17:76" ht="14.25" x14ac:dyDescent="0.15">
      <c r="Q65" s="56" t="s">
        <v>23</v>
      </c>
      <c r="R65" s="261">
        <f>R64/O9</f>
        <v>0.11504758315273721</v>
      </c>
      <c r="S65" s="262"/>
      <c r="T65" s="50"/>
      <c r="U65" s="50"/>
      <c r="V65" s="56" t="s">
        <v>23</v>
      </c>
      <c r="W65" s="261">
        <f>W64/O9</f>
        <v>0.51418072175633656</v>
      </c>
      <c r="X65" s="262"/>
      <c r="Y65" s="235"/>
      <c r="Z65" s="235"/>
      <c r="AA65" s="56" t="s">
        <v>23</v>
      </c>
      <c r="AB65" s="261">
        <f>AB64/O9</f>
        <v>0.37077169509092622</v>
      </c>
      <c r="AC65" s="262"/>
      <c r="AE65" s="48">
        <f>AE64/O9</f>
        <v>0.17648167341939131</v>
      </c>
      <c r="AF65" s="48">
        <f>AF64/O9</f>
        <v>0.19429002167153492</v>
      </c>
      <c r="AK65" s="171" t="s">
        <v>23</v>
      </c>
      <c r="AL65" s="256">
        <f>AL64/AI9</f>
        <v>0</v>
      </c>
      <c r="AM65" s="257"/>
      <c r="AP65" s="171" t="s">
        <v>23</v>
      </c>
      <c r="AQ65" s="256">
        <f>AQ64/AI9</f>
        <v>0.98913043478260865</v>
      </c>
      <c r="AR65" s="257"/>
      <c r="AS65" s="236"/>
      <c r="AT65" s="236"/>
      <c r="AU65" s="171" t="s">
        <v>23</v>
      </c>
      <c r="AV65" s="256">
        <f>AV64/AI9</f>
        <v>1.0869565217391304E-2</v>
      </c>
      <c r="AW65" s="257"/>
      <c r="AY65" s="48">
        <f>AY64/AI9</f>
        <v>0</v>
      </c>
      <c r="AZ65" s="48">
        <f>AZ64/AI9</f>
        <v>1.0869565217391304E-2</v>
      </c>
      <c r="BE65" s="171" t="s">
        <v>23</v>
      </c>
      <c r="BF65" s="256">
        <f>BF64/BC9</f>
        <v>0.11405885100420364</v>
      </c>
      <c r="BG65" s="257"/>
      <c r="BJ65" s="171" t="s">
        <v>23</v>
      </c>
      <c r="BK65" s="256">
        <f>BK64/BC9</f>
        <v>0.51826249416160675</v>
      </c>
      <c r="BL65" s="257"/>
      <c r="BM65" s="236"/>
      <c r="BN65" s="236"/>
      <c r="BO65" s="171" t="s">
        <v>23</v>
      </c>
      <c r="BP65" s="256">
        <f>BP64/BC9</f>
        <v>0.36767865483418966</v>
      </c>
      <c r="BQ65" s="257"/>
      <c r="BS65" s="48">
        <f>BS64/BC9</f>
        <v>0.17496496964035496</v>
      </c>
      <c r="BT65" s="48">
        <f>BT64/BC9</f>
        <v>0.19271368519383467</v>
      </c>
      <c r="BW65" s="38"/>
      <c r="BX65" s="38"/>
    </row>
    <row r="67" spans="17:76" x14ac:dyDescent="0.15">
      <c r="Q67" s="40" t="s">
        <v>24</v>
      </c>
      <c r="AK67" s="40"/>
      <c r="BE67" s="40" t="s">
        <v>25</v>
      </c>
    </row>
    <row r="74" spans="17:76" x14ac:dyDescent="0.15">
      <c r="W74" s="41"/>
      <c r="X74" s="41"/>
      <c r="Y74" s="42" t="s">
        <v>26</v>
      </c>
      <c r="Z74" s="258">
        <f>V27+AD27+V32+AD32+V37</f>
        <v>1678</v>
      </c>
      <c r="AA74" s="258"/>
    </row>
    <row r="75" spans="17:76" x14ac:dyDescent="0.15">
      <c r="W75" s="41"/>
      <c r="X75" s="41"/>
      <c r="Y75" s="42" t="s">
        <v>27</v>
      </c>
      <c r="Z75" s="258">
        <f>V28+AD28+V33+AD33+V38</f>
        <v>1638</v>
      </c>
      <c r="AA75" s="258"/>
    </row>
  </sheetData>
  <mergeCells count="408"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K34:K35"/>
    <mergeCell ref="O34:P34"/>
    <mergeCell ref="W34:X34"/>
    <mergeCell ref="AI34:AJ34"/>
    <mergeCell ref="C34:C35"/>
    <mergeCell ref="D34:D35"/>
    <mergeCell ref="E34:E35"/>
    <mergeCell ref="F34:F35"/>
    <mergeCell ref="G34:G35"/>
    <mergeCell ref="H34:H35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75"/>
  <sheetViews>
    <sheetView view="pageBreakPreview" topLeftCell="U1" zoomScale="85" zoomScaleNormal="100" zoomScaleSheetLayoutView="85" workbookViewId="0">
      <selection activeCell="AQ63" sqref="AQ63:AR63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style="34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2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421"/>
      <c r="B1" s="421"/>
      <c r="C1" s="1"/>
      <c r="D1" s="1"/>
      <c r="E1" s="1"/>
      <c r="F1" s="1"/>
      <c r="G1" s="1"/>
      <c r="H1" s="1"/>
      <c r="I1" s="1"/>
      <c r="J1" s="1"/>
      <c r="K1" s="1"/>
      <c r="L1" s="77"/>
      <c r="M1" s="24" t="s">
        <v>40</v>
      </c>
      <c r="N1" s="1"/>
      <c r="O1" s="1"/>
    </row>
    <row r="2" spans="1:70" ht="13.5" customHeight="1" x14ac:dyDescent="0.15">
      <c r="A2" s="421"/>
      <c r="B2" s="421"/>
      <c r="C2" s="422" t="s">
        <v>29</v>
      </c>
      <c r="D2" s="422"/>
      <c r="E2" s="422"/>
      <c r="F2" s="422"/>
      <c r="G2" s="422"/>
      <c r="H2" s="422"/>
      <c r="I2" s="422"/>
    </row>
    <row r="3" spans="1:70" ht="13.5" customHeight="1" x14ac:dyDescent="0.15">
      <c r="A3" s="421"/>
      <c r="B3" s="421"/>
      <c r="C3" s="422"/>
      <c r="D3" s="422"/>
      <c r="E3" s="422"/>
      <c r="F3" s="422"/>
      <c r="G3" s="422"/>
      <c r="H3" s="422"/>
      <c r="I3" s="422"/>
      <c r="Q3" s="423" t="s">
        <v>0</v>
      </c>
      <c r="R3" s="423"/>
      <c r="S3" s="423"/>
      <c r="T3" s="423"/>
      <c r="U3" s="423"/>
      <c r="V3" s="423"/>
      <c r="W3" s="423"/>
      <c r="X3" s="423"/>
      <c r="Y3" s="423"/>
      <c r="Z3" s="423"/>
      <c r="AA3" s="423"/>
      <c r="AK3" s="423" t="s">
        <v>1</v>
      </c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BE3" s="423" t="s">
        <v>2</v>
      </c>
      <c r="BF3" s="423"/>
      <c r="BG3" s="423"/>
      <c r="BH3" s="423"/>
      <c r="BI3" s="423"/>
      <c r="BJ3" s="423"/>
      <c r="BK3" s="423"/>
      <c r="BL3" s="423"/>
      <c r="BM3" s="423"/>
      <c r="BN3" s="423"/>
      <c r="BO3" s="423"/>
    </row>
    <row r="4" spans="1:70" ht="14.25" x14ac:dyDescent="0.15">
      <c r="G4" s="424" t="s">
        <v>57</v>
      </c>
      <c r="H4" s="425"/>
      <c r="I4" s="425"/>
      <c r="J4" s="425"/>
      <c r="K4" s="425"/>
      <c r="M4" s="2" t="s">
        <v>3</v>
      </c>
      <c r="N4" s="3"/>
      <c r="O4" s="2"/>
      <c r="V4" s="4"/>
      <c r="W4" s="5"/>
      <c r="X4" s="5"/>
      <c r="Z4" s="426" t="str">
        <f>G4</f>
        <v xml:space="preserve">令和元年5月31日現在 </v>
      </c>
      <c r="AA4" s="427"/>
      <c r="AB4" s="427"/>
      <c r="AC4" s="427"/>
      <c r="AD4" s="427"/>
      <c r="AG4" s="6" t="s">
        <v>4</v>
      </c>
      <c r="AH4" s="7"/>
      <c r="AI4" s="6"/>
      <c r="AP4" s="4"/>
      <c r="AQ4" s="5"/>
      <c r="AR4" s="5"/>
      <c r="AT4" s="428" t="str">
        <f>Z4</f>
        <v xml:space="preserve">令和元年5月31日現在 </v>
      </c>
      <c r="AU4" s="429"/>
      <c r="AV4" s="429"/>
      <c r="AW4" s="429"/>
      <c r="AX4" s="429"/>
      <c r="BA4" s="8" t="s">
        <v>5</v>
      </c>
      <c r="BB4" s="9"/>
      <c r="BC4" s="8"/>
      <c r="BJ4" s="4"/>
      <c r="BK4" s="5"/>
      <c r="BL4" s="5"/>
      <c r="BN4" s="428" t="str">
        <f>AT4</f>
        <v xml:space="preserve">令和元年5月31日現在 </v>
      </c>
      <c r="BO4" s="429"/>
      <c r="BP4" s="429"/>
      <c r="BQ4" s="429"/>
      <c r="BR4" s="429"/>
    </row>
    <row r="5" spans="1:70" ht="14.25" thickBot="1" x14ac:dyDescent="0.2">
      <c r="M5" s="415" t="s">
        <v>6</v>
      </c>
      <c r="N5" s="416"/>
      <c r="O5" s="417" t="s">
        <v>7</v>
      </c>
      <c r="P5" s="418"/>
      <c r="Q5" s="10"/>
      <c r="R5" s="10"/>
      <c r="S5" s="10"/>
      <c r="T5" s="10"/>
      <c r="U5" s="10"/>
      <c r="V5" s="10"/>
      <c r="W5" s="11"/>
      <c r="X5" s="12"/>
      <c r="Y5" s="10"/>
      <c r="Z5" s="10"/>
      <c r="AA5" s="10"/>
      <c r="AB5" s="10"/>
      <c r="AC5" s="10"/>
      <c r="AD5" s="10"/>
      <c r="AG5" s="415" t="s">
        <v>6</v>
      </c>
      <c r="AH5" s="416"/>
      <c r="AI5" s="415" t="s">
        <v>8</v>
      </c>
      <c r="AJ5" s="277"/>
      <c r="AK5" s="10"/>
      <c r="AL5" s="10"/>
      <c r="AM5" s="10"/>
      <c r="AN5" s="10"/>
      <c r="AO5" s="10"/>
      <c r="AP5" s="10"/>
      <c r="AQ5" s="11"/>
      <c r="AR5" s="12"/>
      <c r="AS5" s="10"/>
      <c r="AT5" s="10"/>
      <c r="AU5" s="10"/>
      <c r="AV5" s="10"/>
      <c r="AW5" s="10"/>
      <c r="AX5" s="10"/>
      <c r="BA5" s="415" t="s">
        <v>6</v>
      </c>
      <c r="BB5" s="416"/>
      <c r="BC5" s="419" t="s">
        <v>9</v>
      </c>
      <c r="BD5" s="420"/>
      <c r="BE5" s="10"/>
      <c r="BF5" s="10"/>
      <c r="BG5" s="10"/>
      <c r="BH5" s="10"/>
      <c r="BI5" s="10"/>
      <c r="BJ5" s="10"/>
      <c r="BK5" s="11"/>
      <c r="BL5" s="12"/>
      <c r="BM5" s="10"/>
      <c r="BN5" s="10"/>
      <c r="BO5" s="10"/>
      <c r="BP5" s="10"/>
      <c r="BQ5" s="10"/>
      <c r="BR5" s="10"/>
    </row>
    <row r="6" spans="1:70" ht="15.75" thickBot="1" x14ac:dyDescent="0.2">
      <c r="B6" s="406" t="s">
        <v>30</v>
      </c>
      <c r="C6" s="408" t="s">
        <v>31</v>
      </c>
      <c r="D6" s="368"/>
      <c r="E6" s="409"/>
      <c r="F6" s="410" t="s">
        <v>32</v>
      </c>
      <c r="G6" s="368"/>
      <c r="H6" s="411"/>
      <c r="I6" s="412" t="s">
        <v>50</v>
      </c>
      <c r="J6" s="413"/>
      <c r="K6" s="414"/>
      <c r="L6" s="78"/>
      <c r="M6" s="299" t="s">
        <v>10</v>
      </c>
      <c r="N6" s="300"/>
      <c r="O6" s="404" t="s">
        <v>11</v>
      </c>
      <c r="P6" s="405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310" t="s">
        <v>10</v>
      </c>
      <c r="X6" s="31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99" t="s">
        <v>10</v>
      </c>
      <c r="AH6" s="300"/>
      <c r="AI6" s="404" t="s">
        <v>11</v>
      </c>
      <c r="AJ6" s="405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310" t="s">
        <v>10</v>
      </c>
      <c r="AR6" s="31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99" t="s">
        <v>10</v>
      </c>
      <c r="BB6" s="300"/>
      <c r="BC6" s="404" t="s">
        <v>11</v>
      </c>
      <c r="BD6" s="405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310" t="s">
        <v>10</v>
      </c>
      <c r="BL6" s="31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6.5" customHeight="1" thickBot="1" x14ac:dyDescent="0.2">
      <c r="B7" s="407"/>
      <c r="C7" s="146" t="s">
        <v>16</v>
      </c>
      <c r="D7" s="58" t="s">
        <v>14</v>
      </c>
      <c r="E7" s="59" t="s">
        <v>33</v>
      </c>
      <c r="F7" s="60" t="s">
        <v>16</v>
      </c>
      <c r="G7" s="58" t="s">
        <v>14</v>
      </c>
      <c r="H7" s="59" t="s">
        <v>33</v>
      </c>
      <c r="I7" s="104" t="s">
        <v>16</v>
      </c>
      <c r="J7" s="105" t="s">
        <v>14</v>
      </c>
      <c r="K7" s="106" t="s">
        <v>33</v>
      </c>
      <c r="M7" s="299" t="s">
        <v>13</v>
      </c>
      <c r="N7" s="300"/>
      <c r="O7" s="398">
        <f>V7+AD7+V12+AD12+V17+AD17+V22+AD22+V27+AD27+V32+AD32+V37+AD37+V42+AD42+V47+AD47+V52+AD52+V57+AD57</f>
        <v>5111</v>
      </c>
      <c r="P7" s="399"/>
      <c r="Q7" s="177">
        <v>18</v>
      </c>
      <c r="R7" s="178">
        <v>38</v>
      </c>
      <c r="S7" s="178">
        <v>38</v>
      </c>
      <c r="T7" s="178">
        <v>37</v>
      </c>
      <c r="U7" s="178">
        <v>38</v>
      </c>
      <c r="V7" s="178">
        <f>SUM(Q7:U7)</f>
        <v>169</v>
      </c>
      <c r="W7" s="307" t="s">
        <v>13</v>
      </c>
      <c r="X7" s="308"/>
      <c r="Y7" s="178">
        <v>33</v>
      </c>
      <c r="Z7" s="178">
        <v>37</v>
      </c>
      <c r="AA7" s="178">
        <v>39</v>
      </c>
      <c r="AB7" s="178">
        <v>41</v>
      </c>
      <c r="AC7" s="178">
        <v>47</v>
      </c>
      <c r="AD7" s="179">
        <f>SUM(Y7:AC7)</f>
        <v>197</v>
      </c>
      <c r="AG7" s="299" t="s">
        <v>13</v>
      </c>
      <c r="AH7" s="300"/>
      <c r="AI7" s="398">
        <f>AP7+AX7+AP12+AX12+AP17+AX17+AP22+AX22+AP27+AX27+AP32+AX32+AP37+AX37+AP42+AX42+AP47+AX47+AP52+AX52+AP57+AX57</f>
        <v>42</v>
      </c>
      <c r="AJ7" s="399"/>
      <c r="AK7" s="177">
        <v>0</v>
      </c>
      <c r="AL7" s="178">
        <v>0</v>
      </c>
      <c r="AM7" s="178">
        <v>0</v>
      </c>
      <c r="AN7" s="178">
        <v>0</v>
      </c>
      <c r="AO7" s="178">
        <v>0</v>
      </c>
      <c r="AP7" s="178">
        <f>SUM(AK7:AO7)</f>
        <v>0</v>
      </c>
      <c r="AQ7" s="307" t="s">
        <v>13</v>
      </c>
      <c r="AR7" s="308"/>
      <c r="AS7" s="178">
        <v>0</v>
      </c>
      <c r="AT7" s="178">
        <v>0</v>
      </c>
      <c r="AU7" s="178">
        <v>0</v>
      </c>
      <c r="AV7" s="178">
        <v>0</v>
      </c>
      <c r="AW7" s="178">
        <v>0</v>
      </c>
      <c r="AX7" s="179">
        <f>SUM(AS7:AW7)</f>
        <v>0</v>
      </c>
      <c r="BA7" s="299" t="s">
        <v>13</v>
      </c>
      <c r="BB7" s="300"/>
      <c r="BC7" s="398">
        <f>BJ7+BR7+BJ12+BR12+BJ17+BR17+BJ22+BR22+BJ27+BR27+BJ32+BR32+BJ37+BR37+BJ42+BR42+BJ47+BR47+BJ52+BR52+BJ57+BR57</f>
        <v>5153</v>
      </c>
      <c r="BD7" s="399"/>
      <c r="BE7" s="177">
        <f>Q7+AK7</f>
        <v>18</v>
      </c>
      <c r="BF7" s="178">
        <f t="shared" ref="BF7:BJ8" si="0">R7+AL7</f>
        <v>38</v>
      </c>
      <c r="BG7" s="178">
        <f t="shared" si="0"/>
        <v>38</v>
      </c>
      <c r="BH7" s="178">
        <f t="shared" si="0"/>
        <v>37</v>
      </c>
      <c r="BI7" s="178">
        <f t="shared" si="0"/>
        <v>38</v>
      </c>
      <c r="BJ7" s="178">
        <f t="shared" si="0"/>
        <v>169</v>
      </c>
      <c r="BK7" s="309" t="s">
        <v>13</v>
      </c>
      <c r="BL7" s="309"/>
      <c r="BM7" s="178">
        <f>Y7+AS7</f>
        <v>33</v>
      </c>
      <c r="BN7" s="178">
        <f t="shared" ref="BN7:BQ8" si="1">Z7+AT7</f>
        <v>37</v>
      </c>
      <c r="BO7" s="178">
        <f t="shared" si="1"/>
        <v>39</v>
      </c>
      <c r="BP7" s="178">
        <f t="shared" si="1"/>
        <v>41</v>
      </c>
      <c r="BQ7" s="178">
        <f t="shared" si="1"/>
        <v>47</v>
      </c>
      <c r="BR7" s="179">
        <f>SUM(BM7:BQ7)</f>
        <v>197</v>
      </c>
    </row>
    <row r="8" spans="1:70" ht="16.5" customHeight="1" thickBot="1" x14ac:dyDescent="0.2">
      <c r="B8" s="147" t="s">
        <v>34</v>
      </c>
      <c r="C8" s="143">
        <f t="shared" ref="C8:H8" si="2">+C10-C9</f>
        <v>3461</v>
      </c>
      <c r="D8" s="61">
        <f t="shared" si="2"/>
        <v>3367</v>
      </c>
      <c r="E8" s="62">
        <f t="shared" si="2"/>
        <v>6828</v>
      </c>
      <c r="F8" s="63">
        <f t="shared" si="2"/>
        <v>42</v>
      </c>
      <c r="G8" s="64">
        <f t="shared" si="2"/>
        <v>43</v>
      </c>
      <c r="H8" s="62">
        <f t="shared" si="2"/>
        <v>85</v>
      </c>
      <c r="I8" s="107">
        <f t="shared" ref="I8:K10" si="3">+C8+F8</f>
        <v>3503</v>
      </c>
      <c r="J8" s="108">
        <f t="shared" si="3"/>
        <v>3410</v>
      </c>
      <c r="K8" s="109">
        <f t="shared" si="3"/>
        <v>6913</v>
      </c>
      <c r="L8" s="74"/>
      <c r="M8" s="299" t="s">
        <v>14</v>
      </c>
      <c r="N8" s="300"/>
      <c r="O8" s="398">
        <f>V8+AD8+V13+AD13+V18+AD18+V23+AD23+V28+AD28+V33+AD33+V38+AD38+V43+AD43+V48+AD48+V53+AD53+V58+AD58</f>
        <v>5629</v>
      </c>
      <c r="P8" s="399"/>
      <c r="Q8" s="17">
        <v>21</v>
      </c>
      <c r="R8" s="18">
        <v>39</v>
      </c>
      <c r="S8" s="18">
        <v>37</v>
      </c>
      <c r="T8" s="18">
        <v>29</v>
      </c>
      <c r="U8" s="18">
        <v>35</v>
      </c>
      <c r="V8" s="18">
        <f>SUM(Q8:U8)</f>
        <v>161</v>
      </c>
      <c r="W8" s="304" t="s">
        <v>15</v>
      </c>
      <c r="X8" s="305"/>
      <c r="Y8" s="18">
        <v>40</v>
      </c>
      <c r="Z8" s="31">
        <v>46</v>
      </c>
      <c r="AA8" s="18">
        <v>56</v>
      </c>
      <c r="AB8" s="18">
        <v>42</v>
      </c>
      <c r="AC8" s="18">
        <v>48</v>
      </c>
      <c r="AD8" s="19">
        <f>SUM(Y8:AC8)</f>
        <v>232</v>
      </c>
      <c r="AG8" s="299" t="s">
        <v>14</v>
      </c>
      <c r="AH8" s="300"/>
      <c r="AI8" s="398">
        <f>AP8+AX8+AP13+AX13+AP18+AX18+AP23+AX23+AP28+AX28+AP33+AX33+AP38+AX38+AP43+AX43+AP48+AX48+AP53+AX53+AP58+AX58</f>
        <v>44</v>
      </c>
      <c r="AJ8" s="399"/>
      <c r="AK8" s="17">
        <v>0</v>
      </c>
      <c r="AL8" s="18">
        <v>0</v>
      </c>
      <c r="AM8" s="18">
        <v>0</v>
      </c>
      <c r="AN8" s="18">
        <v>0</v>
      </c>
      <c r="AO8" s="18">
        <v>0</v>
      </c>
      <c r="AP8" s="18">
        <f>SUM(AK8:AO8)</f>
        <v>0</v>
      </c>
      <c r="AQ8" s="304" t="s">
        <v>15</v>
      </c>
      <c r="AR8" s="305"/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9">
        <f>SUM(AS8:AW8)</f>
        <v>0</v>
      </c>
      <c r="BA8" s="299" t="s">
        <v>14</v>
      </c>
      <c r="BB8" s="300"/>
      <c r="BC8" s="398">
        <f>BJ8+BR8+BJ13+BR13+BJ18+BR18+BJ23+BR23+BJ28+BR28+BJ33+BR33+BJ38+BR38+BJ43+BR43+BJ48+BR48+BJ53+BR53+BJ58+BR58</f>
        <v>5673</v>
      </c>
      <c r="BD8" s="399"/>
      <c r="BE8" s="17">
        <f>Q8+AK8</f>
        <v>21</v>
      </c>
      <c r="BF8" s="18">
        <f t="shared" si="0"/>
        <v>39</v>
      </c>
      <c r="BG8" s="18">
        <f t="shared" si="0"/>
        <v>37</v>
      </c>
      <c r="BH8" s="18">
        <f t="shared" si="0"/>
        <v>29</v>
      </c>
      <c r="BI8" s="18">
        <f t="shared" si="0"/>
        <v>35</v>
      </c>
      <c r="BJ8" s="18">
        <f>SUM(BE8:BI8)</f>
        <v>161</v>
      </c>
      <c r="BK8" s="306" t="s">
        <v>15</v>
      </c>
      <c r="BL8" s="306"/>
      <c r="BM8" s="18">
        <f>Y8+AS8</f>
        <v>40</v>
      </c>
      <c r="BN8" s="18">
        <f t="shared" si="1"/>
        <v>46</v>
      </c>
      <c r="BO8" s="18">
        <f t="shared" si="1"/>
        <v>56</v>
      </c>
      <c r="BP8" s="18">
        <f t="shared" si="1"/>
        <v>42</v>
      </c>
      <c r="BQ8" s="18">
        <f t="shared" si="1"/>
        <v>48</v>
      </c>
      <c r="BR8" s="19">
        <f>SUM(BM8:BQ8)</f>
        <v>232</v>
      </c>
    </row>
    <row r="9" spans="1:70" ht="15" x14ac:dyDescent="0.15">
      <c r="B9" s="148" t="s">
        <v>35</v>
      </c>
      <c r="C9" s="144">
        <f>AB62</f>
        <v>1650</v>
      </c>
      <c r="D9" s="65">
        <f>AB63</f>
        <v>2262</v>
      </c>
      <c r="E9" s="66">
        <f>+C9+D9</f>
        <v>3912</v>
      </c>
      <c r="F9" s="67">
        <f>AV62</f>
        <v>0</v>
      </c>
      <c r="G9" s="65">
        <f>AV63</f>
        <v>1</v>
      </c>
      <c r="H9" s="66">
        <f>SUM(F9:G9)</f>
        <v>1</v>
      </c>
      <c r="I9" s="110">
        <f t="shared" si="3"/>
        <v>1650</v>
      </c>
      <c r="J9" s="111">
        <f t="shared" si="3"/>
        <v>2263</v>
      </c>
      <c r="K9" s="112">
        <f t="shared" si="3"/>
        <v>3913</v>
      </c>
      <c r="L9" s="74"/>
      <c r="M9" s="299" t="s">
        <v>12</v>
      </c>
      <c r="N9" s="300"/>
      <c r="O9" s="398">
        <f>SUM(O7:O8)</f>
        <v>10740</v>
      </c>
      <c r="P9" s="401"/>
      <c r="Q9" s="20">
        <f t="shared" ref="Q9:V9" si="4">SUM(Q7:Q8)</f>
        <v>39</v>
      </c>
      <c r="R9" s="20">
        <f t="shared" si="4"/>
        <v>77</v>
      </c>
      <c r="S9" s="20">
        <f t="shared" si="4"/>
        <v>75</v>
      </c>
      <c r="T9" s="20">
        <f t="shared" si="4"/>
        <v>66</v>
      </c>
      <c r="U9" s="20">
        <f t="shared" si="4"/>
        <v>73</v>
      </c>
      <c r="V9" s="20">
        <f t="shared" si="4"/>
        <v>330</v>
      </c>
      <c r="W9" s="402" t="s">
        <v>12</v>
      </c>
      <c r="X9" s="403"/>
      <c r="Y9" s="20">
        <f t="shared" ref="Y9:AD9" si="5">SUM(Y7:Y8)</f>
        <v>73</v>
      </c>
      <c r="Z9" s="20">
        <f t="shared" si="5"/>
        <v>83</v>
      </c>
      <c r="AA9" s="20">
        <f t="shared" si="5"/>
        <v>95</v>
      </c>
      <c r="AB9" s="20">
        <f t="shared" si="5"/>
        <v>83</v>
      </c>
      <c r="AC9" s="20">
        <f t="shared" si="5"/>
        <v>95</v>
      </c>
      <c r="AD9" s="20">
        <f t="shared" si="5"/>
        <v>429</v>
      </c>
      <c r="AG9" s="299" t="s">
        <v>12</v>
      </c>
      <c r="AH9" s="300"/>
      <c r="AI9" s="398">
        <f>SUM(AI7:AI8)</f>
        <v>86</v>
      </c>
      <c r="AJ9" s="401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402" t="s">
        <v>12</v>
      </c>
      <c r="AR9" s="403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99" t="s">
        <v>12</v>
      </c>
      <c r="BB9" s="300"/>
      <c r="BC9" s="398">
        <f>SUM(BC7:BC8)</f>
        <v>10826</v>
      </c>
      <c r="BD9" s="399"/>
      <c r="BE9" s="20">
        <f t="shared" ref="BE9:BJ9" si="8">SUM(BE7:BE8)</f>
        <v>39</v>
      </c>
      <c r="BF9" s="20">
        <f t="shared" si="8"/>
        <v>77</v>
      </c>
      <c r="BG9" s="20">
        <f t="shared" si="8"/>
        <v>75</v>
      </c>
      <c r="BH9" s="20">
        <f t="shared" si="8"/>
        <v>66</v>
      </c>
      <c r="BI9" s="20">
        <f t="shared" si="8"/>
        <v>73</v>
      </c>
      <c r="BJ9" s="20">
        <f t="shared" si="8"/>
        <v>330</v>
      </c>
      <c r="BK9" s="400" t="s">
        <v>12</v>
      </c>
      <c r="BL9" s="400"/>
      <c r="BM9" s="20">
        <f t="shared" ref="BM9:BR9" si="9">SUM(BM7:BM8)</f>
        <v>73</v>
      </c>
      <c r="BN9" s="20">
        <f t="shared" si="9"/>
        <v>83</v>
      </c>
      <c r="BO9" s="20">
        <f t="shared" si="9"/>
        <v>95</v>
      </c>
      <c r="BP9" s="20">
        <f t="shared" si="9"/>
        <v>83</v>
      </c>
      <c r="BQ9" s="20">
        <f t="shared" si="9"/>
        <v>95</v>
      </c>
      <c r="BR9" s="20">
        <f t="shared" si="9"/>
        <v>429</v>
      </c>
    </row>
    <row r="10" spans="1:70" ht="15.75" thickBot="1" x14ac:dyDescent="0.2">
      <c r="B10" s="149" t="s">
        <v>12</v>
      </c>
      <c r="C10" s="145">
        <f>O7</f>
        <v>5111</v>
      </c>
      <c r="D10" s="68">
        <f>O8</f>
        <v>5629</v>
      </c>
      <c r="E10" s="69">
        <f>+C10+D10</f>
        <v>10740</v>
      </c>
      <c r="F10" s="70">
        <f>AI7</f>
        <v>42</v>
      </c>
      <c r="G10" s="68">
        <f>AI8</f>
        <v>44</v>
      </c>
      <c r="H10" s="69">
        <f>SUM(F10:G10)</f>
        <v>86</v>
      </c>
      <c r="I10" s="113">
        <f t="shared" si="3"/>
        <v>5153</v>
      </c>
      <c r="J10" s="114">
        <f t="shared" si="3"/>
        <v>5673</v>
      </c>
      <c r="K10" s="115">
        <f t="shared" si="3"/>
        <v>10826</v>
      </c>
      <c r="L10" s="74"/>
      <c r="M10" s="24"/>
      <c r="N10" s="25"/>
      <c r="O10" s="1"/>
      <c r="Q10" s="26"/>
      <c r="R10" s="26"/>
      <c r="S10" s="26"/>
      <c r="T10" s="26"/>
      <c r="U10" s="26"/>
      <c r="V10" s="26"/>
      <c r="W10" s="27"/>
      <c r="X10" s="27"/>
      <c r="Y10" s="26"/>
      <c r="Z10" s="26"/>
      <c r="AA10" s="26"/>
      <c r="AB10" s="26"/>
      <c r="AC10" s="26"/>
      <c r="AD10" s="26"/>
      <c r="AG10" s="24"/>
      <c r="AH10" s="25"/>
      <c r="AI10" s="1"/>
      <c r="AK10" s="26"/>
      <c r="AL10" s="26"/>
      <c r="AM10" s="26"/>
      <c r="AN10" s="26"/>
      <c r="AO10" s="26"/>
      <c r="AP10" s="26"/>
      <c r="AQ10" s="27"/>
      <c r="AR10" s="27"/>
      <c r="AS10" s="26"/>
      <c r="AT10" s="26"/>
      <c r="AU10" s="26"/>
      <c r="AV10" s="26"/>
      <c r="AW10" s="26"/>
      <c r="AX10" s="26"/>
      <c r="BA10" s="24"/>
      <c r="BB10" s="25"/>
      <c r="BC10" s="1"/>
      <c r="BE10" s="26"/>
      <c r="BF10" s="26"/>
      <c r="BG10" s="26"/>
      <c r="BH10" s="26"/>
      <c r="BI10" s="26"/>
      <c r="BJ10" s="26"/>
      <c r="BK10" s="27"/>
      <c r="BL10" s="27"/>
      <c r="BM10" s="26"/>
      <c r="BN10" s="26"/>
      <c r="BO10" s="26"/>
      <c r="BP10" s="26"/>
      <c r="BQ10" s="26"/>
      <c r="BR10" s="26"/>
    </row>
    <row r="11" spans="1:70" ht="15.75" thickBot="1" x14ac:dyDescent="0.2">
      <c r="B11" s="34"/>
      <c r="C11" s="99"/>
      <c r="D11" s="99"/>
      <c r="E11" s="74"/>
      <c r="F11" s="99"/>
      <c r="G11" s="99"/>
      <c r="H11" s="74"/>
      <c r="I11" s="128"/>
      <c r="J11" s="128"/>
      <c r="K11" s="129"/>
      <c r="L11" s="75"/>
      <c r="O11" s="299" t="s">
        <v>10</v>
      </c>
      <c r="P11" s="300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310" t="s">
        <v>10</v>
      </c>
      <c r="X11" s="31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99" t="s">
        <v>10</v>
      </c>
      <c r="AJ11" s="300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310" t="s">
        <v>10</v>
      </c>
      <c r="AR11" s="31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99" t="s">
        <v>10</v>
      </c>
      <c r="BD11" s="300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310" t="s">
        <v>10</v>
      </c>
      <c r="BL11" s="31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6.5" customHeight="1" thickBot="1" x14ac:dyDescent="0.2">
      <c r="B12" s="159" t="s">
        <v>36</v>
      </c>
      <c r="C12" s="160">
        <f t="shared" ref="C12:K12" si="10">ROUND(C9/C10*100,2)</f>
        <v>32.28</v>
      </c>
      <c r="D12" s="167">
        <f t="shared" si="10"/>
        <v>40.18</v>
      </c>
      <c r="E12" s="162">
        <f t="shared" si="10"/>
        <v>36.42</v>
      </c>
      <c r="F12" s="160">
        <f t="shared" si="10"/>
        <v>0</v>
      </c>
      <c r="G12" s="167">
        <f t="shared" si="10"/>
        <v>2.27</v>
      </c>
      <c r="H12" s="162">
        <f t="shared" si="10"/>
        <v>1.1599999999999999</v>
      </c>
      <c r="I12" s="163">
        <f t="shared" si="10"/>
        <v>32.020000000000003</v>
      </c>
      <c r="J12" s="164">
        <f t="shared" si="10"/>
        <v>39.89</v>
      </c>
      <c r="K12" s="165">
        <f t="shared" si="10"/>
        <v>36.14</v>
      </c>
      <c r="L12" s="75"/>
      <c r="N12" s="166"/>
      <c r="O12" s="299" t="s">
        <v>13</v>
      </c>
      <c r="P12" s="303"/>
      <c r="Q12" s="29">
        <v>47</v>
      </c>
      <c r="R12" s="178">
        <v>38</v>
      </c>
      <c r="S12" s="178">
        <v>56</v>
      </c>
      <c r="T12" s="178">
        <v>57</v>
      </c>
      <c r="U12" s="178">
        <v>52</v>
      </c>
      <c r="V12" s="178">
        <f>SUM(Q12:U12)</f>
        <v>250</v>
      </c>
      <c r="W12" s="307" t="s">
        <v>13</v>
      </c>
      <c r="X12" s="308"/>
      <c r="Y12" s="30">
        <v>59</v>
      </c>
      <c r="Z12" s="178">
        <v>49</v>
      </c>
      <c r="AA12" s="178">
        <v>37</v>
      </c>
      <c r="AB12" s="178">
        <v>47</v>
      </c>
      <c r="AC12" s="178">
        <v>48</v>
      </c>
      <c r="AD12" s="179">
        <f>SUM(Y12:AC12)</f>
        <v>240</v>
      </c>
      <c r="AI12" s="299" t="s">
        <v>13</v>
      </c>
      <c r="AJ12" s="303"/>
      <c r="AK12" s="177"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f>SUM(AK12:AO12)</f>
        <v>0</v>
      </c>
      <c r="AQ12" s="307" t="s">
        <v>13</v>
      </c>
      <c r="AR12" s="308"/>
      <c r="AS12" s="178">
        <v>0</v>
      </c>
      <c r="AT12" s="178">
        <v>0</v>
      </c>
      <c r="AU12" s="178">
        <v>0</v>
      </c>
      <c r="AV12" s="178">
        <v>0</v>
      </c>
      <c r="AW12" s="178">
        <v>0</v>
      </c>
      <c r="AX12" s="179">
        <f>SUM(AS12:AW12)</f>
        <v>0</v>
      </c>
      <c r="BC12" s="299" t="s">
        <v>13</v>
      </c>
      <c r="BD12" s="303"/>
      <c r="BE12" s="177">
        <f>Q12+AK12</f>
        <v>47</v>
      </c>
      <c r="BF12" s="178">
        <f t="shared" ref="BF12:BI13" si="11">R12+AL12</f>
        <v>38</v>
      </c>
      <c r="BG12" s="178">
        <f t="shared" si="11"/>
        <v>56</v>
      </c>
      <c r="BH12" s="178">
        <f t="shared" si="11"/>
        <v>57</v>
      </c>
      <c r="BI12" s="178">
        <f t="shared" si="11"/>
        <v>52</v>
      </c>
      <c r="BJ12" s="178">
        <f>SUM(BE12:BI12)</f>
        <v>250</v>
      </c>
      <c r="BK12" s="309" t="s">
        <v>13</v>
      </c>
      <c r="BL12" s="309"/>
      <c r="BM12" s="178">
        <f>Y12+AS12</f>
        <v>59</v>
      </c>
      <c r="BN12" s="178">
        <f t="shared" ref="BN12:BQ13" si="12">Z12+AT12</f>
        <v>49</v>
      </c>
      <c r="BO12" s="178">
        <f t="shared" si="12"/>
        <v>37</v>
      </c>
      <c r="BP12" s="178">
        <f t="shared" si="12"/>
        <v>47</v>
      </c>
      <c r="BQ12" s="178">
        <f t="shared" si="12"/>
        <v>48</v>
      </c>
      <c r="BR12" s="179">
        <f>SUM(BM12:BQ12)</f>
        <v>240</v>
      </c>
    </row>
    <row r="13" spans="1:70" ht="16.5" thickTop="1" thickBot="1" x14ac:dyDescent="0.2">
      <c r="E13" s="40"/>
      <c r="H13" s="40"/>
      <c r="I13" s="116"/>
      <c r="J13" s="116"/>
      <c r="K13" s="117"/>
      <c r="L13" s="75"/>
      <c r="O13" s="299" t="s">
        <v>15</v>
      </c>
      <c r="P13" s="303"/>
      <c r="Q13" s="17">
        <v>40</v>
      </c>
      <c r="R13" s="18">
        <v>40</v>
      </c>
      <c r="S13" s="18">
        <v>48</v>
      </c>
      <c r="T13" s="18">
        <v>62</v>
      </c>
      <c r="U13" s="18">
        <v>50</v>
      </c>
      <c r="V13" s="18">
        <f>SUM(Q13:U13)</f>
        <v>240</v>
      </c>
      <c r="W13" s="304" t="s">
        <v>15</v>
      </c>
      <c r="X13" s="305"/>
      <c r="Y13" s="18">
        <v>55</v>
      </c>
      <c r="Z13" s="18">
        <v>49</v>
      </c>
      <c r="AA13" s="18">
        <v>54</v>
      </c>
      <c r="AB13" s="18">
        <v>62</v>
      </c>
      <c r="AC13" s="18">
        <v>31</v>
      </c>
      <c r="AD13" s="19">
        <f>SUM(Y13:AC13)</f>
        <v>251</v>
      </c>
      <c r="AI13" s="299" t="s">
        <v>15</v>
      </c>
      <c r="AJ13" s="303"/>
      <c r="AK13" s="17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f>SUM(AK13:AO13)</f>
        <v>0</v>
      </c>
      <c r="AQ13" s="304" t="s">
        <v>15</v>
      </c>
      <c r="AR13" s="305"/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9">
        <f>SUM(AS13:AW13)</f>
        <v>0</v>
      </c>
      <c r="BC13" s="299" t="s">
        <v>15</v>
      </c>
      <c r="BD13" s="303"/>
      <c r="BE13" s="17">
        <f>Q13+AK13</f>
        <v>40</v>
      </c>
      <c r="BF13" s="18">
        <f t="shared" si="11"/>
        <v>40</v>
      </c>
      <c r="BG13" s="18">
        <f t="shared" si="11"/>
        <v>48</v>
      </c>
      <c r="BH13" s="18">
        <f t="shared" si="11"/>
        <v>62</v>
      </c>
      <c r="BI13" s="18">
        <f t="shared" si="11"/>
        <v>50</v>
      </c>
      <c r="BJ13" s="18">
        <f>SUM(BE13:BI13)</f>
        <v>240</v>
      </c>
      <c r="BK13" s="306" t="s">
        <v>15</v>
      </c>
      <c r="BL13" s="306"/>
      <c r="BM13" s="18">
        <f>Y13+AS13</f>
        <v>55</v>
      </c>
      <c r="BN13" s="18">
        <f t="shared" si="12"/>
        <v>49</v>
      </c>
      <c r="BO13" s="18">
        <f t="shared" si="12"/>
        <v>54</v>
      </c>
      <c r="BP13" s="18">
        <f t="shared" si="12"/>
        <v>62</v>
      </c>
      <c r="BQ13" s="18">
        <f t="shared" si="12"/>
        <v>31</v>
      </c>
      <c r="BR13" s="19">
        <f>SUM(BM13:BQ13)</f>
        <v>251</v>
      </c>
    </row>
    <row r="14" spans="1:70" ht="15" x14ac:dyDescent="0.15">
      <c r="A14" s="1"/>
      <c r="E14" s="40"/>
      <c r="H14" s="40"/>
      <c r="I14" s="116"/>
      <c r="J14" s="116"/>
      <c r="K14" s="117"/>
      <c r="L14" s="76"/>
      <c r="O14" s="299" t="s">
        <v>12</v>
      </c>
      <c r="P14" s="300"/>
      <c r="Q14" s="20">
        <f t="shared" ref="Q14:V14" si="13">SUM(Q12:Q13)</f>
        <v>87</v>
      </c>
      <c r="R14" s="20">
        <f t="shared" si="13"/>
        <v>78</v>
      </c>
      <c r="S14" s="20">
        <f t="shared" si="13"/>
        <v>104</v>
      </c>
      <c r="T14" s="20">
        <f t="shared" si="13"/>
        <v>119</v>
      </c>
      <c r="U14" s="20">
        <f t="shared" si="13"/>
        <v>102</v>
      </c>
      <c r="V14" s="20">
        <f t="shared" si="13"/>
        <v>490</v>
      </c>
      <c r="W14" s="301" t="s">
        <v>12</v>
      </c>
      <c r="X14" s="302"/>
      <c r="Y14" s="20">
        <f t="shared" ref="Y14:AD14" si="14">SUM(Y12:Y13)</f>
        <v>114</v>
      </c>
      <c r="Z14" s="20">
        <f t="shared" si="14"/>
        <v>98</v>
      </c>
      <c r="AA14" s="20">
        <f t="shared" si="14"/>
        <v>91</v>
      </c>
      <c r="AB14" s="20">
        <f t="shared" si="14"/>
        <v>109</v>
      </c>
      <c r="AC14" s="20">
        <f t="shared" si="14"/>
        <v>79</v>
      </c>
      <c r="AD14" s="20">
        <f t="shared" si="14"/>
        <v>491</v>
      </c>
      <c r="AI14" s="299" t="s">
        <v>12</v>
      </c>
      <c r="AJ14" s="300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301" t="s">
        <v>12</v>
      </c>
      <c r="AR14" s="302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0</v>
      </c>
      <c r="AX14" s="20">
        <f t="shared" si="16"/>
        <v>0</v>
      </c>
      <c r="BC14" s="299" t="s">
        <v>12</v>
      </c>
      <c r="BD14" s="300"/>
      <c r="BE14" s="20">
        <f t="shared" ref="BE14:BJ14" si="17">SUM(BE12:BE13)</f>
        <v>87</v>
      </c>
      <c r="BF14" s="20">
        <f t="shared" si="17"/>
        <v>78</v>
      </c>
      <c r="BG14" s="20">
        <f t="shared" si="17"/>
        <v>104</v>
      </c>
      <c r="BH14" s="20">
        <f t="shared" si="17"/>
        <v>119</v>
      </c>
      <c r="BI14" s="20">
        <f t="shared" si="17"/>
        <v>102</v>
      </c>
      <c r="BJ14" s="20">
        <f t="shared" si="17"/>
        <v>490</v>
      </c>
      <c r="BK14" s="301" t="s">
        <v>12</v>
      </c>
      <c r="BL14" s="302"/>
      <c r="BM14" s="20">
        <f t="shared" ref="BM14:BR14" si="18">SUM(BM12:BM13)</f>
        <v>114</v>
      </c>
      <c r="BN14" s="20">
        <f t="shared" si="18"/>
        <v>98</v>
      </c>
      <c r="BO14" s="20">
        <f t="shared" si="18"/>
        <v>91</v>
      </c>
      <c r="BP14" s="20">
        <f t="shared" si="18"/>
        <v>109</v>
      </c>
      <c r="BQ14" s="20">
        <f t="shared" si="18"/>
        <v>79</v>
      </c>
      <c r="BR14" s="20">
        <f t="shared" si="18"/>
        <v>491</v>
      </c>
    </row>
    <row r="15" spans="1:70" ht="15.75" thickBot="1" x14ac:dyDescent="0.2">
      <c r="A15" s="1"/>
      <c r="E15" s="40"/>
      <c r="H15" s="40"/>
      <c r="I15" s="116"/>
      <c r="J15" s="116"/>
      <c r="K15" s="117"/>
      <c r="L15" s="76"/>
      <c r="O15" s="28"/>
      <c r="P15" s="28"/>
      <c r="Q15" s="26"/>
      <c r="R15" s="26"/>
      <c r="S15" s="26"/>
      <c r="T15" s="26"/>
      <c r="U15" s="26"/>
      <c r="V15" s="26"/>
      <c r="W15" s="28"/>
      <c r="X15" s="28"/>
      <c r="Y15" s="26"/>
      <c r="Z15" s="26"/>
      <c r="AA15" s="26"/>
      <c r="AB15" s="26"/>
      <c r="AC15" s="26"/>
      <c r="AD15" s="26"/>
      <c r="AI15" s="28"/>
      <c r="AJ15" s="28"/>
      <c r="AK15" s="26"/>
      <c r="AL15" s="26"/>
      <c r="AM15" s="26"/>
      <c r="AN15" s="26"/>
      <c r="AO15" s="26"/>
      <c r="AP15" s="26"/>
      <c r="AQ15" s="28"/>
      <c r="AR15" s="28"/>
      <c r="AS15" s="26"/>
      <c r="AT15" s="26"/>
      <c r="AU15" s="26"/>
      <c r="AV15" s="26"/>
      <c r="AW15" s="26"/>
      <c r="AX15" s="26"/>
      <c r="BC15" s="28"/>
      <c r="BD15" s="28"/>
      <c r="BE15" s="26"/>
      <c r="BF15" s="26"/>
      <c r="BG15" s="26"/>
      <c r="BH15" s="26"/>
      <c r="BI15" s="26"/>
      <c r="BJ15" s="26"/>
      <c r="BK15" s="28"/>
      <c r="BL15" s="28"/>
      <c r="BM15" s="26"/>
      <c r="BN15" s="26"/>
      <c r="BO15" s="26"/>
      <c r="BP15" s="26"/>
      <c r="BQ15" s="26"/>
      <c r="BR15" s="26"/>
    </row>
    <row r="16" spans="1:70" ht="16.5" thickTop="1" thickBot="1" x14ac:dyDescent="0.2">
      <c r="B16" s="150" t="s">
        <v>53</v>
      </c>
      <c r="C16" s="392" t="s">
        <v>31</v>
      </c>
      <c r="D16" s="393"/>
      <c r="E16" s="394"/>
      <c r="F16" s="392" t="s">
        <v>32</v>
      </c>
      <c r="G16" s="393"/>
      <c r="H16" s="394"/>
      <c r="I16" s="395" t="s">
        <v>52</v>
      </c>
      <c r="J16" s="396"/>
      <c r="K16" s="397"/>
      <c r="L16" s="74"/>
      <c r="O16" s="299" t="s">
        <v>10</v>
      </c>
      <c r="P16" s="300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310" t="s">
        <v>10</v>
      </c>
      <c r="X16" s="31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99" t="s">
        <v>10</v>
      </c>
      <c r="AJ16" s="300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310" t="s">
        <v>10</v>
      </c>
      <c r="AR16" s="31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99" t="s">
        <v>10</v>
      </c>
      <c r="BD16" s="300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310" t="s">
        <v>10</v>
      </c>
      <c r="BL16" s="31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154" t="s">
        <v>37</v>
      </c>
      <c r="C17" s="151">
        <f>V27+AD27+V32+AD32+V37</f>
        <v>1710</v>
      </c>
      <c r="D17" s="79">
        <f>V28+AD28+V33+AD33+V38</f>
        <v>1676</v>
      </c>
      <c r="E17" s="80">
        <f>SUM(C17:D17)</f>
        <v>3386</v>
      </c>
      <c r="F17" s="81">
        <f>AP27+AX27+AP32+AX32+AP37</f>
        <v>3</v>
      </c>
      <c r="G17" s="79">
        <f>AP28+AX28+AP33+AX33+AP38</f>
        <v>13</v>
      </c>
      <c r="H17" s="80">
        <f>SUM(F17:G17)</f>
        <v>16</v>
      </c>
      <c r="I17" s="118">
        <f t="shared" ref="I17:K20" si="19">+C17+F17</f>
        <v>1713</v>
      </c>
      <c r="J17" s="119">
        <f t="shared" si="19"/>
        <v>1689</v>
      </c>
      <c r="K17" s="120">
        <f t="shared" si="19"/>
        <v>3402</v>
      </c>
      <c r="L17" s="74"/>
      <c r="O17" s="299" t="s">
        <v>13</v>
      </c>
      <c r="P17" s="303"/>
      <c r="Q17" s="177">
        <v>46</v>
      </c>
      <c r="R17" s="178">
        <v>44</v>
      </c>
      <c r="S17" s="178">
        <v>38</v>
      </c>
      <c r="T17" s="178">
        <v>39</v>
      </c>
      <c r="U17" s="178">
        <v>40</v>
      </c>
      <c r="V17" s="178">
        <f>SUM(Q17:U17)</f>
        <v>207</v>
      </c>
      <c r="W17" s="307" t="s">
        <v>13</v>
      </c>
      <c r="X17" s="308"/>
      <c r="Y17" s="178">
        <v>34</v>
      </c>
      <c r="Z17" s="178">
        <v>40</v>
      </c>
      <c r="AA17" s="178">
        <v>44</v>
      </c>
      <c r="AB17" s="178">
        <v>41</v>
      </c>
      <c r="AC17" s="178">
        <v>39</v>
      </c>
      <c r="AD17" s="179">
        <f>SUM(Y17:AC17)</f>
        <v>198</v>
      </c>
      <c r="AI17" s="299" t="s">
        <v>13</v>
      </c>
      <c r="AJ17" s="303"/>
      <c r="AK17" s="29">
        <v>1</v>
      </c>
      <c r="AL17" s="178">
        <v>1</v>
      </c>
      <c r="AM17" s="178">
        <v>8</v>
      </c>
      <c r="AN17" s="178">
        <v>2</v>
      </c>
      <c r="AO17" s="178">
        <v>1</v>
      </c>
      <c r="AP17" s="178">
        <f>SUM(AK17:AO17)</f>
        <v>13</v>
      </c>
      <c r="AQ17" s="307" t="s">
        <v>13</v>
      </c>
      <c r="AR17" s="308"/>
      <c r="AS17" s="178">
        <v>2</v>
      </c>
      <c r="AT17" s="178">
        <v>6</v>
      </c>
      <c r="AU17" s="178">
        <v>0</v>
      </c>
      <c r="AV17" s="178">
        <v>3</v>
      </c>
      <c r="AW17" s="178">
        <v>4</v>
      </c>
      <c r="AX17" s="179">
        <f>SUM(AS17:AW17)</f>
        <v>15</v>
      </c>
      <c r="BC17" s="299" t="s">
        <v>13</v>
      </c>
      <c r="BD17" s="303"/>
      <c r="BE17" s="177">
        <f>Q17+AK17</f>
        <v>47</v>
      </c>
      <c r="BF17" s="178">
        <f t="shared" ref="BF17:BI18" si="20">R17+AL17</f>
        <v>45</v>
      </c>
      <c r="BG17" s="178">
        <f t="shared" si="20"/>
        <v>46</v>
      </c>
      <c r="BH17" s="178">
        <f t="shared" si="20"/>
        <v>41</v>
      </c>
      <c r="BI17" s="178">
        <f t="shared" si="20"/>
        <v>41</v>
      </c>
      <c r="BJ17" s="178">
        <f>SUM(BE17:BI17)</f>
        <v>220</v>
      </c>
      <c r="BK17" s="309" t="s">
        <v>13</v>
      </c>
      <c r="BL17" s="309"/>
      <c r="BM17" s="178">
        <f>Y17+AS17</f>
        <v>36</v>
      </c>
      <c r="BN17" s="178">
        <f t="shared" ref="BN17:BQ18" si="21">Z17+AT17</f>
        <v>46</v>
      </c>
      <c r="BO17" s="178">
        <f t="shared" si="21"/>
        <v>44</v>
      </c>
      <c r="BP17" s="178">
        <f t="shared" si="21"/>
        <v>44</v>
      </c>
      <c r="BQ17" s="178">
        <f t="shared" si="21"/>
        <v>43</v>
      </c>
      <c r="BR17" s="179">
        <f>SUM(BM17:BQ17)</f>
        <v>213</v>
      </c>
    </row>
    <row r="18" spans="2:70" ht="15.75" thickBot="1" x14ac:dyDescent="0.2">
      <c r="B18" s="155" t="s">
        <v>38</v>
      </c>
      <c r="C18" s="152">
        <f>AD37</f>
        <v>469</v>
      </c>
      <c r="D18" s="71">
        <f>AD38</f>
        <v>500</v>
      </c>
      <c r="E18" s="72">
        <f>SUM(C18:D18)</f>
        <v>969</v>
      </c>
      <c r="F18" s="73">
        <f>AX37</f>
        <v>0</v>
      </c>
      <c r="G18" s="71">
        <f>AX38</f>
        <v>0</v>
      </c>
      <c r="H18" s="72">
        <f>SUM(F18:G18)</f>
        <v>0</v>
      </c>
      <c r="I18" s="121">
        <f t="shared" si="19"/>
        <v>469</v>
      </c>
      <c r="J18" s="122">
        <f t="shared" si="19"/>
        <v>500</v>
      </c>
      <c r="K18" s="123">
        <f t="shared" si="19"/>
        <v>969</v>
      </c>
      <c r="L18" s="75"/>
      <c r="O18" s="299" t="s">
        <v>15</v>
      </c>
      <c r="P18" s="303"/>
      <c r="Q18" s="17">
        <v>42</v>
      </c>
      <c r="R18" s="18">
        <v>34</v>
      </c>
      <c r="S18" s="18">
        <v>34</v>
      </c>
      <c r="T18" s="18">
        <v>38</v>
      </c>
      <c r="U18" s="18">
        <v>32</v>
      </c>
      <c r="V18" s="18">
        <f>SUM(Q18:U18)</f>
        <v>180</v>
      </c>
      <c r="W18" s="304" t="s">
        <v>15</v>
      </c>
      <c r="X18" s="305"/>
      <c r="Y18" s="18">
        <v>24</v>
      </c>
      <c r="Z18" s="18">
        <v>38</v>
      </c>
      <c r="AA18" s="18">
        <v>27</v>
      </c>
      <c r="AB18" s="18">
        <v>28</v>
      </c>
      <c r="AC18" s="18">
        <v>34</v>
      </c>
      <c r="AD18" s="19">
        <f>SUM(Y18:AC18)</f>
        <v>151</v>
      </c>
      <c r="AI18" s="299" t="s">
        <v>15</v>
      </c>
      <c r="AJ18" s="303"/>
      <c r="AK18" s="17">
        <v>2</v>
      </c>
      <c r="AL18" s="18">
        <v>0</v>
      </c>
      <c r="AM18" s="18">
        <v>2</v>
      </c>
      <c r="AN18" s="18">
        <v>1</v>
      </c>
      <c r="AO18" s="18">
        <v>2</v>
      </c>
      <c r="AP18" s="18">
        <f>SUM(AK18:AO18)</f>
        <v>7</v>
      </c>
      <c r="AQ18" s="304" t="s">
        <v>15</v>
      </c>
      <c r="AR18" s="305"/>
      <c r="AS18" s="18">
        <v>1</v>
      </c>
      <c r="AT18" s="18">
        <v>0</v>
      </c>
      <c r="AU18" s="18">
        <v>2</v>
      </c>
      <c r="AV18" s="18">
        <v>2</v>
      </c>
      <c r="AW18" s="18">
        <v>3</v>
      </c>
      <c r="AX18" s="19">
        <f>SUM(AS18:AW18)</f>
        <v>8</v>
      </c>
      <c r="BC18" s="299" t="s">
        <v>15</v>
      </c>
      <c r="BD18" s="303"/>
      <c r="BE18" s="17">
        <f>Q18+AK18</f>
        <v>44</v>
      </c>
      <c r="BF18" s="18">
        <f t="shared" si="20"/>
        <v>34</v>
      </c>
      <c r="BG18" s="18">
        <f t="shared" si="20"/>
        <v>36</v>
      </c>
      <c r="BH18" s="18">
        <f t="shared" si="20"/>
        <v>39</v>
      </c>
      <c r="BI18" s="18">
        <f t="shared" si="20"/>
        <v>34</v>
      </c>
      <c r="BJ18" s="18">
        <f>SUM(BE18:BI18)</f>
        <v>187</v>
      </c>
      <c r="BK18" s="306" t="s">
        <v>15</v>
      </c>
      <c r="BL18" s="306"/>
      <c r="BM18" s="18">
        <f>Y18+AS18</f>
        <v>25</v>
      </c>
      <c r="BN18" s="18">
        <f t="shared" si="21"/>
        <v>38</v>
      </c>
      <c r="BO18" s="18">
        <f t="shared" si="21"/>
        <v>29</v>
      </c>
      <c r="BP18" s="18">
        <f t="shared" si="21"/>
        <v>30</v>
      </c>
      <c r="BQ18" s="18">
        <f t="shared" si="21"/>
        <v>37</v>
      </c>
      <c r="BR18" s="19">
        <f>SUM(BM18:BQ18)</f>
        <v>159</v>
      </c>
    </row>
    <row r="19" spans="2:70" ht="15" x14ac:dyDescent="0.15">
      <c r="B19" s="156" t="s">
        <v>39</v>
      </c>
      <c r="C19" s="144">
        <f>V42</f>
        <v>423</v>
      </c>
      <c r="D19" s="65">
        <f>V43</f>
        <v>467</v>
      </c>
      <c r="E19" s="66">
        <f>SUM(C19:D19)</f>
        <v>890</v>
      </c>
      <c r="F19" s="67">
        <f>AP42</f>
        <v>0</v>
      </c>
      <c r="G19" s="65">
        <f>AP43</f>
        <v>0</v>
      </c>
      <c r="H19" s="66">
        <f>SUM(F19:G19)</f>
        <v>0</v>
      </c>
      <c r="I19" s="110">
        <f t="shared" si="19"/>
        <v>423</v>
      </c>
      <c r="J19" s="111">
        <f t="shared" si="19"/>
        <v>467</v>
      </c>
      <c r="K19" s="124">
        <f t="shared" si="19"/>
        <v>890</v>
      </c>
      <c r="L19" s="75"/>
      <c r="O19" s="299" t="s">
        <v>12</v>
      </c>
      <c r="P19" s="300"/>
      <c r="Q19" s="20">
        <f t="shared" ref="Q19:V19" si="22">SUM(Q17:Q18)</f>
        <v>88</v>
      </c>
      <c r="R19" s="20">
        <f t="shared" si="22"/>
        <v>78</v>
      </c>
      <c r="S19" s="20">
        <f t="shared" si="22"/>
        <v>72</v>
      </c>
      <c r="T19" s="20">
        <f t="shared" si="22"/>
        <v>77</v>
      </c>
      <c r="U19" s="20">
        <f t="shared" si="22"/>
        <v>72</v>
      </c>
      <c r="V19" s="20">
        <f t="shared" si="22"/>
        <v>387</v>
      </c>
      <c r="W19" s="301" t="s">
        <v>12</v>
      </c>
      <c r="X19" s="302"/>
      <c r="Y19" s="20">
        <f t="shared" ref="Y19:AD19" si="23">SUM(Y17:Y18)</f>
        <v>58</v>
      </c>
      <c r="Z19" s="20">
        <f t="shared" si="23"/>
        <v>78</v>
      </c>
      <c r="AA19" s="20">
        <f t="shared" si="23"/>
        <v>71</v>
      </c>
      <c r="AB19" s="20">
        <f t="shared" si="23"/>
        <v>69</v>
      </c>
      <c r="AC19" s="20">
        <f t="shared" si="23"/>
        <v>73</v>
      </c>
      <c r="AD19" s="20">
        <f t="shared" si="23"/>
        <v>349</v>
      </c>
      <c r="AI19" s="299" t="s">
        <v>12</v>
      </c>
      <c r="AJ19" s="300"/>
      <c r="AK19" s="20">
        <f t="shared" ref="AK19:AP19" si="24">SUM(AK17:AK18)</f>
        <v>3</v>
      </c>
      <c r="AL19" s="20">
        <f t="shared" si="24"/>
        <v>1</v>
      </c>
      <c r="AM19" s="20">
        <f t="shared" si="24"/>
        <v>10</v>
      </c>
      <c r="AN19" s="20">
        <f t="shared" si="24"/>
        <v>3</v>
      </c>
      <c r="AO19" s="20">
        <f t="shared" si="24"/>
        <v>3</v>
      </c>
      <c r="AP19" s="20">
        <f t="shared" si="24"/>
        <v>20</v>
      </c>
      <c r="AQ19" s="301" t="s">
        <v>12</v>
      </c>
      <c r="AR19" s="302"/>
      <c r="AS19" s="20">
        <f t="shared" ref="AS19:AX19" si="25">SUM(AS17:AS18)</f>
        <v>3</v>
      </c>
      <c r="AT19" s="20">
        <f t="shared" si="25"/>
        <v>6</v>
      </c>
      <c r="AU19" s="20">
        <f t="shared" si="25"/>
        <v>2</v>
      </c>
      <c r="AV19" s="20">
        <f t="shared" si="25"/>
        <v>5</v>
      </c>
      <c r="AW19" s="20">
        <f t="shared" si="25"/>
        <v>7</v>
      </c>
      <c r="AX19" s="20">
        <f t="shared" si="25"/>
        <v>23</v>
      </c>
      <c r="BC19" s="299" t="s">
        <v>12</v>
      </c>
      <c r="BD19" s="300"/>
      <c r="BE19" s="20">
        <f t="shared" ref="BE19:BJ19" si="26">SUM(BE17:BE18)</f>
        <v>91</v>
      </c>
      <c r="BF19" s="20">
        <f t="shared" si="26"/>
        <v>79</v>
      </c>
      <c r="BG19" s="20">
        <f t="shared" si="26"/>
        <v>82</v>
      </c>
      <c r="BH19" s="20">
        <f t="shared" si="26"/>
        <v>80</v>
      </c>
      <c r="BI19" s="20">
        <f t="shared" si="26"/>
        <v>75</v>
      </c>
      <c r="BJ19" s="20">
        <f t="shared" si="26"/>
        <v>407</v>
      </c>
      <c r="BK19" s="301" t="s">
        <v>12</v>
      </c>
      <c r="BL19" s="302"/>
      <c r="BM19" s="20">
        <f t="shared" ref="BM19:BR19" si="27">SUM(BM17:BM18)</f>
        <v>61</v>
      </c>
      <c r="BN19" s="20">
        <f t="shared" si="27"/>
        <v>84</v>
      </c>
      <c r="BO19" s="20">
        <f t="shared" si="27"/>
        <v>73</v>
      </c>
      <c r="BP19" s="20">
        <f t="shared" si="27"/>
        <v>74</v>
      </c>
      <c r="BQ19" s="20">
        <f t="shared" si="27"/>
        <v>80</v>
      </c>
      <c r="BR19" s="20">
        <f t="shared" si="27"/>
        <v>372</v>
      </c>
    </row>
    <row r="20" spans="2:70" ht="15.75" thickBot="1" x14ac:dyDescent="0.2">
      <c r="B20" s="157" t="s">
        <v>22</v>
      </c>
      <c r="C20" s="153">
        <f>C9-C18-C19</f>
        <v>758</v>
      </c>
      <c r="D20" s="82">
        <f>D9-D18-D19</f>
        <v>1295</v>
      </c>
      <c r="E20" s="83">
        <f>SUM(C20:D20)</f>
        <v>2053</v>
      </c>
      <c r="F20" s="84">
        <f>F9-F18-F19</f>
        <v>0</v>
      </c>
      <c r="G20" s="82">
        <f>G9-G18-G19</f>
        <v>1</v>
      </c>
      <c r="H20" s="87">
        <f>H9-H18-H19</f>
        <v>1</v>
      </c>
      <c r="I20" s="125">
        <f>+C20+F20</f>
        <v>758</v>
      </c>
      <c r="J20" s="126">
        <f t="shared" si="19"/>
        <v>1296</v>
      </c>
      <c r="K20" s="127">
        <f t="shared" si="19"/>
        <v>2054</v>
      </c>
      <c r="L20" s="75"/>
      <c r="O20" s="28"/>
      <c r="P20" s="28"/>
      <c r="Q20" s="26"/>
      <c r="R20" s="26"/>
      <c r="S20" s="26"/>
      <c r="T20" s="26"/>
      <c r="U20" s="26"/>
      <c r="V20" s="26"/>
      <c r="W20" s="28"/>
      <c r="X20" s="28"/>
      <c r="Y20" s="26"/>
      <c r="Z20" s="26"/>
      <c r="AA20" s="26"/>
      <c r="AB20" s="26"/>
      <c r="AC20" s="26"/>
      <c r="AD20" s="26"/>
      <c r="AI20" s="28"/>
      <c r="AJ20" s="28"/>
      <c r="AK20" s="26"/>
      <c r="AL20" s="26"/>
      <c r="AM20" s="26"/>
      <c r="AN20" s="26"/>
      <c r="AO20" s="26"/>
      <c r="AP20" s="26"/>
      <c r="AQ20" s="28"/>
      <c r="AR20" s="28"/>
      <c r="AS20" s="26"/>
      <c r="AT20" s="26"/>
      <c r="AU20" s="26"/>
      <c r="AV20" s="26"/>
      <c r="AW20" s="26"/>
      <c r="AX20" s="26"/>
      <c r="BC20" s="28"/>
      <c r="BD20" s="28"/>
      <c r="BE20" s="26"/>
      <c r="BF20" s="26"/>
      <c r="BG20" s="26"/>
      <c r="BH20" s="26"/>
      <c r="BI20" s="26"/>
      <c r="BJ20" s="26"/>
      <c r="BK20" s="28"/>
      <c r="BL20" s="28"/>
      <c r="BM20" s="26"/>
      <c r="BN20" s="26"/>
      <c r="BO20" s="26"/>
      <c r="BP20" s="26"/>
      <c r="BQ20" s="26"/>
      <c r="BR20" s="26"/>
    </row>
    <row r="21" spans="2:70" ht="15" thickTop="1" thickBot="1" x14ac:dyDescent="0.2">
      <c r="B21" s="386" t="s">
        <v>44</v>
      </c>
      <c r="C21" s="388" t="s">
        <v>47</v>
      </c>
      <c r="D21" s="390" t="s">
        <v>48</v>
      </c>
      <c r="E21" s="378" t="s">
        <v>49</v>
      </c>
      <c r="F21" s="388" t="s">
        <v>47</v>
      </c>
      <c r="G21" s="390" t="s">
        <v>48</v>
      </c>
      <c r="H21" s="378" t="s">
        <v>51</v>
      </c>
      <c r="I21" s="380" t="s">
        <v>47</v>
      </c>
      <c r="J21" s="382" t="s">
        <v>48</v>
      </c>
      <c r="K21" s="384" t="s">
        <v>54</v>
      </c>
      <c r="L21" s="75"/>
      <c r="O21" s="299" t="s">
        <v>10</v>
      </c>
      <c r="P21" s="300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310" t="s">
        <v>10</v>
      </c>
      <c r="X21" s="31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99" t="s">
        <v>10</v>
      </c>
      <c r="AJ21" s="300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310" t="s">
        <v>10</v>
      </c>
      <c r="AR21" s="31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99" t="s">
        <v>10</v>
      </c>
      <c r="BD21" s="300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310" t="s">
        <v>10</v>
      </c>
      <c r="BL21" s="31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87"/>
      <c r="C22" s="389"/>
      <c r="D22" s="391"/>
      <c r="E22" s="379"/>
      <c r="F22" s="389"/>
      <c r="G22" s="391"/>
      <c r="H22" s="379"/>
      <c r="I22" s="381"/>
      <c r="J22" s="383"/>
      <c r="K22" s="385"/>
      <c r="L22" s="75"/>
      <c r="O22" s="299" t="s">
        <v>13</v>
      </c>
      <c r="P22" s="303"/>
      <c r="Q22" s="177">
        <v>34</v>
      </c>
      <c r="R22" s="178">
        <v>37</v>
      </c>
      <c r="S22" s="178">
        <v>53</v>
      </c>
      <c r="T22" s="178">
        <v>40</v>
      </c>
      <c r="U22" s="178">
        <v>53</v>
      </c>
      <c r="V22" s="178">
        <f>SUM(Q22:U22)</f>
        <v>217</v>
      </c>
      <c r="W22" s="307" t="s">
        <v>13</v>
      </c>
      <c r="X22" s="308"/>
      <c r="Y22" s="178">
        <v>50</v>
      </c>
      <c r="Z22" s="178">
        <v>63</v>
      </c>
      <c r="AA22" s="178">
        <v>56</v>
      </c>
      <c r="AB22" s="178">
        <v>48</v>
      </c>
      <c r="AC22" s="30">
        <v>56</v>
      </c>
      <c r="AD22" s="179">
        <f>SUM(Y22:AC22)</f>
        <v>273</v>
      </c>
      <c r="AI22" s="299" t="s">
        <v>13</v>
      </c>
      <c r="AJ22" s="303"/>
      <c r="AK22" s="177">
        <v>5</v>
      </c>
      <c r="AL22" s="178">
        <v>1</v>
      </c>
      <c r="AM22" s="178">
        <v>3</v>
      </c>
      <c r="AN22" s="178">
        <v>1</v>
      </c>
      <c r="AO22" s="178">
        <v>1</v>
      </c>
      <c r="AP22" s="178">
        <f>SUM(AK22:AO22)</f>
        <v>11</v>
      </c>
      <c r="AQ22" s="307" t="s">
        <v>13</v>
      </c>
      <c r="AR22" s="308"/>
      <c r="AS22" s="178">
        <v>0</v>
      </c>
      <c r="AT22" s="178">
        <v>0</v>
      </c>
      <c r="AU22" s="178">
        <v>0</v>
      </c>
      <c r="AV22" s="178">
        <v>0</v>
      </c>
      <c r="AW22" s="178">
        <v>0</v>
      </c>
      <c r="AX22" s="179">
        <f>SUM(AS22:AW22)</f>
        <v>0</v>
      </c>
      <c r="BC22" s="299" t="s">
        <v>13</v>
      </c>
      <c r="BD22" s="303"/>
      <c r="BE22" s="177">
        <f>Q22+AK22</f>
        <v>39</v>
      </c>
      <c r="BF22" s="178">
        <f t="shared" ref="BF22:BI23" si="28">R22+AL22</f>
        <v>38</v>
      </c>
      <c r="BG22" s="178">
        <f t="shared" si="28"/>
        <v>56</v>
      </c>
      <c r="BH22" s="178">
        <f t="shared" si="28"/>
        <v>41</v>
      </c>
      <c r="BI22" s="178">
        <f t="shared" si="28"/>
        <v>54</v>
      </c>
      <c r="BJ22" s="178">
        <f>SUM(BE22:BI22)</f>
        <v>228</v>
      </c>
      <c r="BK22" s="309" t="s">
        <v>13</v>
      </c>
      <c r="BL22" s="309"/>
      <c r="BM22" s="178">
        <f>Y22+AS22</f>
        <v>50</v>
      </c>
      <c r="BN22" s="178">
        <f t="shared" ref="BN22:BQ23" si="29">Z22+AT22</f>
        <v>63</v>
      </c>
      <c r="BO22" s="178">
        <f t="shared" si="29"/>
        <v>56</v>
      </c>
      <c r="BP22" s="178">
        <f t="shared" si="29"/>
        <v>48</v>
      </c>
      <c r="BQ22" s="178">
        <f t="shared" si="29"/>
        <v>56</v>
      </c>
      <c r="BR22" s="179">
        <f>SUM(BM22:BQ22)</f>
        <v>273</v>
      </c>
    </row>
    <row r="23" spans="2:70" ht="16.5" thickTop="1" thickBot="1" x14ac:dyDescent="0.2">
      <c r="B23" s="100" t="s">
        <v>37</v>
      </c>
      <c r="C23" s="101">
        <f>ROUND(C17/$C$10,4)</f>
        <v>0.33460000000000001</v>
      </c>
      <c r="D23" s="102">
        <f>ROUND(D17/$D$10,4)</f>
        <v>0.29770000000000002</v>
      </c>
      <c r="E23" s="103">
        <f>ROUND(E17/$E$10,4)</f>
        <v>0.31530000000000002</v>
      </c>
      <c r="F23" s="101">
        <f>ROUND(F17/$F$10,4)</f>
        <v>7.1400000000000005E-2</v>
      </c>
      <c r="G23" s="102">
        <f>ROUND(G17/$G$10,4)</f>
        <v>0.29549999999999998</v>
      </c>
      <c r="H23" s="103">
        <f>ROUND(H17/$H$10,4)</f>
        <v>0.186</v>
      </c>
      <c r="I23" s="130">
        <f>ROUND(I17/$I$10,4)</f>
        <v>0.33239999999999997</v>
      </c>
      <c r="J23" s="131">
        <f>ROUND(J17/$J$10,4)</f>
        <v>0.29770000000000002</v>
      </c>
      <c r="K23" s="132">
        <f>ROUND(K17/$K$10,4)</f>
        <v>0.31419999999999998</v>
      </c>
      <c r="L23" s="75"/>
      <c r="O23" s="299" t="s">
        <v>15</v>
      </c>
      <c r="P23" s="303"/>
      <c r="Q23" s="17">
        <v>40</v>
      </c>
      <c r="R23" s="18">
        <v>37</v>
      </c>
      <c r="S23" s="18">
        <v>40</v>
      </c>
      <c r="T23" s="18">
        <v>43</v>
      </c>
      <c r="U23" s="18">
        <v>43</v>
      </c>
      <c r="V23" s="18">
        <f>SUM(Q23:U23)</f>
        <v>203</v>
      </c>
      <c r="W23" s="304" t="s">
        <v>15</v>
      </c>
      <c r="X23" s="305"/>
      <c r="Y23" s="18">
        <v>62</v>
      </c>
      <c r="Z23" s="18">
        <v>52</v>
      </c>
      <c r="AA23" s="18">
        <v>56</v>
      </c>
      <c r="AB23" s="18">
        <v>55</v>
      </c>
      <c r="AC23" s="31">
        <v>48</v>
      </c>
      <c r="AD23" s="19">
        <f>SUM(Y23:AC23)</f>
        <v>273</v>
      </c>
      <c r="AI23" s="299" t="s">
        <v>15</v>
      </c>
      <c r="AJ23" s="303"/>
      <c r="AK23" s="17">
        <v>2</v>
      </c>
      <c r="AL23" s="18">
        <v>2</v>
      </c>
      <c r="AM23" s="18">
        <v>2</v>
      </c>
      <c r="AN23" s="18">
        <v>3</v>
      </c>
      <c r="AO23" s="18">
        <v>1</v>
      </c>
      <c r="AP23" s="18">
        <f>SUM(AK23:AO23)</f>
        <v>10</v>
      </c>
      <c r="AQ23" s="304" t="s">
        <v>15</v>
      </c>
      <c r="AR23" s="305"/>
      <c r="AS23" s="18">
        <v>1</v>
      </c>
      <c r="AT23" s="18">
        <v>1</v>
      </c>
      <c r="AU23" s="18">
        <v>0</v>
      </c>
      <c r="AV23" s="18">
        <v>2</v>
      </c>
      <c r="AW23" s="18">
        <v>1</v>
      </c>
      <c r="AX23" s="19">
        <f>SUM(AS23:AW23)</f>
        <v>5</v>
      </c>
      <c r="BC23" s="299" t="s">
        <v>15</v>
      </c>
      <c r="BD23" s="303"/>
      <c r="BE23" s="17">
        <f>Q23+AK23</f>
        <v>42</v>
      </c>
      <c r="BF23" s="18">
        <f t="shared" si="28"/>
        <v>39</v>
      </c>
      <c r="BG23" s="18">
        <f t="shared" si="28"/>
        <v>42</v>
      </c>
      <c r="BH23" s="18">
        <f t="shared" si="28"/>
        <v>46</v>
      </c>
      <c r="BI23" s="18">
        <f t="shared" si="28"/>
        <v>44</v>
      </c>
      <c r="BJ23" s="18">
        <f>SUM(BE23:BI23)</f>
        <v>213</v>
      </c>
      <c r="BK23" s="306" t="s">
        <v>15</v>
      </c>
      <c r="BL23" s="306"/>
      <c r="BM23" s="18">
        <f>Y23+AS23</f>
        <v>63</v>
      </c>
      <c r="BN23" s="18">
        <f t="shared" si="29"/>
        <v>53</v>
      </c>
      <c r="BO23" s="18">
        <f t="shared" si="29"/>
        <v>56</v>
      </c>
      <c r="BP23" s="18">
        <f t="shared" si="29"/>
        <v>57</v>
      </c>
      <c r="BQ23" s="18">
        <f t="shared" si="29"/>
        <v>49</v>
      </c>
      <c r="BR23" s="19">
        <f>SUM(BM23:BQ23)</f>
        <v>278</v>
      </c>
    </row>
    <row r="24" spans="2:70" ht="15" x14ac:dyDescent="0.15">
      <c r="B24" s="90" t="s">
        <v>38</v>
      </c>
      <c r="C24" s="92">
        <f>ROUND(C18/$C$10,4)</f>
        <v>9.1800000000000007E-2</v>
      </c>
      <c r="D24" s="89">
        <f>ROUND(D18/$D$10,4)</f>
        <v>8.8800000000000004E-2</v>
      </c>
      <c r="E24" s="93">
        <f>ROUND(E18/$E$10,4)</f>
        <v>9.0200000000000002E-2</v>
      </c>
      <c r="F24" s="92">
        <f>ROUND(F18/$F$10,4)</f>
        <v>0</v>
      </c>
      <c r="G24" s="89">
        <f>ROUND(G18/$G$10,4)</f>
        <v>0</v>
      </c>
      <c r="H24" s="93">
        <f>ROUND(H18/$H$10,4)</f>
        <v>0</v>
      </c>
      <c r="I24" s="133">
        <f>ROUND(I18/$I$10,4)</f>
        <v>9.0999999999999998E-2</v>
      </c>
      <c r="J24" s="134">
        <f>ROUND(J18/$J$10,4)</f>
        <v>8.8099999999999998E-2</v>
      </c>
      <c r="K24" s="135">
        <f>ROUND(K18/$K$10,4)</f>
        <v>8.9499999999999996E-2</v>
      </c>
      <c r="O24" s="299" t="s">
        <v>12</v>
      </c>
      <c r="P24" s="300"/>
      <c r="Q24" s="20">
        <f t="shared" ref="Q24:V24" si="30">SUM(Q22:Q23)</f>
        <v>74</v>
      </c>
      <c r="R24" s="20">
        <f t="shared" si="30"/>
        <v>74</v>
      </c>
      <c r="S24" s="20">
        <f t="shared" si="30"/>
        <v>93</v>
      </c>
      <c r="T24" s="20">
        <f t="shared" si="30"/>
        <v>83</v>
      </c>
      <c r="U24" s="20">
        <f t="shared" si="30"/>
        <v>96</v>
      </c>
      <c r="V24" s="20">
        <f t="shared" si="30"/>
        <v>420</v>
      </c>
      <c r="W24" s="301" t="s">
        <v>12</v>
      </c>
      <c r="X24" s="302"/>
      <c r="Y24" s="20">
        <f t="shared" ref="Y24:AD24" si="31">SUM(Y22:Y23)</f>
        <v>112</v>
      </c>
      <c r="Z24" s="20">
        <f t="shared" si="31"/>
        <v>115</v>
      </c>
      <c r="AA24" s="20">
        <f t="shared" si="31"/>
        <v>112</v>
      </c>
      <c r="AB24" s="20">
        <f t="shared" si="31"/>
        <v>103</v>
      </c>
      <c r="AC24" s="20">
        <f t="shared" si="31"/>
        <v>104</v>
      </c>
      <c r="AD24" s="20">
        <f t="shared" si="31"/>
        <v>546</v>
      </c>
      <c r="AI24" s="299" t="s">
        <v>12</v>
      </c>
      <c r="AJ24" s="300"/>
      <c r="AK24" s="20">
        <f t="shared" ref="AK24:AP24" si="32">SUM(AK22:AK23)</f>
        <v>7</v>
      </c>
      <c r="AL24" s="20">
        <f t="shared" si="32"/>
        <v>3</v>
      </c>
      <c r="AM24" s="20">
        <f t="shared" si="32"/>
        <v>5</v>
      </c>
      <c r="AN24" s="20">
        <f t="shared" si="32"/>
        <v>4</v>
      </c>
      <c r="AO24" s="20">
        <f t="shared" si="32"/>
        <v>2</v>
      </c>
      <c r="AP24" s="32">
        <f t="shared" si="32"/>
        <v>21</v>
      </c>
      <c r="AQ24" s="301" t="s">
        <v>12</v>
      </c>
      <c r="AR24" s="302"/>
      <c r="AS24" s="20">
        <f t="shared" ref="AS24:AX24" si="33">SUM(AS22:AS23)</f>
        <v>1</v>
      </c>
      <c r="AT24" s="20">
        <f t="shared" si="33"/>
        <v>1</v>
      </c>
      <c r="AU24" s="20">
        <f t="shared" si="33"/>
        <v>0</v>
      </c>
      <c r="AV24" s="20">
        <f t="shared" si="33"/>
        <v>2</v>
      </c>
      <c r="AW24" s="20">
        <f t="shared" si="33"/>
        <v>1</v>
      </c>
      <c r="AX24" s="20">
        <f t="shared" si="33"/>
        <v>5</v>
      </c>
      <c r="BC24" s="299" t="s">
        <v>12</v>
      </c>
      <c r="BD24" s="300"/>
      <c r="BE24" s="20">
        <f t="shared" ref="BE24:BJ24" si="34">SUM(BE22:BE23)</f>
        <v>81</v>
      </c>
      <c r="BF24" s="20">
        <f t="shared" si="34"/>
        <v>77</v>
      </c>
      <c r="BG24" s="20">
        <f t="shared" si="34"/>
        <v>98</v>
      </c>
      <c r="BH24" s="20">
        <f t="shared" si="34"/>
        <v>87</v>
      </c>
      <c r="BI24" s="20">
        <f t="shared" si="34"/>
        <v>98</v>
      </c>
      <c r="BJ24" s="20">
        <f t="shared" si="34"/>
        <v>441</v>
      </c>
      <c r="BK24" s="301" t="s">
        <v>12</v>
      </c>
      <c r="BL24" s="302"/>
      <c r="BM24" s="20">
        <f t="shared" ref="BM24:BR24" si="35">SUM(BM22:BM23)</f>
        <v>113</v>
      </c>
      <c r="BN24" s="20">
        <f t="shared" si="35"/>
        <v>116</v>
      </c>
      <c r="BO24" s="20">
        <f t="shared" si="35"/>
        <v>112</v>
      </c>
      <c r="BP24" s="20">
        <f t="shared" si="35"/>
        <v>105</v>
      </c>
      <c r="BQ24" s="20">
        <f t="shared" si="35"/>
        <v>105</v>
      </c>
      <c r="BR24" s="20">
        <f t="shared" si="35"/>
        <v>551</v>
      </c>
    </row>
    <row r="25" spans="2:70" ht="15" x14ac:dyDescent="0.15">
      <c r="B25" s="90" t="s">
        <v>39</v>
      </c>
      <c r="C25" s="92">
        <f>ROUND(C19/$C$10,4)</f>
        <v>8.2799999999999999E-2</v>
      </c>
      <c r="D25" s="89">
        <f>ROUND(D19/$D$10,4)</f>
        <v>8.3000000000000004E-2</v>
      </c>
      <c r="E25" s="93">
        <f>ROUND(E19/$E$10,4)</f>
        <v>8.2900000000000001E-2</v>
      </c>
      <c r="F25" s="92">
        <f>ROUND(F19/$F$10,4)</f>
        <v>0</v>
      </c>
      <c r="G25" s="89">
        <f>ROUND(G19/$G$10,4)</f>
        <v>0</v>
      </c>
      <c r="H25" s="93">
        <f>ROUND(H19/$H$10,4)</f>
        <v>0</v>
      </c>
      <c r="I25" s="133">
        <f>ROUND(I19/$I$10,4)</f>
        <v>8.2100000000000006E-2</v>
      </c>
      <c r="J25" s="134">
        <f>ROUND(J19/$J$10,4)</f>
        <v>8.2299999999999998E-2</v>
      </c>
      <c r="K25" s="135">
        <f>ROUND(K19/$K$10,4)</f>
        <v>8.2199999999999995E-2</v>
      </c>
      <c r="O25" s="28"/>
      <c r="P25" s="28"/>
      <c r="Q25" s="26"/>
      <c r="R25" s="26"/>
      <c r="S25" s="26"/>
      <c r="T25" s="26"/>
      <c r="U25" s="26"/>
      <c r="V25" s="26"/>
      <c r="W25" s="28"/>
      <c r="X25" s="28"/>
      <c r="Y25" s="26"/>
      <c r="Z25" s="26"/>
      <c r="AA25" s="26"/>
      <c r="AB25" s="26"/>
      <c r="AC25" s="26"/>
      <c r="AD25" s="26"/>
      <c r="AI25" s="28"/>
      <c r="AJ25" s="28"/>
      <c r="AK25" s="26"/>
      <c r="AL25" s="26"/>
      <c r="AM25" s="26"/>
      <c r="AN25" s="26"/>
      <c r="AO25" s="26"/>
      <c r="AP25" s="26"/>
      <c r="AQ25" s="28"/>
      <c r="AR25" s="28"/>
      <c r="AS25" s="26"/>
      <c r="AT25" s="26"/>
      <c r="AU25" s="26"/>
      <c r="AV25" s="26"/>
      <c r="AW25" s="26"/>
      <c r="AX25" s="26"/>
      <c r="BC25" s="28"/>
      <c r="BD25" s="28"/>
      <c r="BE25" s="26"/>
      <c r="BF25" s="26"/>
      <c r="BG25" s="26"/>
      <c r="BH25" s="26"/>
      <c r="BI25" s="26"/>
      <c r="BJ25" s="26"/>
      <c r="BK25" s="28"/>
      <c r="BL25" s="28"/>
      <c r="BM25" s="26"/>
      <c r="BN25" s="26"/>
      <c r="BO25" s="26"/>
      <c r="BP25" s="26"/>
      <c r="BQ25" s="26"/>
      <c r="BR25" s="26"/>
    </row>
    <row r="26" spans="2:70" ht="15.75" thickBot="1" x14ac:dyDescent="0.2">
      <c r="B26" s="91" t="s">
        <v>22</v>
      </c>
      <c r="C26" s="94">
        <f>ROUND(C20/$C$10,4)</f>
        <v>0.14829999999999999</v>
      </c>
      <c r="D26" s="95">
        <f>ROUND(D20/$D$10,4)</f>
        <v>0.2301</v>
      </c>
      <c r="E26" s="96">
        <f>ROUND(E20/$E$10,4)</f>
        <v>0.19120000000000001</v>
      </c>
      <c r="F26" s="94">
        <f>ROUND(F20/$F$10,4)</f>
        <v>0</v>
      </c>
      <c r="G26" s="95">
        <f>ROUND(G20/$G$10,4)</f>
        <v>2.2700000000000001E-2</v>
      </c>
      <c r="H26" s="96">
        <f>ROUND(H20/$H$10,4)</f>
        <v>1.1599999999999999E-2</v>
      </c>
      <c r="I26" s="136">
        <f>ROUND(I20/$I$10,4)</f>
        <v>0.14710000000000001</v>
      </c>
      <c r="J26" s="137">
        <f>ROUND(J20/$J$10,4)</f>
        <v>0.22850000000000001</v>
      </c>
      <c r="K26" s="138">
        <f>ROUND(K20/$K$10,4)</f>
        <v>0.18970000000000001</v>
      </c>
      <c r="O26" s="299" t="s">
        <v>10</v>
      </c>
      <c r="P26" s="300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310" t="s">
        <v>10</v>
      </c>
      <c r="X26" s="31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99" t="s">
        <v>10</v>
      </c>
      <c r="AJ26" s="300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310" t="s">
        <v>10</v>
      </c>
      <c r="AR26" s="31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99" t="s">
        <v>10</v>
      </c>
      <c r="BD26" s="300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310" t="s">
        <v>10</v>
      </c>
      <c r="BL26" s="31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6"/>
      <c r="J27" s="116"/>
      <c r="K27" s="116"/>
      <c r="O27" s="299" t="s">
        <v>13</v>
      </c>
      <c r="P27" s="303"/>
      <c r="Q27" s="177">
        <v>69</v>
      </c>
      <c r="R27" s="178">
        <v>69</v>
      </c>
      <c r="S27" s="178">
        <v>71</v>
      </c>
      <c r="T27" s="178">
        <v>94</v>
      </c>
      <c r="U27" s="178">
        <v>86</v>
      </c>
      <c r="V27" s="178">
        <f>SUM(Q27:U27)</f>
        <v>389</v>
      </c>
      <c r="W27" s="307" t="s">
        <v>13</v>
      </c>
      <c r="X27" s="308"/>
      <c r="Y27" s="178">
        <v>73</v>
      </c>
      <c r="Z27" s="178">
        <v>58</v>
      </c>
      <c r="AA27" s="178">
        <v>67</v>
      </c>
      <c r="AB27" s="178">
        <v>66</v>
      </c>
      <c r="AC27" s="178">
        <v>63</v>
      </c>
      <c r="AD27" s="179">
        <f>SUM(Y27:AC27)</f>
        <v>327</v>
      </c>
      <c r="AI27" s="299" t="s">
        <v>13</v>
      </c>
      <c r="AJ27" s="303"/>
      <c r="AK27" s="177">
        <v>0</v>
      </c>
      <c r="AL27" s="178">
        <v>1</v>
      </c>
      <c r="AM27" s="178">
        <v>0</v>
      </c>
      <c r="AN27" s="178">
        <v>0</v>
      </c>
      <c r="AO27" s="178">
        <v>1</v>
      </c>
      <c r="AP27" s="178">
        <f>SUM(AK27:AO27)</f>
        <v>2</v>
      </c>
      <c r="AQ27" s="307" t="s">
        <v>13</v>
      </c>
      <c r="AR27" s="308"/>
      <c r="AS27" s="178">
        <v>0</v>
      </c>
      <c r="AT27" s="178">
        <v>0</v>
      </c>
      <c r="AU27" s="178">
        <v>0</v>
      </c>
      <c r="AV27" s="178">
        <v>0</v>
      </c>
      <c r="AW27" s="178">
        <v>0</v>
      </c>
      <c r="AX27" s="179">
        <f>SUM(AS27:AW27)</f>
        <v>0</v>
      </c>
      <c r="BC27" s="299" t="s">
        <v>13</v>
      </c>
      <c r="BD27" s="303"/>
      <c r="BE27" s="177">
        <f>Q27+AK27</f>
        <v>69</v>
      </c>
      <c r="BF27" s="178">
        <f t="shared" ref="BF27:BI28" si="36">R27+AL27</f>
        <v>70</v>
      </c>
      <c r="BG27" s="178">
        <f t="shared" si="36"/>
        <v>71</v>
      </c>
      <c r="BH27" s="178">
        <f t="shared" si="36"/>
        <v>94</v>
      </c>
      <c r="BI27" s="178">
        <f t="shared" si="36"/>
        <v>87</v>
      </c>
      <c r="BJ27" s="178">
        <f>SUM(BE27:BI27)</f>
        <v>391</v>
      </c>
      <c r="BK27" s="309" t="s">
        <v>13</v>
      </c>
      <c r="BL27" s="309"/>
      <c r="BM27" s="178">
        <f>Y27+AS27</f>
        <v>73</v>
      </c>
      <c r="BN27" s="178">
        <f t="shared" ref="BN27:BQ28" si="37">Z27+AT27</f>
        <v>58</v>
      </c>
      <c r="BO27" s="178">
        <f t="shared" si="37"/>
        <v>67</v>
      </c>
      <c r="BP27" s="178">
        <f t="shared" si="37"/>
        <v>66</v>
      </c>
      <c r="BQ27" s="178">
        <f t="shared" si="37"/>
        <v>63</v>
      </c>
      <c r="BR27" s="179">
        <f>SUM(BM27:BQ27)</f>
        <v>327</v>
      </c>
    </row>
    <row r="28" spans="2:70" ht="15.75" thickBot="1" x14ac:dyDescent="0.2">
      <c r="I28" s="116"/>
      <c r="J28" s="116"/>
      <c r="K28" s="116"/>
      <c r="O28" s="299" t="s">
        <v>15</v>
      </c>
      <c r="P28" s="303"/>
      <c r="Q28" s="17">
        <v>72</v>
      </c>
      <c r="R28" s="18">
        <v>71</v>
      </c>
      <c r="S28" s="18">
        <v>61</v>
      </c>
      <c r="T28" s="18">
        <v>67</v>
      </c>
      <c r="U28" s="18">
        <v>57</v>
      </c>
      <c r="V28" s="18">
        <f>SUM(Q28:U28)</f>
        <v>328</v>
      </c>
      <c r="W28" s="304" t="s">
        <v>15</v>
      </c>
      <c r="X28" s="305"/>
      <c r="Y28" s="18">
        <v>64</v>
      </c>
      <c r="Z28" s="18">
        <v>74</v>
      </c>
      <c r="AA28" s="18">
        <v>85</v>
      </c>
      <c r="AB28" s="18">
        <v>59</v>
      </c>
      <c r="AC28" s="18">
        <v>57</v>
      </c>
      <c r="AD28" s="19">
        <f>SUM(Y28:AC28)</f>
        <v>339</v>
      </c>
      <c r="AI28" s="299" t="s">
        <v>15</v>
      </c>
      <c r="AJ28" s="303"/>
      <c r="AK28" s="17">
        <v>2</v>
      </c>
      <c r="AL28" s="18">
        <v>1</v>
      </c>
      <c r="AM28" s="18">
        <v>0</v>
      </c>
      <c r="AN28" s="18">
        <v>1</v>
      </c>
      <c r="AO28" s="18">
        <v>2</v>
      </c>
      <c r="AP28" s="18">
        <f>SUM(AK28:AO28)</f>
        <v>6</v>
      </c>
      <c r="AQ28" s="304" t="s">
        <v>15</v>
      </c>
      <c r="AR28" s="305"/>
      <c r="AS28" s="18">
        <v>1</v>
      </c>
      <c r="AT28" s="18">
        <v>0</v>
      </c>
      <c r="AU28" s="18">
        <v>3</v>
      </c>
      <c r="AV28" s="18">
        <v>1</v>
      </c>
      <c r="AW28" s="18">
        <v>0</v>
      </c>
      <c r="AX28" s="19">
        <f>SUM(AS28:AW28)</f>
        <v>5</v>
      </c>
      <c r="BC28" s="299" t="s">
        <v>15</v>
      </c>
      <c r="BD28" s="303"/>
      <c r="BE28" s="17">
        <f>Q28+AK28</f>
        <v>74</v>
      </c>
      <c r="BF28" s="18">
        <f t="shared" si="36"/>
        <v>72</v>
      </c>
      <c r="BG28" s="18">
        <f t="shared" si="36"/>
        <v>61</v>
      </c>
      <c r="BH28" s="18">
        <f t="shared" si="36"/>
        <v>68</v>
      </c>
      <c r="BI28" s="18">
        <f t="shared" si="36"/>
        <v>59</v>
      </c>
      <c r="BJ28" s="18">
        <f>SUM(BE28:BI28)</f>
        <v>334</v>
      </c>
      <c r="BK28" s="306" t="s">
        <v>15</v>
      </c>
      <c r="BL28" s="306"/>
      <c r="BM28" s="18">
        <f>Y28+AS28</f>
        <v>65</v>
      </c>
      <c r="BN28" s="18">
        <f t="shared" si="37"/>
        <v>74</v>
      </c>
      <c r="BO28" s="18">
        <f t="shared" si="37"/>
        <v>88</v>
      </c>
      <c r="BP28" s="18">
        <f t="shared" si="37"/>
        <v>60</v>
      </c>
      <c r="BQ28" s="18">
        <f t="shared" si="37"/>
        <v>57</v>
      </c>
      <c r="BR28" s="19">
        <f>SUM(BM28:BQ28)</f>
        <v>344</v>
      </c>
    </row>
    <row r="29" spans="2:70" ht="15.75" thickBot="1" x14ac:dyDescent="0.2">
      <c r="I29" s="116"/>
      <c r="J29" s="116"/>
      <c r="K29" s="116"/>
      <c r="O29" s="299" t="s">
        <v>12</v>
      </c>
      <c r="P29" s="300"/>
      <c r="Q29" s="20">
        <f t="shared" ref="Q29:V29" si="38">SUM(Q27:Q28)</f>
        <v>141</v>
      </c>
      <c r="R29" s="20">
        <f t="shared" si="38"/>
        <v>140</v>
      </c>
      <c r="S29" s="20">
        <f t="shared" si="38"/>
        <v>132</v>
      </c>
      <c r="T29" s="20">
        <f t="shared" si="38"/>
        <v>161</v>
      </c>
      <c r="U29" s="20">
        <f t="shared" si="38"/>
        <v>143</v>
      </c>
      <c r="V29" s="20">
        <f t="shared" si="38"/>
        <v>717</v>
      </c>
      <c r="W29" s="301" t="s">
        <v>12</v>
      </c>
      <c r="X29" s="302"/>
      <c r="Y29" s="20">
        <f t="shared" ref="Y29:AD29" si="39">SUM(Y27:Y28)</f>
        <v>137</v>
      </c>
      <c r="Z29" s="20">
        <f t="shared" si="39"/>
        <v>132</v>
      </c>
      <c r="AA29" s="20">
        <f t="shared" si="39"/>
        <v>152</v>
      </c>
      <c r="AB29" s="20">
        <f t="shared" si="39"/>
        <v>125</v>
      </c>
      <c r="AC29" s="20">
        <f t="shared" si="39"/>
        <v>120</v>
      </c>
      <c r="AD29" s="20">
        <f t="shared" si="39"/>
        <v>666</v>
      </c>
      <c r="AI29" s="299" t="s">
        <v>12</v>
      </c>
      <c r="AJ29" s="300"/>
      <c r="AK29" s="20">
        <f t="shared" ref="AK29:AP29" si="40">SUM(AK27:AK28)</f>
        <v>2</v>
      </c>
      <c r="AL29" s="20">
        <f t="shared" si="40"/>
        <v>2</v>
      </c>
      <c r="AM29" s="20">
        <f t="shared" si="40"/>
        <v>0</v>
      </c>
      <c r="AN29" s="20">
        <f t="shared" si="40"/>
        <v>1</v>
      </c>
      <c r="AO29" s="20">
        <f t="shared" si="40"/>
        <v>3</v>
      </c>
      <c r="AP29" s="20">
        <f t="shared" si="40"/>
        <v>8</v>
      </c>
      <c r="AQ29" s="301" t="s">
        <v>12</v>
      </c>
      <c r="AR29" s="302"/>
      <c r="AS29" s="20">
        <f t="shared" ref="AS29:AX29" si="41">SUM(AS27:AS28)</f>
        <v>1</v>
      </c>
      <c r="AT29" s="20">
        <f t="shared" si="41"/>
        <v>0</v>
      </c>
      <c r="AU29" s="20">
        <f t="shared" si="41"/>
        <v>3</v>
      </c>
      <c r="AV29" s="20">
        <f t="shared" si="41"/>
        <v>1</v>
      </c>
      <c r="AW29" s="20">
        <f t="shared" si="41"/>
        <v>0</v>
      </c>
      <c r="AX29" s="20">
        <f t="shared" si="41"/>
        <v>5</v>
      </c>
      <c r="BC29" s="299" t="s">
        <v>12</v>
      </c>
      <c r="BD29" s="300"/>
      <c r="BE29" s="20">
        <f t="shared" ref="BE29:BJ29" si="42">SUM(BE27:BE28)</f>
        <v>143</v>
      </c>
      <c r="BF29" s="20">
        <f t="shared" si="42"/>
        <v>142</v>
      </c>
      <c r="BG29" s="20">
        <f t="shared" si="42"/>
        <v>132</v>
      </c>
      <c r="BH29" s="20">
        <f t="shared" si="42"/>
        <v>162</v>
      </c>
      <c r="BI29" s="20">
        <f t="shared" si="42"/>
        <v>146</v>
      </c>
      <c r="BJ29" s="20">
        <f t="shared" si="42"/>
        <v>725</v>
      </c>
      <c r="BK29" s="301" t="s">
        <v>12</v>
      </c>
      <c r="BL29" s="302"/>
      <c r="BM29" s="20">
        <f t="shared" ref="BM29:BR29" si="43">SUM(BM27:BM28)</f>
        <v>138</v>
      </c>
      <c r="BN29" s="20">
        <f t="shared" si="43"/>
        <v>132</v>
      </c>
      <c r="BO29" s="20">
        <f t="shared" si="43"/>
        <v>155</v>
      </c>
      <c r="BP29" s="20">
        <f t="shared" si="43"/>
        <v>126</v>
      </c>
      <c r="BQ29" s="20">
        <f t="shared" si="43"/>
        <v>120</v>
      </c>
      <c r="BR29" s="20">
        <f t="shared" si="43"/>
        <v>671</v>
      </c>
    </row>
    <row r="30" spans="2:70" ht="15" x14ac:dyDescent="0.15">
      <c r="B30" s="365" t="s">
        <v>53</v>
      </c>
      <c r="C30" s="367" t="s">
        <v>31</v>
      </c>
      <c r="D30" s="368"/>
      <c r="E30" s="369"/>
      <c r="F30" s="367" t="s">
        <v>32</v>
      </c>
      <c r="G30" s="368"/>
      <c r="H30" s="369"/>
      <c r="I30" s="370" t="s">
        <v>52</v>
      </c>
      <c r="J30" s="370"/>
      <c r="K30" s="371"/>
      <c r="O30" s="28"/>
      <c r="P30" s="28"/>
      <c r="Q30" s="26"/>
      <c r="R30" s="26"/>
      <c r="S30" s="26"/>
      <c r="T30" s="26"/>
      <c r="U30" s="26"/>
      <c r="V30" s="26"/>
      <c r="W30" s="28"/>
      <c r="X30" s="28"/>
      <c r="Y30" s="26"/>
      <c r="Z30" s="26"/>
      <c r="AA30" s="26"/>
      <c r="AB30" s="26"/>
      <c r="AC30" s="26"/>
      <c r="AD30" s="26"/>
      <c r="AI30" s="28"/>
      <c r="AJ30" s="28"/>
      <c r="AK30" s="26"/>
      <c r="AL30" s="26"/>
      <c r="AM30" s="26"/>
      <c r="AN30" s="26"/>
      <c r="AO30" s="26"/>
      <c r="AP30" s="26"/>
      <c r="AQ30" s="28"/>
      <c r="AR30" s="28"/>
      <c r="AS30" s="26"/>
      <c r="AT30" s="26"/>
      <c r="AU30" s="26"/>
      <c r="AV30" s="26"/>
      <c r="AW30" s="26"/>
      <c r="AX30" s="26"/>
      <c r="BC30" s="28"/>
      <c r="BD30" s="28"/>
      <c r="BE30" s="26"/>
      <c r="BF30" s="26"/>
      <c r="BG30" s="26"/>
      <c r="BH30" s="26"/>
      <c r="BI30" s="26"/>
      <c r="BJ30" s="26"/>
      <c r="BK30" s="28"/>
      <c r="BL30" s="28"/>
      <c r="BM30" s="26"/>
      <c r="BN30" s="26"/>
      <c r="BO30" s="26"/>
      <c r="BP30" s="26"/>
      <c r="BQ30" s="26"/>
      <c r="BR30" s="26"/>
    </row>
    <row r="31" spans="2:70" ht="15.75" thickBot="1" x14ac:dyDescent="0.2">
      <c r="B31" s="366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8" t="s">
        <v>16</v>
      </c>
      <c r="J31" s="139" t="s">
        <v>14</v>
      </c>
      <c r="K31" s="140" t="s">
        <v>33</v>
      </c>
      <c r="O31" s="299" t="s">
        <v>10</v>
      </c>
      <c r="P31" s="300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310" t="s">
        <v>10</v>
      </c>
      <c r="X31" s="31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99" t="s">
        <v>10</v>
      </c>
      <c r="AJ31" s="300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310" t="s">
        <v>10</v>
      </c>
      <c r="AR31" s="31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99" t="s">
        <v>10</v>
      </c>
      <c r="BD31" s="300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310" t="s">
        <v>10</v>
      </c>
      <c r="BL31" s="31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6" t="s">
        <v>45</v>
      </c>
      <c r="C32" s="359">
        <f t="shared" ref="C32:K32" si="44">C18+C19</f>
        <v>892</v>
      </c>
      <c r="D32" s="361">
        <f t="shared" si="44"/>
        <v>967</v>
      </c>
      <c r="E32" s="363">
        <f t="shared" si="44"/>
        <v>1859</v>
      </c>
      <c r="F32" s="359">
        <f t="shared" si="44"/>
        <v>0</v>
      </c>
      <c r="G32" s="361">
        <f t="shared" si="44"/>
        <v>0</v>
      </c>
      <c r="H32" s="363">
        <f t="shared" si="44"/>
        <v>0</v>
      </c>
      <c r="I32" s="372">
        <f t="shared" si="44"/>
        <v>892</v>
      </c>
      <c r="J32" s="374">
        <f t="shared" si="44"/>
        <v>967</v>
      </c>
      <c r="K32" s="376">
        <f t="shared" si="44"/>
        <v>1859</v>
      </c>
      <c r="O32" s="299" t="s">
        <v>13</v>
      </c>
      <c r="P32" s="303"/>
      <c r="Q32" s="177">
        <v>58</v>
      </c>
      <c r="R32" s="178">
        <v>55</v>
      </c>
      <c r="S32" s="178">
        <v>46</v>
      </c>
      <c r="T32" s="178">
        <v>59</v>
      </c>
      <c r="U32" s="178">
        <v>55</v>
      </c>
      <c r="V32" s="178">
        <f>SUM(Q32:U32)</f>
        <v>273</v>
      </c>
      <c r="W32" s="307" t="s">
        <v>13</v>
      </c>
      <c r="X32" s="308"/>
      <c r="Y32" s="178">
        <v>48</v>
      </c>
      <c r="Z32" s="178">
        <v>57</v>
      </c>
      <c r="AA32" s="178">
        <v>75</v>
      </c>
      <c r="AB32" s="178">
        <v>68</v>
      </c>
      <c r="AC32" s="178">
        <v>79</v>
      </c>
      <c r="AD32" s="179">
        <f>SUM(Y32:AC32)</f>
        <v>327</v>
      </c>
      <c r="AI32" s="299" t="s">
        <v>13</v>
      </c>
      <c r="AJ32" s="303"/>
      <c r="AK32" s="177">
        <v>0</v>
      </c>
      <c r="AL32" s="178">
        <v>1</v>
      </c>
      <c r="AM32" s="178">
        <v>0</v>
      </c>
      <c r="AN32" s="178">
        <v>0</v>
      </c>
      <c r="AO32" s="178">
        <v>0</v>
      </c>
      <c r="AP32" s="178">
        <f>SUM(AK32:AO32)</f>
        <v>1</v>
      </c>
      <c r="AQ32" s="307" t="s">
        <v>13</v>
      </c>
      <c r="AR32" s="308"/>
      <c r="AS32" s="178">
        <v>0</v>
      </c>
      <c r="AT32" s="178">
        <v>0</v>
      </c>
      <c r="AU32" s="178">
        <v>0</v>
      </c>
      <c r="AV32" s="178">
        <v>0</v>
      </c>
      <c r="AW32" s="178">
        <v>0</v>
      </c>
      <c r="AX32" s="179">
        <f>SUM(AS32:AW32)</f>
        <v>0</v>
      </c>
      <c r="BC32" s="299" t="s">
        <v>13</v>
      </c>
      <c r="BD32" s="303"/>
      <c r="BE32" s="177">
        <f>Q32+AK32</f>
        <v>58</v>
      </c>
      <c r="BF32" s="178">
        <f t="shared" ref="BF32:BI33" si="45">R32+AL32</f>
        <v>56</v>
      </c>
      <c r="BG32" s="178">
        <f t="shared" si="45"/>
        <v>46</v>
      </c>
      <c r="BH32" s="178">
        <f t="shared" si="45"/>
        <v>59</v>
      </c>
      <c r="BI32" s="178">
        <f t="shared" si="45"/>
        <v>55</v>
      </c>
      <c r="BJ32" s="178">
        <f>SUM(BE32:BI32)</f>
        <v>274</v>
      </c>
      <c r="BK32" s="309" t="s">
        <v>13</v>
      </c>
      <c r="BL32" s="309"/>
      <c r="BM32" s="178">
        <f>Y32+AS32</f>
        <v>48</v>
      </c>
      <c r="BN32" s="178">
        <f t="shared" ref="BN32:BQ33" si="46">Z32+AT32</f>
        <v>57</v>
      </c>
      <c r="BO32" s="178">
        <f t="shared" si="46"/>
        <v>75</v>
      </c>
      <c r="BP32" s="178">
        <f t="shared" si="46"/>
        <v>68</v>
      </c>
      <c r="BQ32" s="178">
        <f t="shared" si="46"/>
        <v>79</v>
      </c>
      <c r="BR32" s="179">
        <f>SUM(BM32:BQ32)</f>
        <v>327</v>
      </c>
    </row>
    <row r="33" spans="2:70" ht="14.25" thickBot="1" x14ac:dyDescent="0.2">
      <c r="B33" s="97" t="s">
        <v>42</v>
      </c>
      <c r="C33" s="360"/>
      <c r="D33" s="362"/>
      <c r="E33" s="364"/>
      <c r="F33" s="360"/>
      <c r="G33" s="362"/>
      <c r="H33" s="364"/>
      <c r="I33" s="373"/>
      <c r="J33" s="375"/>
      <c r="K33" s="377"/>
      <c r="O33" s="299" t="s">
        <v>15</v>
      </c>
      <c r="P33" s="303"/>
      <c r="Q33" s="17">
        <v>61</v>
      </c>
      <c r="R33" s="18">
        <v>50</v>
      </c>
      <c r="S33" s="18">
        <v>56</v>
      </c>
      <c r="T33" s="18">
        <v>46</v>
      </c>
      <c r="U33" s="18">
        <v>61</v>
      </c>
      <c r="V33" s="18">
        <f>SUM(Q33:U33)</f>
        <v>274</v>
      </c>
      <c r="W33" s="304" t="s">
        <v>15</v>
      </c>
      <c r="X33" s="305"/>
      <c r="Y33" s="18">
        <v>62</v>
      </c>
      <c r="Z33" s="18">
        <v>71</v>
      </c>
      <c r="AA33" s="18">
        <v>65</v>
      </c>
      <c r="AB33" s="18">
        <v>68</v>
      </c>
      <c r="AC33" s="18">
        <v>66</v>
      </c>
      <c r="AD33" s="19">
        <f>SUM(Y33:AC33)</f>
        <v>332</v>
      </c>
      <c r="AI33" s="299" t="s">
        <v>15</v>
      </c>
      <c r="AJ33" s="303"/>
      <c r="AK33" s="17">
        <v>1</v>
      </c>
      <c r="AL33" s="18">
        <v>0</v>
      </c>
      <c r="AM33" s="18">
        <v>0</v>
      </c>
      <c r="AN33" s="18">
        <v>0</v>
      </c>
      <c r="AO33" s="18">
        <v>0</v>
      </c>
      <c r="AP33" s="18">
        <f>SUM(AK33:AO33)</f>
        <v>1</v>
      </c>
      <c r="AQ33" s="304" t="s">
        <v>15</v>
      </c>
      <c r="AR33" s="305"/>
      <c r="AS33" s="18">
        <v>0</v>
      </c>
      <c r="AT33" s="18">
        <v>0</v>
      </c>
      <c r="AU33" s="18">
        <v>0</v>
      </c>
      <c r="AV33" s="18">
        <v>0</v>
      </c>
      <c r="AW33" s="18">
        <v>1</v>
      </c>
      <c r="AX33" s="19">
        <f>SUM(AS33:AW33)</f>
        <v>1</v>
      </c>
      <c r="BC33" s="299" t="s">
        <v>15</v>
      </c>
      <c r="BD33" s="303"/>
      <c r="BE33" s="17">
        <f>Q33+AK33</f>
        <v>62</v>
      </c>
      <c r="BF33" s="18">
        <f t="shared" si="45"/>
        <v>50</v>
      </c>
      <c r="BG33" s="18">
        <f t="shared" si="45"/>
        <v>56</v>
      </c>
      <c r="BH33" s="18">
        <f t="shared" si="45"/>
        <v>46</v>
      </c>
      <c r="BI33" s="18">
        <f t="shared" si="45"/>
        <v>61</v>
      </c>
      <c r="BJ33" s="18">
        <f>SUM(BE33:BI33)</f>
        <v>275</v>
      </c>
      <c r="BK33" s="306" t="s">
        <v>15</v>
      </c>
      <c r="BL33" s="306"/>
      <c r="BM33" s="18">
        <f>Y33+AS33</f>
        <v>62</v>
      </c>
      <c r="BN33" s="18">
        <f t="shared" si="46"/>
        <v>71</v>
      </c>
      <c r="BO33" s="18">
        <f t="shared" si="46"/>
        <v>65</v>
      </c>
      <c r="BP33" s="18">
        <f t="shared" si="46"/>
        <v>68</v>
      </c>
      <c r="BQ33" s="18">
        <f t="shared" si="46"/>
        <v>67</v>
      </c>
      <c r="BR33" s="19">
        <f>SUM(BM33:BQ33)</f>
        <v>333</v>
      </c>
    </row>
    <row r="34" spans="2:70" x14ac:dyDescent="0.15">
      <c r="B34" s="86" t="s">
        <v>46</v>
      </c>
      <c r="C34" s="347">
        <f t="shared" ref="C34:K34" si="47">C20</f>
        <v>758</v>
      </c>
      <c r="D34" s="349">
        <f t="shared" si="47"/>
        <v>1295</v>
      </c>
      <c r="E34" s="351">
        <f t="shared" si="47"/>
        <v>2053</v>
      </c>
      <c r="F34" s="347">
        <f t="shared" si="47"/>
        <v>0</v>
      </c>
      <c r="G34" s="353">
        <f t="shared" si="47"/>
        <v>1</v>
      </c>
      <c r="H34" s="354">
        <f t="shared" si="47"/>
        <v>1</v>
      </c>
      <c r="I34" s="343">
        <f t="shared" si="47"/>
        <v>758</v>
      </c>
      <c r="J34" s="345">
        <f t="shared" si="47"/>
        <v>1296</v>
      </c>
      <c r="K34" s="335">
        <f t="shared" si="47"/>
        <v>2054</v>
      </c>
      <c r="O34" s="299" t="s">
        <v>12</v>
      </c>
      <c r="P34" s="300"/>
      <c r="Q34" s="20">
        <f t="shared" ref="Q34:V34" si="48">SUM(Q32:Q33)</f>
        <v>119</v>
      </c>
      <c r="R34" s="20">
        <f t="shared" si="48"/>
        <v>105</v>
      </c>
      <c r="S34" s="20">
        <f t="shared" si="48"/>
        <v>102</v>
      </c>
      <c r="T34" s="20">
        <f t="shared" si="48"/>
        <v>105</v>
      </c>
      <c r="U34" s="20">
        <f t="shared" si="48"/>
        <v>116</v>
      </c>
      <c r="V34" s="20">
        <f t="shared" si="48"/>
        <v>547</v>
      </c>
      <c r="W34" s="301" t="s">
        <v>12</v>
      </c>
      <c r="X34" s="302"/>
      <c r="Y34" s="20">
        <f t="shared" ref="Y34:AD34" si="49">SUM(Y32:Y33)</f>
        <v>110</v>
      </c>
      <c r="Z34" s="20">
        <f t="shared" si="49"/>
        <v>128</v>
      </c>
      <c r="AA34" s="20">
        <f t="shared" si="49"/>
        <v>140</v>
      </c>
      <c r="AB34" s="20">
        <f t="shared" si="49"/>
        <v>136</v>
      </c>
      <c r="AC34" s="20">
        <f t="shared" si="49"/>
        <v>145</v>
      </c>
      <c r="AD34" s="20">
        <f t="shared" si="49"/>
        <v>659</v>
      </c>
      <c r="AI34" s="299" t="s">
        <v>12</v>
      </c>
      <c r="AJ34" s="300"/>
      <c r="AK34" s="20">
        <f t="shared" ref="AK34:AP34" si="50">SUM(AK32:AK33)</f>
        <v>1</v>
      </c>
      <c r="AL34" s="20">
        <f t="shared" si="50"/>
        <v>1</v>
      </c>
      <c r="AM34" s="20">
        <f t="shared" si="50"/>
        <v>0</v>
      </c>
      <c r="AN34" s="20">
        <f t="shared" si="50"/>
        <v>0</v>
      </c>
      <c r="AO34" s="20">
        <f t="shared" si="50"/>
        <v>0</v>
      </c>
      <c r="AP34" s="20">
        <f t="shared" si="50"/>
        <v>2</v>
      </c>
      <c r="AQ34" s="301" t="s">
        <v>12</v>
      </c>
      <c r="AR34" s="302"/>
      <c r="AS34" s="20">
        <f t="shared" ref="AS34:AX34" si="51">SUM(AS32:AS33)</f>
        <v>0</v>
      </c>
      <c r="AT34" s="20">
        <f t="shared" si="51"/>
        <v>0</v>
      </c>
      <c r="AU34" s="20">
        <f t="shared" si="51"/>
        <v>0</v>
      </c>
      <c r="AV34" s="20">
        <f t="shared" si="51"/>
        <v>0</v>
      </c>
      <c r="AW34" s="20">
        <f t="shared" si="51"/>
        <v>1</v>
      </c>
      <c r="AX34" s="20">
        <f t="shared" si="51"/>
        <v>1</v>
      </c>
      <c r="BC34" s="299" t="s">
        <v>12</v>
      </c>
      <c r="BD34" s="300"/>
      <c r="BE34" s="20">
        <f t="shared" ref="BE34:BJ34" si="52">SUM(BE32:BE33)</f>
        <v>120</v>
      </c>
      <c r="BF34" s="20">
        <f t="shared" si="52"/>
        <v>106</v>
      </c>
      <c r="BG34" s="20">
        <f t="shared" si="52"/>
        <v>102</v>
      </c>
      <c r="BH34" s="20">
        <f t="shared" si="52"/>
        <v>105</v>
      </c>
      <c r="BI34" s="20">
        <f t="shared" si="52"/>
        <v>116</v>
      </c>
      <c r="BJ34" s="20">
        <f t="shared" si="52"/>
        <v>549</v>
      </c>
      <c r="BK34" s="301" t="s">
        <v>12</v>
      </c>
      <c r="BL34" s="302"/>
      <c r="BM34" s="20">
        <f t="shared" ref="BM34:BR34" si="53">SUM(BM32:BM33)</f>
        <v>110</v>
      </c>
      <c r="BN34" s="20">
        <f t="shared" si="53"/>
        <v>128</v>
      </c>
      <c r="BO34" s="20">
        <f t="shared" si="53"/>
        <v>140</v>
      </c>
      <c r="BP34" s="20">
        <f t="shared" si="53"/>
        <v>136</v>
      </c>
      <c r="BQ34" s="20">
        <f t="shared" si="53"/>
        <v>146</v>
      </c>
      <c r="BR34" s="20">
        <f t="shared" si="53"/>
        <v>660</v>
      </c>
    </row>
    <row r="35" spans="2:70" ht="14.25" thickBot="1" x14ac:dyDescent="0.2">
      <c r="B35" s="97" t="s">
        <v>22</v>
      </c>
      <c r="C35" s="348"/>
      <c r="D35" s="350"/>
      <c r="E35" s="352"/>
      <c r="F35" s="348"/>
      <c r="G35" s="350"/>
      <c r="H35" s="352"/>
      <c r="I35" s="344"/>
      <c r="J35" s="346"/>
      <c r="K35" s="336"/>
      <c r="O35" s="28"/>
      <c r="P35" s="28"/>
      <c r="Q35" s="26"/>
      <c r="R35" s="26"/>
      <c r="S35" s="26"/>
      <c r="T35" s="26"/>
      <c r="U35" s="26"/>
      <c r="V35" s="26"/>
      <c r="W35" s="28"/>
      <c r="X35" s="28"/>
      <c r="Y35" s="26"/>
      <c r="Z35" s="26"/>
      <c r="AA35" s="26"/>
      <c r="AB35" s="26"/>
      <c r="AC35" s="26"/>
      <c r="AD35" s="26"/>
      <c r="AI35" s="28"/>
      <c r="AJ35" s="28"/>
      <c r="AK35" s="26"/>
      <c r="AL35" s="26"/>
      <c r="AM35" s="26"/>
      <c r="AN35" s="26"/>
      <c r="AO35" s="26"/>
      <c r="AP35" s="26"/>
      <c r="AQ35" s="28"/>
      <c r="AR35" s="28"/>
      <c r="AS35" s="26"/>
      <c r="AT35" s="26"/>
      <c r="AU35" s="26"/>
      <c r="AV35" s="26"/>
      <c r="AW35" s="26"/>
      <c r="AX35" s="26"/>
      <c r="BC35" s="28"/>
      <c r="BD35" s="28"/>
      <c r="BE35" s="26"/>
      <c r="BF35" s="26"/>
      <c r="BG35" s="26"/>
      <c r="BH35" s="26"/>
      <c r="BI35" s="26"/>
      <c r="BJ35" s="26"/>
      <c r="BK35" s="28"/>
      <c r="BL35" s="28"/>
      <c r="BM35" s="26"/>
      <c r="BN35" s="26"/>
      <c r="BO35" s="26"/>
      <c r="BP35" s="26"/>
      <c r="BQ35" s="26"/>
      <c r="BR35" s="26"/>
    </row>
    <row r="36" spans="2:70" ht="14.25" thickBot="1" x14ac:dyDescent="0.2">
      <c r="B36" s="337" t="s">
        <v>44</v>
      </c>
      <c r="C36" s="339" t="s">
        <v>47</v>
      </c>
      <c r="D36" s="341" t="s">
        <v>48</v>
      </c>
      <c r="E36" s="333" t="s">
        <v>49</v>
      </c>
      <c r="F36" s="339" t="s">
        <v>47</v>
      </c>
      <c r="G36" s="341" t="s">
        <v>48</v>
      </c>
      <c r="H36" s="333" t="s">
        <v>51</v>
      </c>
      <c r="I36" s="355" t="s">
        <v>47</v>
      </c>
      <c r="J36" s="357" t="s">
        <v>48</v>
      </c>
      <c r="K36" s="333" t="s">
        <v>55</v>
      </c>
      <c r="O36" s="299" t="s">
        <v>10</v>
      </c>
      <c r="P36" s="300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310" t="s">
        <v>10</v>
      </c>
      <c r="X36" s="31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99" t="s">
        <v>10</v>
      </c>
      <c r="AJ36" s="300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310" t="s">
        <v>10</v>
      </c>
      <c r="AR36" s="31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99" t="s">
        <v>10</v>
      </c>
      <c r="BD36" s="300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310" t="s">
        <v>10</v>
      </c>
      <c r="BL36" s="31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8"/>
      <c r="C37" s="340"/>
      <c r="D37" s="342"/>
      <c r="E37" s="334"/>
      <c r="F37" s="340"/>
      <c r="G37" s="342"/>
      <c r="H37" s="334"/>
      <c r="I37" s="356"/>
      <c r="J37" s="358"/>
      <c r="K37" s="334"/>
      <c r="O37" s="299" t="s">
        <v>13</v>
      </c>
      <c r="P37" s="303"/>
      <c r="Q37" s="177">
        <v>81</v>
      </c>
      <c r="R37" s="178">
        <v>67</v>
      </c>
      <c r="S37" s="178">
        <v>72</v>
      </c>
      <c r="T37" s="178">
        <v>78</v>
      </c>
      <c r="U37" s="178">
        <v>96</v>
      </c>
      <c r="V37" s="178">
        <f>SUM(Q37:U37)</f>
        <v>394</v>
      </c>
      <c r="W37" s="307" t="s">
        <v>13</v>
      </c>
      <c r="X37" s="308"/>
      <c r="Y37" s="178">
        <v>94</v>
      </c>
      <c r="Z37" s="178">
        <v>92</v>
      </c>
      <c r="AA37" s="178">
        <v>89</v>
      </c>
      <c r="AB37" s="178">
        <v>94</v>
      </c>
      <c r="AC37" s="178">
        <v>100</v>
      </c>
      <c r="AD37" s="179">
        <f>SUM(Y37:AC37)</f>
        <v>469</v>
      </c>
      <c r="AI37" s="299" t="s">
        <v>13</v>
      </c>
      <c r="AJ37" s="303"/>
      <c r="AK37" s="177">
        <v>0</v>
      </c>
      <c r="AL37" s="178">
        <v>0</v>
      </c>
      <c r="AM37" s="178">
        <v>0</v>
      </c>
      <c r="AN37" s="178">
        <v>0</v>
      </c>
      <c r="AO37" s="178">
        <v>0</v>
      </c>
      <c r="AP37" s="178">
        <f>SUM(AK37:AO37)</f>
        <v>0</v>
      </c>
      <c r="AQ37" s="307" t="s">
        <v>13</v>
      </c>
      <c r="AR37" s="308"/>
      <c r="AS37" s="178">
        <v>0</v>
      </c>
      <c r="AT37" s="178">
        <v>0</v>
      </c>
      <c r="AU37" s="178">
        <v>0</v>
      </c>
      <c r="AV37" s="178">
        <v>0</v>
      </c>
      <c r="AW37" s="178">
        <v>0</v>
      </c>
      <c r="AX37" s="179">
        <f>SUM(AS37:AW37)</f>
        <v>0</v>
      </c>
      <c r="BC37" s="299" t="s">
        <v>13</v>
      </c>
      <c r="BD37" s="303"/>
      <c r="BE37" s="177">
        <f>Q37+AK37</f>
        <v>81</v>
      </c>
      <c r="BF37" s="178">
        <f t="shared" ref="BF37:BI38" si="54">R37+AL37</f>
        <v>67</v>
      </c>
      <c r="BG37" s="178">
        <f t="shared" si="54"/>
        <v>72</v>
      </c>
      <c r="BH37" s="178">
        <f t="shared" si="54"/>
        <v>78</v>
      </c>
      <c r="BI37" s="178">
        <f t="shared" si="54"/>
        <v>96</v>
      </c>
      <c r="BJ37" s="178">
        <f>SUM(BE37:BI37)</f>
        <v>394</v>
      </c>
      <c r="BK37" s="309" t="s">
        <v>13</v>
      </c>
      <c r="BL37" s="309"/>
      <c r="BM37" s="178">
        <f>Y37+AS37</f>
        <v>94</v>
      </c>
      <c r="BN37" s="178">
        <f t="shared" ref="BN37:BQ38" si="55">Z37+AT37</f>
        <v>92</v>
      </c>
      <c r="BO37" s="178">
        <f t="shared" si="55"/>
        <v>89</v>
      </c>
      <c r="BP37" s="178">
        <f t="shared" si="55"/>
        <v>94</v>
      </c>
      <c r="BQ37" s="178">
        <f t="shared" si="55"/>
        <v>100</v>
      </c>
      <c r="BR37" s="179">
        <f>SUM(BM37:BQ37)</f>
        <v>469</v>
      </c>
    </row>
    <row r="38" spans="2:70" ht="14.25" thickBot="1" x14ac:dyDescent="0.2">
      <c r="B38" s="141" t="s">
        <v>41</v>
      </c>
      <c r="C38" s="329">
        <f>ROUND(C32/$C$10,4)</f>
        <v>0.17449999999999999</v>
      </c>
      <c r="D38" s="330">
        <f>ROUND(D32/$D$10,4)</f>
        <v>0.17180000000000001</v>
      </c>
      <c r="E38" s="331">
        <f>ROUND(E32/$E$10,4)</f>
        <v>0.1731</v>
      </c>
      <c r="F38" s="329">
        <f>ROUND(F32/$F$10,4)</f>
        <v>0</v>
      </c>
      <c r="G38" s="330">
        <f>ROUND(G32/$G$10,4)</f>
        <v>0</v>
      </c>
      <c r="H38" s="332">
        <f>ROUND(H32/$H$10,4)</f>
        <v>0</v>
      </c>
      <c r="I38" s="326">
        <f>ROUND(I32/$I$10,4)</f>
        <v>0.1731</v>
      </c>
      <c r="J38" s="327">
        <f>ROUND(J32/$J$10,4)</f>
        <v>0.17050000000000001</v>
      </c>
      <c r="K38" s="328">
        <f>ROUND(K32/$K$10,4)</f>
        <v>0.17169999999999999</v>
      </c>
      <c r="O38" s="299" t="s">
        <v>15</v>
      </c>
      <c r="P38" s="303"/>
      <c r="Q38" s="17">
        <v>81</v>
      </c>
      <c r="R38" s="18">
        <v>91</v>
      </c>
      <c r="S38" s="18">
        <v>61</v>
      </c>
      <c r="T38" s="18">
        <v>86</v>
      </c>
      <c r="U38" s="18">
        <v>84</v>
      </c>
      <c r="V38" s="18">
        <f>SUM(Q38:U38)</f>
        <v>403</v>
      </c>
      <c r="W38" s="304" t="s">
        <v>15</v>
      </c>
      <c r="X38" s="305"/>
      <c r="Y38" s="18">
        <v>95</v>
      </c>
      <c r="Z38" s="18">
        <v>81</v>
      </c>
      <c r="AA38" s="18">
        <v>94</v>
      </c>
      <c r="AB38" s="18">
        <v>127</v>
      </c>
      <c r="AC38" s="18">
        <v>103</v>
      </c>
      <c r="AD38" s="19">
        <f>SUM(Y38:AC38)</f>
        <v>500</v>
      </c>
      <c r="AI38" s="299" t="s">
        <v>15</v>
      </c>
      <c r="AJ38" s="303"/>
      <c r="AK38" s="17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f>SUM(AK38:AO38)</f>
        <v>0</v>
      </c>
      <c r="AQ38" s="304" t="s">
        <v>15</v>
      </c>
      <c r="AR38" s="305"/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9">
        <f>SUM(AS38:AW38)</f>
        <v>0</v>
      </c>
      <c r="BC38" s="299" t="s">
        <v>15</v>
      </c>
      <c r="BD38" s="303"/>
      <c r="BE38" s="17">
        <f>Q38+AK38</f>
        <v>81</v>
      </c>
      <c r="BF38" s="18">
        <f t="shared" si="54"/>
        <v>91</v>
      </c>
      <c r="BG38" s="18">
        <f t="shared" si="54"/>
        <v>61</v>
      </c>
      <c r="BH38" s="18">
        <f t="shared" si="54"/>
        <v>86</v>
      </c>
      <c r="BI38" s="18">
        <f t="shared" si="54"/>
        <v>84</v>
      </c>
      <c r="BJ38" s="18">
        <f>SUM(BE38:BI38)</f>
        <v>403</v>
      </c>
      <c r="BK38" s="306" t="s">
        <v>15</v>
      </c>
      <c r="BL38" s="306"/>
      <c r="BM38" s="18">
        <f>Y38+AS38</f>
        <v>95</v>
      </c>
      <c r="BN38" s="18">
        <f t="shared" si="55"/>
        <v>81</v>
      </c>
      <c r="BO38" s="18">
        <f t="shared" si="55"/>
        <v>94</v>
      </c>
      <c r="BP38" s="18">
        <f t="shared" si="55"/>
        <v>127</v>
      </c>
      <c r="BQ38" s="18">
        <f t="shared" si="55"/>
        <v>103</v>
      </c>
      <c r="BR38" s="19">
        <f>SUM(BM38:BQ38)</f>
        <v>500</v>
      </c>
    </row>
    <row r="39" spans="2:70" ht="14.25" thickBot="1" x14ac:dyDescent="0.2">
      <c r="B39" s="142" t="s">
        <v>44</v>
      </c>
      <c r="C39" s="318"/>
      <c r="D39" s="320"/>
      <c r="E39" s="322"/>
      <c r="F39" s="318"/>
      <c r="G39" s="320"/>
      <c r="H39" s="324"/>
      <c r="I39" s="312"/>
      <c r="J39" s="314"/>
      <c r="K39" s="316"/>
      <c r="L39" s="75"/>
      <c r="O39" s="299" t="s">
        <v>12</v>
      </c>
      <c r="P39" s="300"/>
      <c r="Q39" s="20">
        <f t="shared" ref="Q39:V39" si="56">SUM(Q37:Q38)</f>
        <v>162</v>
      </c>
      <c r="R39" s="20">
        <f t="shared" si="56"/>
        <v>158</v>
      </c>
      <c r="S39" s="20">
        <f t="shared" si="56"/>
        <v>133</v>
      </c>
      <c r="T39" s="20">
        <f t="shared" si="56"/>
        <v>164</v>
      </c>
      <c r="U39" s="20">
        <f t="shared" si="56"/>
        <v>180</v>
      </c>
      <c r="V39" s="20">
        <f t="shared" si="56"/>
        <v>797</v>
      </c>
      <c r="W39" s="301" t="s">
        <v>12</v>
      </c>
      <c r="X39" s="302"/>
      <c r="Y39" s="20">
        <f t="shared" ref="Y39:AD39" si="57">SUM(Y37:Y38)</f>
        <v>189</v>
      </c>
      <c r="Z39" s="20">
        <f t="shared" si="57"/>
        <v>173</v>
      </c>
      <c r="AA39" s="20">
        <f t="shared" si="57"/>
        <v>183</v>
      </c>
      <c r="AB39" s="20">
        <f t="shared" si="57"/>
        <v>221</v>
      </c>
      <c r="AC39" s="20">
        <f t="shared" si="57"/>
        <v>203</v>
      </c>
      <c r="AD39" s="20">
        <f t="shared" si="57"/>
        <v>969</v>
      </c>
      <c r="AI39" s="299" t="s">
        <v>12</v>
      </c>
      <c r="AJ39" s="300"/>
      <c r="AK39" s="20">
        <f t="shared" ref="AK39:AP39" si="58">SUM(AK37:AK38)</f>
        <v>0</v>
      </c>
      <c r="AL39" s="20">
        <f t="shared" si="58"/>
        <v>0</v>
      </c>
      <c r="AM39" s="20">
        <f t="shared" si="58"/>
        <v>0</v>
      </c>
      <c r="AN39" s="20">
        <f t="shared" si="58"/>
        <v>0</v>
      </c>
      <c r="AO39" s="20">
        <f t="shared" si="58"/>
        <v>0</v>
      </c>
      <c r="AP39" s="20">
        <f t="shared" si="58"/>
        <v>0</v>
      </c>
      <c r="AQ39" s="301" t="s">
        <v>12</v>
      </c>
      <c r="AR39" s="302"/>
      <c r="AS39" s="20">
        <f t="shared" ref="AS39:AX39" si="59">SUM(AS37:AS38)</f>
        <v>0</v>
      </c>
      <c r="AT39" s="20">
        <f t="shared" si="59"/>
        <v>0</v>
      </c>
      <c r="AU39" s="20">
        <f t="shared" si="59"/>
        <v>0</v>
      </c>
      <c r="AV39" s="20">
        <f t="shared" si="59"/>
        <v>0</v>
      </c>
      <c r="AW39" s="20">
        <f t="shared" si="59"/>
        <v>0</v>
      </c>
      <c r="AX39" s="20">
        <f t="shared" si="59"/>
        <v>0</v>
      </c>
      <c r="BC39" s="299" t="s">
        <v>12</v>
      </c>
      <c r="BD39" s="300"/>
      <c r="BE39" s="20">
        <f t="shared" ref="BE39:BJ39" si="60">SUM(BE37:BE38)</f>
        <v>162</v>
      </c>
      <c r="BF39" s="20">
        <f t="shared" si="60"/>
        <v>158</v>
      </c>
      <c r="BG39" s="20">
        <f t="shared" si="60"/>
        <v>133</v>
      </c>
      <c r="BH39" s="20">
        <f t="shared" si="60"/>
        <v>164</v>
      </c>
      <c r="BI39" s="20">
        <f t="shared" si="60"/>
        <v>180</v>
      </c>
      <c r="BJ39" s="20">
        <f t="shared" si="60"/>
        <v>797</v>
      </c>
      <c r="BK39" s="301" t="s">
        <v>12</v>
      </c>
      <c r="BL39" s="302"/>
      <c r="BM39" s="20">
        <f t="shared" ref="BM39:BR39" si="61">SUM(BM37:BM38)</f>
        <v>189</v>
      </c>
      <c r="BN39" s="20">
        <f t="shared" si="61"/>
        <v>173</v>
      </c>
      <c r="BO39" s="20">
        <f t="shared" si="61"/>
        <v>183</v>
      </c>
      <c r="BP39" s="20">
        <f t="shared" si="61"/>
        <v>221</v>
      </c>
      <c r="BQ39" s="20">
        <f t="shared" si="61"/>
        <v>203</v>
      </c>
      <c r="BR39" s="20">
        <f t="shared" si="61"/>
        <v>969</v>
      </c>
    </row>
    <row r="40" spans="2:70" x14ac:dyDescent="0.15">
      <c r="B40" s="88" t="s">
        <v>43</v>
      </c>
      <c r="C40" s="318">
        <f>ROUND(C34/$C$10,4)</f>
        <v>0.14829999999999999</v>
      </c>
      <c r="D40" s="320">
        <f>ROUND(D34/$D$10,4)</f>
        <v>0.2301</v>
      </c>
      <c r="E40" s="322">
        <f>ROUND(E34/$E$10,4)</f>
        <v>0.19120000000000001</v>
      </c>
      <c r="F40" s="318">
        <f>ROUND(F34/$F$10,4)</f>
        <v>0</v>
      </c>
      <c r="G40" s="320">
        <f>ROUND(G34/$G$10,4)</f>
        <v>2.2700000000000001E-2</v>
      </c>
      <c r="H40" s="324">
        <f>ROUND(H34/$H$10,4)</f>
        <v>1.1599999999999999E-2</v>
      </c>
      <c r="I40" s="312">
        <f>ROUND(I34/$I$10,4)</f>
        <v>0.14710000000000001</v>
      </c>
      <c r="J40" s="314">
        <f>ROUND(J34/$J$10,4)</f>
        <v>0.22850000000000001</v>
      </c>
      <c r="K40" s="316">
        <f>ROUND(K34/$K$10,4)</f>
        <v>0.18970000000000001</v>
      </c>
      <c r="O40" s="28"/>
      <c r="P40" s="28"/>
      <c r="Q40" s="26"/>
      <c r="R40" s="26"/>
      <c r="S40" s="26"/>
      <c r="T40" s="26"/>
      <c r="U40" s="26"/>
      <c r="V40" s="26"/>
      <c r="W40" s="28"/>
      <c r="X40" s="28"/>
      <c r="Y40" s="26"/>
      <c r="Z40" s="26"/>
      <c r="AA40" s="26"/>
      <c r="AB40" s="26"/>
      <c r="AC40" s="26"/>
      <c r="AD40" s="26"/>
      <c r="AI40" s="28"/>
      <c r="AJ40" s="28"/>
      <c r="AK40" s="26"/>
      <c r="AL40" s="26"/>
      <c r="AM40" s="26"/>
      <c r="AN40" s="26"/>
      <c r="AO40" s="26"/>
      <c r="AP40" s="26"/>
      <c r="AQ40" s="28"/>
      <c r="AR40" s="28"/>
      <c r="AS40" s="26"/>
      <c r="AT40" s="26"/>
      <c r="AU40" s="26"/>
      <c r="AV40" s="26"/>
      <c r="AW40" s="26"/>
      <c r="AX40" s="26"/>
      <c r="BC40" s="28"/>
      <c r="BD40" s="28"/>
      <c r="BE40" s="26"/>
      <c r="BF40" s="26"/>
      <c r="BG40" s="26"/>
      <c r="BH40" s="26"/>
      <c r="BI40" s="26"/>
      <c r="BJ40" s="26"/>
      <c r="BK40" s="28"/>
      <c r="BL40" s="28"/>
      <c r="BM40" s="26"/>
      <c r="BN40" s="26"/>
      <c r="BO40" s="26"/>
      <c r="BP40" s="26"/>
      <c r="BQ40" s="26"/>
      <c r="BR40" s="26"/>
    </row>
    <row r="41" spans="2:70" ht="14.25" thickBot="1" x14ac:dyDescent="0.2">
      <c r="B41" s="98" t="s">
        <v>44</v>
      </c>
      <c r="C41" s="319"/>
      <c r="D41" s="321"/>
      <c r="E41" s="323"/>
      <c r="F41" s="319"/>
      <c r="G41" s="321"/>
      <c r="H41" s="325"/>
      <c r="I41" s="313"/>
      <c r="J41" s="315"/>
      <c r="K41" s="317"/>
      <c r="O41" s="299" t="s">
        <v>10</v>
      </c>
      <c r="P41" s="300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310" t="s">
        <v>10</v>
      </c>
      <c r="X41" s="31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99" t="s">
        <v>10</v>
      </c>
      <c r="AJ41" s="300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310" t="s">
        <v>10</v>
      </c>
      <c r="AR41" s="31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99" t="s">
        <v>10</v>
      </c>
      <c r="BD41" s="300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310" t="s">
        <v>10</v>
      </c>
      <c r="BL41" s="31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6"/>
      <c r="J42" s="116"/>
      <c r="K42" s="116"/>
      <c r="O42" s="299" t="s">
        <v>16</v>
      </c>
      <c r="P42" s="303"/>
      <c r="Q42" s="177">
        <v>120</v>
      </c>
      <c r="R42" s="178">
        <v>111</v>
      </c>
      <c r="S42" s="178">
        <v>84</v>
      </c>
      <c r="T42" s="178">
        <v>40</v>
      </c>
      <c r="U42" s="178">
        <v>68</v>
      </c>
      <c r="V42" s="178">
        <f>SUM(Q42:U42)</f>
        <v>423</v>
      </c>
      <c r="W42" s="307" t="s">
        <v>13</v>
      </c>
      <c r="X42" s="308"/>
      <c r="Y42" s="178">
        <v>75</v>
      </c>
      <c r="Z42" s="178">
        <v>78</v>
      </c>
      <c r="AA42" s="178">
        <v>57</v>
      </c>
      <c r="AB42" s="178">
        <v>57</v>
      </c>
      <c r="AC42" s="178">
        <v>49</v>
      </c>
      <c r="AD42" s="179">
        <f>SUM(Y42:AC42)</f>
        <v>316</v>
      </c>
      <c r="AI42" s="299" t="s">
        <v>13</v>
      </c>
      <c r="AJ42" s="303"/>
      <c r="AK42" s="177">
        <v>0</v>
      </c>
      <c r="AL42" s="178">
        <v>0</v>
      </c>
      <c r="AM42" s="178">
        <v>0</v>
      </c>
      <c r="AN42" s="178">
        <v>0</v>
      </c>
      <c r="AO42" s="178">
        <v>0</v>
      </c>
      <c r="AP42" s="178">
        <f>SUM(AK42:AO42)</f>
        <v>0</v>
      </c>
      <c r="AQ42" s="307" t="s">
        <v>13</v>
      </c>
      <c r="AR42" s="308"/>
      <c r="AS42" s="178">
        <v>0</v>
      </c>
      <c r="AT42" s="178">
        <v>0</v>
      </c>
      <c r="AU42" s="178">
        <v>0</v>
      </c>
      <c r="AV42" s="178">
        <v>0</v>
      </c>
      <c r="AW42" s="178">
        <v>0</v>
      </c>
      <c r="AX42" s="179">
        <f>SUM(AS42:AW42)</f>
        <v>0</v>
      </c>
      <c r="BC42" s="299" t="s">
        <v>13</v>
      </c>
      <c r="BD42" s="303"/>
      <c r="BE42" s="177">
        <f>Q42+AK42</f>
        <v>120</v>
      </c>
      <c r="BF42" s="178">
        <f t="shared" ref="BF42:BI43" si="62">R42+AL42</f>
        <v>111</v>
      </c>
      <c r="BG42" s="178">
        <f t="shared" si="62"/>
        <v>84</v>
      </c>
      <c r="BH42" s="178">
        <f t="shared" si="62"/>
        <v>40</v>
      </c>
      <c r="BI42" s="178">
        <f t="shared" si="62"/>
        <v>68</v>
      </c>
      <c r="BJ42" s="178">
        <f>SUM(BE42:BI42)</f>
        <v>423</v>
      </c>
      <c r="BK42" s="309" t="s">
        <v>13</v>
      </c>
      <c r="BL42" s="309"/>
      <c r="BM42" s="178">
        <f>Y42+AS42</f>
        <v>75</v>
      </c>
      <c r="BN42" s="178">
        <f t="shared" ref="BN42:BQ43" si="63">Z42+AT42</f>
        <v>78</v>
      </c>
      <c r="BO42" s="178">
        <f t="shared" si="63"/>
        <v>57</v>
      </c>
      <c r="BP42" s="178">
        <f t="shared" si="63"/>
        <v>57</v>
      </c>
      <c r="BQ42" s="178">
        <f t="shared" si="63"/>
        <v>49</v>
      </c>
      <c r="BR42" s="179">
        <f>SUM(BM42:BQ42)</f>
        <v>316</v>
      </c>
    </row>
    <row r="43" spans="2:70" ht="15.75" thickBot="1" x14ac:dyDescent="0.2">
      <c r="I43" s="116"/>
      <c r="J43" s="116"/>
      <c r="K43" s="116"/>
      <c r="O43" s="299" t="s">
        <v>15</v>
      </c>
      <c r="P43" s="303"/>
      <c r="Q43" s="17">
        <v>102</v>
      </c>
      <c r="R43" s="18">
        <v>117</v>
      </c>
      <c r="S43" s="18">
        <v>119</v>
      </c>
      <c r="T43" s="18">
        <v>59</v>
      </c>
      <c r="U43" s="18">
        <v>70</v>
      </c>
      <c r="V43" s="18">
        <f>SUM(Q43:U43)</f>
        <v>467</v>
      </c>
      <c r="W43" s="304" t="s">
        <v>15</v>
      </c>
      <c r="X43" s="305"/>
      <c r="Y43" s="18">
        <v>84</v>
      </c>
      <c r="Z43" s="18">
        <v>79</v>
      </c>
      <c r="AA43" s="18">
        <v>63</v>
      </c>
      <c r="AB43" s="18">
        <v>70</v>
      </c>
      <c r="AC43" s="18">
        <v>53</v>
      </c>
      <c r="AD43" s="168">
        <f>SUM(Y43:AC43)</f>
        <v>349</v>
      </c>
      <c r="AI43" s="299" t="s">
        <v>15</v>
      </c>
      <c r="AJ43" s="303"/>
      <c r="AK43" s="17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f>SUM(AK43:AO43)</f>
        <v>0</v>
      </c>
      <c r="AQ43" s="304" t="s">
        <v>15</v>
      </c>
      <c r="AR43" s="305"/>
      <c r="AS43" s="18">
        <v>0</v>
      </c>
      <c r="AT43" s="18">
        <v>1</v>
      </c>
      <c r="AU43" s="18">
        <v>0</v>
      </c>
      <c r="AV43" s="18">
        <v>0</v>
      </c>
      <c r="AW43" s="18">
        <v>0</v>
      </c>
      <c r="AX43" s="19">
        <f>SUM(AS43:AW43)</f>
        <v>1</v>
      </c>
      <c r="BC43" s="299" t="s">
        <v>15</v>
      </c>
      <c r="BD43" s="303"/>
      <c r="BE43" s="17">
        <f>Q43+AK43</f>
        <v>102</v>
      </c>
      <c r="BF43" s="18">
        <f t="shared" si="62"/>
        <v>117</v>
      </c>
      <c r="BG43" s="18">
        <f t="shared" si="62"/>
        <v>119</v>
      </c>
      <c r="BH43" s="18">
        <f t="shared" si="62"/>
        <v>59</v>
      </c>
      <c r="BI43" s="18">
        <f t="shared" si="62"/>
        <v>70</v>
      </c>
      <c r="BJ43" s="18">
        <f>SUM(BE43:BI43)</f>
        <v>467</v>
      </c>
      <c r="BK43" s="306" t="s">
        <v>15</v>
      </c>
      <c r="BL43" s="306"/>
      <c r="BM43" s="18">
        <f>Y43+AS43</f>
        <v>84</v>
      </c>
      <c r="BN43" s="18">
        <f t="shared" si="63"/>
        <v>80</v>
      </c>
      <c r="BO43" s="18">
        <f t="shared" si="63"/>
        <v>63</v>
      </c>
      <c r="BP43" s="18">
        <f t="shared" si="63"/>
        <v>70</v>
      </c>
      <c r="BQ43" s="18">
        <f t="shared" si="63"/>
        <v>53</v>
      </c>
      <c r="BR43" s="19">
        <f>SUM(BM43:BQ43)</f>
        <v>350</v>
      </c>
    </row>
    <row r="44" spans="2:70" x14ac:dyDescent="0.15">
      <c r="O44" s="299" t="s">
        <v>12</v>
      </c>
      <c r="P44" s="300"/>
      <c r="Q44" s="20">
        <f t="shared" ref="Q44:V44" si="64">SUM(Q42:Q43)</f>
        <v>222</v>
      </c>
      <c r="R44" s="20">
        <f t="shared" si="64"/>
        <v>228</v>
      </c>
      <c r="S44" s="20">
        <f t="shared" si="64"/>
        <v>203</v>
      </c>
      <c r="T44" s="20">
        <f t="shared" si="64"/>
        <v>99</v>
      </c>
      <c r="U44" s="20">
        <f t="shared" si="64"/>
        <v>138</v>
      </c>
      <c r="V44" s="20">
        <f t="shared" si="64"/>
        <v>890</v>
      </c>
      <c r="W44" s="301" t="s">
        <v>12</v>
      </c>
      <c r="X44" s="302"/>
      <c r="Y44" s="20">
        <f t="shared" ref="Y44:AD44" si="65">SUM(Y42:Y43)</f>
        <v>159</v>
      </c>
      <c r="Z44" s="20">
        <f t="shared" si="65"/>
        <v>157</v>
      </c>
      <c r="AA44" s="20">
        <f t="shared" si="65"/>
        <v>120</v>
      </c>
      <c r="AB44" s="20">
        <f t="shared" si="65"/>
        <v>127</v>
      </c>
      <c r="AC44" s="20">
        <f t="shared" si="65"/>
        <v>102</v>
      </c>
      <c r="AD44" s="20">
        <f t="shared" si="65"/>
        <v>665</v>
      </c>
      <c r="AI44" s="299" t="s">
        <v>12</v>
      </c>
      <c r="AJ44" s="300"/>
      <c r="AK44" s="20">
        <f t="shared" ref="AK44:AP44" si="66">SUM(AK42:AK43)</f>
        <v>0</v>
      </c>
      <c r="AL44" s="20">
        <f t="shared" si="66"/>
        <v>0</v>
      </c>
      <c r="AM44" s="20">
        <f t="shared" si="66"/>
        <v>0</v>
      </c>
      <c r="AN44" s="20">
        <f t="shared" si="66"/>
        <v>0</v>
      </c>
      <c r="AO44" s="20">
        <f t="shared" si="66"/>
        <v>0</v>
      </c>
      <c r="AP44" s="20">
        <f t="shared" si="66"/>
        <v>0</v>
      </c>
      <c r="AQ44" s="301" t="s">
        <v>12</v>
      </c>
      <c r="AR44" s="302"/>
      <c r="AS44" s="20">
        <f t="shared" ref="AS44:AX44" si="67">SUM(AS42:AS43)</f>
        <v>0</v>
      </c>
      <c r="AT44" s="20">
        <f t="shared" si="67"/>
        <v>1</v>
      </c>
      <c r="AU44" s="20">
        <f t="shared" si="67"/>
        <v>0</v>
      </c>
      <c r="AV44" s="20">
        <f t="shared" si="67"/>
        <v>0</v>
      </c>
      <c r="AW44" s="20">
        <f t="shared" si="67"/>
        <v>0</v>
      </c>
      <c r="AX44" s="20">
        <f t="shared" si="67"/>
        <v>1</v>
      </c>
      <c r="BC44" s="299" t="s">
        <v>12</v>
      </c>
      <c r="BD44" s="300"/>
      <c r="BE44" s="20">
        <f t="shared" ref="BE44:BJ44" si="68">SUM(BE42:BE43)</f>
        <v>222</v>
      </c>
      <c r="BF44" s="20">
        <f t="shared" si="68"/>
        <v>228</v>
      </c>
      <c r="BG44" s="20">
        <f t="shared" si="68"/>
        <v>203</v>
      </c>
      <c r="BH44" s="20">
        <f t="shared" si="68"/>
        <v>99</v>
      </c>
      <c r="BI44" s="20">
        <f t="shared" si="68"/>
        <v>138</v>
      </c>
      <c r="BJ44" s="20">
        <f t="shared" si="68"/>
        <v>890</v>
      </c>
      <c r="BK44" s="301" t="s">
        <v>12</v>
      </c>
      <c r="BL44" s="302"/>
      <c r="BM44" s="20">
        <f t="shared" ref="BM44:BR44" si="69">SUM(BM42:BM43)</f>
        <v>159</v>
      </c>
      <c r="BN44" s="20">
        <f t="shared" si="69"/>
        <v>158</v>
      </c>
      <c r="BO44" s="20">
        <f t="shared" si="69"/>
        <v>120</v>
      </c>
      <c r="BP44" s="20">
        <f t="shared" si="69"/>
        <v>127</v>
      </c>
      <c r="BQ44" s="20">
        <f t="shared" si="69"/>
        <v>102</v>
      </c>
      <c r="BR44" s="20">
        <f t="shared" si="69"/>
        <v>666</v>
      </c>
    </row>
    <row r="45" spans="2:70" x14ac:dyDescent="0.15">
      <c r="B45" s="34"/>
      <c r="C45" s="34"/>
      <c r="O45" s="28"/>
      <c r="P45" s="28"/>
      <c r="Q45" s="26"/>
      <c r="R45" s="26"/>
      <c r="S45" s="26"/>
      <c r="T45" s="26"/>
      <c r="U45" s="26"/>
      <c r="V45" s="26"/>
      <c r="W45" s="28"/>
      <c r="X45" s="28"/>
      <c r="Y45" s="26"/>
      <c r="Z45" s="26"/>
      <c r="AA45" s="26"/>
      <c r="AB45" s="26"/>
      <c r="AC45" s="26"/>
      <c r="AD45" s="26"/>
      <c r="AI45" s="28"/>
      <c r="AJ45" s="28"/>
      <c r="AK45" s="26"/>
      <c r="AL45" s="26"/>
      <c r="AM45" s="26"/>
      <c r="AN45" s="26"/>
      <c r="AO45" s="26"/>
      <c r="AP45" s="26"/>
      <c r="AQ45" s="28"/>
      <c r="AR45" s="28"/>
      <c r="AS45" s="26"/>
      <c r="AT45" s="26"/>
      <c r="AU45" s="26"/>
      <c r="AV45" s="26"/>
      <c r="AW45" s="26"/>
      <c r="AX45" s="26"/>
      <c r="BC45" s="28"/>
      <c r="BD45" s="28"/>
      <c r="BE45" s="26"/>
      <c r="BF45" s="26"/>
      <c r="BG45" s="26"/>
      <c r="BH45" s="26"/>
      <c r="BI45" s="26"/>
      <c r="BJ45" s="26"/>
      <c r="BK45" s="28"/>
      <c r="BL45" s="28"/>
      <c r="BM45" s="26"/>
      <c r="BN45" s="26"/>
      <c r="BO45" s="26"/>
      <c r="BP45" s="26"/>
      <c r="BQ45" s="26"/>
      <c r="BR45" s="26"/>
    </row>
    <row r="46" spans="2:70" ht="14.25" thickBot="1" x14ac:dyDescent="0.2">
      <c r="O46" s="299" t="s">
        <v>10</v>
      </c>
      <c r="P46" s="300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310" t="s">
        <v>10</v>
      </c>
      <c r="X46" s="31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99" t="s">
        <v>10</v>
      </c>
      <c r="AJ46" s="300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310" t="s">
        <v>10</v>
      </c>
      <c r="AR46" s="31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99" t="s">
        <v>10</v>
      </c>
      <c r="BD46" s="300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310" t="s">
        <v>10</v>
      </c>
      <c r="BL46" s="31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99" t="s">
        <v>13</v>
      </c>
      <c r="P47" s="303"/>
      <c r="Q47" s="177">
        <v>45</v>
      </c>
      <c r="R47" s="178">
        <v>44</v>
      </c>
      <c r="S47" s="178">
        <v>53</v>
      </c>
      <c r="T47" s="178">
        <v>43</v>
      </c>
      <c r="U47" s="178">
        <v>43</v>
      </c>
      <c r="V47" s="178">
        <f>SUM(Q47:U47)</f>
        <v>228</v>
      </c>
      <c r="W47" s="307" t="s">
        <v>13</v>
      </c>
      <c r="X47" s="308"/>
      <c r="Y47" s="178">
        <v>33</v>
      </c>
      <c r="Z47" s="178">
        <v>37</v>
      </c>
      <c r="AA47" s="178">
        <v>32</v>
      </c>
      <c r="AB47" s="178">
        <v>25</v>
      </c>
      <c r="AC47" s="178">
        <v>20</v>
      </c>
      <c r="AD47" s="179">
        <f>SUM(Y47:AC47)</f>
        <v>147</v>
      </c>
      <c r="AI47" s="299" t="s">
        <v>13</v>
      </c>
      <c r="AJ47" s="303"/>
      <c r="AK47" s="177">
        <v>0</v>
      </c>
      <c r="AL47" s="178">
        <v>0</v>
      </c>
      <c r="AM47" s="178">
        <v>0</v>
      </c>
      <c r="AN47" s="178">
        <v>0</v>
      </c>
      <c r="AO47" s="178">
        <v>0</v>
      </c>
      <c r="AP47" s="178">
        <f>SUM(AK47:AO47)</f>
        <v>0</v>
      </c>
      <c r="AQ47" s="307" t="s">
        <v>13</v>
      </c>
      <c r="AR47" s="308"/>
      <c r="AS47" s="178">
        <v>0</v>
      </c>
      <c r="AT47" s="178">
        <v>0</v>
      </c>
      <c r="AU47" s="178">
        <v>0</v>
      </c>
      <c r="AV47" s="178">
        <v>0</v>
      </c>
      <c r="AW47" s="178">
        <v>0</v>
      </c>
      <c r="AX47" s="179">
        <f>SUM(AS47:AW47)</f>
        <v>0</v>
      </c>
      <c r="BC47" s="299" t="s">
        <v>13</v>
      </c>
      <c r="BD47" s="303"/>
      <c r="BE47" s="177">
        <f>Q47+AK47</f>
        <v>45</v>
      </c>
      <c r="BF47" s="178">
        <f t="shared" ref="BF47:BI48" si="70">R47+AL47</f>
        <v>44</v>
      </c>
      <c r="BG47" s="178">
        <f t="shared" si="70"/>
        <v>53</v>
      </c>
      <c r="BH47" s="178">
        <f t="shared" si="70"/>
        <v>43</v>
      </c>
      <c r="BI47" s="178">
        <f t="shared" si="70"/>
        <v>43</v>
      </c>
      <c r="BJ47" s="178">
        <f>SUM(BE47:BI47)</f>
        <v>228</v>
      </c>
      <c r="BK47" s="309" t="s">
        <v>13</v>
      </c>
      <c r="BL47" s="309"/>
      <c r="BM47" s="178">
        <f>Y47+AS47</f>
        <v>33</v>
      </c>
      <c r="BN47" s="178">
        <f t="shared" ref="BN47:BQ48" si="71">Z47+AT47</f>
        <v>37</v>
      </c>
      <c r="BO47" s="178">
        <f t="shared" si="71"/>
        <v>32</v>
      </c>
      <c r="BP47" s="178">
        <f t="shared" si="71"/>
        <v>25</v>
      </c>
      <c r="BQ47" s="178">
        <f t="shared" si="71"/>
        <v>20</v>
      </c>
      <c r="BR47" s="179">
        <f>SUM(BM47:BQ47)</f>
        <v>147</v>
      </c>
    </row>
    <row r="48" spans="2:70" ht="14.25" thickBot="1" x14ac:dyDescent="0.2">
      <c r="O48" s="299" t="s">
        <v>15</v>
      </c>
      <c r="P48" s="303"/>
      <c r="Q48" s="17">
        <v>62</v>
      </c>
      <c r="R48" s="18">
        <v>79</v>
      </c>
      <c r="S48" s="18">
        <v>79</v>
      </c>
      <c r="T48" s="18">
        <v>71</v>
      </c>
      <c r="U48" s="18">
        <v>60</v>
      </c>
      <c r="V48" s="18">
        <f>SUM(Q48:U48)</f>
        <v>351</v>
      </c>
      <c r="W48" s="304" t="s">
        <v>15</v>
      </c>
      <c r="X48" s="305"/>
      <c r="Y48" s="18">
        <v>88</v>
      </c>
      <c r="Z48" s="18">
        <v>69</v>
      </c>
      <c r="AA48" s="18">
        <v>67</v>
      </c>
      <c r="AB48" s="18">
        <v>63</v>
      </c>
      <c r="AC48" s="18">
        <v>49</v>
      </c>
      <c r="AD48" s="19">
        <f>SUM(Y48:AC48)</f>
        <v>336</v>
      </c>
      <c r="AI48" s="299" t="s">
        <v>15</v>
      </c>
      <c r="AJ48" s="303"/>
      <c r="AK48" s="17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f>SUM(AK48:AO48)</f>
        <v>0</v>
      </c>
      <c r="AQ48" s="304" t="s">
        <v>15</v>
      </c>
      <c r="AR48" s="305"/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9">
        <f>SUM(AS48:AW48)</f>
        <v>0</v>
      </c>
      <c r="BC48" s="299" t="s">
        <v>15</v>
      </c>
      <c r="BD48" s="303"/>
      <c r="BE48" s="17">
        <f>Q48+AK48</f>
        <v>62</v>
      </c>
      <c r="BF48" s="18">
        <f t="shared" si="70"/>
        <v>79</v>
      </c>
      <c r="BG48" s="18">
        <f t="shared" si="70"/>
        <v>79</v>
      </c>
      <c r="BH48" s="18">
        <f t="shared" si="70"/>
        <v>71</v>
      </c>
      <c r="BI48" s="18">
        <f t="shared" si="70"/>
        <v>60</v>
      </c>
      <c r="BJ48" s="18">
        <f>SUM(BE48:BI48)</f>
        <v>351</v>
      </c>
      <c r="BK48" s="306" t="s">
        <v>15</v>
      </c>
      <c r="BL48" s="306"/>
      <c r="BM48" s="18">
        <f>Y48+AS48</f>
        <v>88</v>
      </c>
      <c r="BN48" s="18">
        <f t="shared" si="71"/>
        <v>69</v>
      </c>
      <c r="BO48" s="18">
        <f t="shared" si="71"/>
        <v>67</v>
      </c>
      <c r="BP48" s="18">
        <f t="shared" si="71"/>
        <v>63</v>
      </c>
      <c r="BQ48" s="18">
        <f t="shared" si="71"/>
        <v>49</v>
      </c>
      <c r="BR48" s="19">
        <f>SUM(BM48:BQ48)</f>
        <v>336</v>
      </c>
    </row>
    <row r="49" spans="15:76" x14ac:dyDescent="0.15">
      <c r="O49" s="299" t="s">
        <v>12</v>
      </c>
      <c r="P49" s="300"/>
      <c r="Q49" s="20">
        <f t="shared" ref="Q49:V49" si="72">SUM(Q47:Q48)</f>
        <v>107</v>
      </c>
      <c r="R49" s="20">
        <f t="shared" si="72"/>
        <v>123</v>
      </c>
      <c r="S49" s="20">
        <f t="shared" si="72"/>
        <v>132</v>
      </c>
      <c r="T49" s="20">
        <f t="shared" si="72"/>
        <v>114</v>
      </c>
      <c r="U49" s="20">
        <f t="shared" si="72"/>
        <v>103</v>
      </c>
      <c r="V49" s="20">
        <f t="shared" si="72"/>
        <v>579</v>
      </c>
      <c r="W49" s="301" t="s">
        <v>12</v>
      </c>
      <c r="X49" s="302"/>
      <c r="Y49" s="20">
        <f t="shared" ref="Y49:AD49" si="73">SUM(Y47:Y48)</f>
        <v>121</v>
      </c>
      <c r="Z49" s="20">
        <f t="shared" si="73"/>
        <v>106</v>
      </c>
      <c r="AA49" s="20">
        <f t="shared" si="73"/>
        <v>99</v>
      </c>
      <c r="AB49" s="20">
        <f t="shared" si="73"/>
        <v>88</v>
      </c>
      <c r="AC49" s="20">
        <f t="shared" si="73"/>
        <v>69</v>
      </c>
      <c r="AD49" s="20">
        <f t="shared" si="73"/>
        <v>483</v>
      </c>
      <c r="AI49" s="299" t="s">
        <v>12</v>
      </c>
      <c r="AJ49" s="300"/>
      <c r="AK49" s="20">
        <f t="shared" ref="AK49:AP49" si="74">SUM(AK47:AK48)</f>
        <v>0</v>
      </c>
      <c r="AL49" s="20">
        <f t="shared" si="74"/>
        <v>0</v>
      </c>
      <c r="AM49" s="20">
        <f t="shared" si="74"/>
        <v>0</v>
      </c>
      <c r="AN49" s="20">
        <f t="shared" si="74"/>
        <v>0</v>
      </c>
      <c r="AO49" s="20">
        <f t="shared" si="74"/>
        <v>0</v>
      </c>
      <c r="AP49" s="20">
        <f t="shared" si="74"/>
        <v>0</v>
      </c>
      <c r="AQ49" s="301" t="s">
        <v>12</v>
      </c>
      <c r="AR49" s="302"/>
      <c r="AS49" s="20">
        <f t="shared" ref="AS49:AX49" si="75">SUM(AS47:AS48)</f>
        <v>0</v>
      </c>
      <c r="AT49" s="20">
        <f t="shared" si="75"/>
        <v>0</v>
      </c>
      <c r="AU49" s="20">
        <f t="shared" si="75"/>
        <v>0</v>
      </c>
      <c r="AV49" s="20">
        <f t="shared" si="75"/>
        <v>0</v>
      </c>
      <c r="AW49" s="20">
        <f t="shared" si="75"/>
        <v>0</v>
      </c>
      <c r="AX49" s="20">
        <f t="shared" si="75"/>
        <v>0</v>
      </c>
      <c r="BC49" s="299" t="s">
        <v>12</v>
      </c>
      <c r="BD49" s="300"/>
      <c r="BE49" s="20">
        <f t="shared" ref="BE49:BJ49" si="76">SUM(BE47:BE48)</f>
        <v>107</v>
      </c>
      <c r="BF49" s="20">
        <f t="shared" si="76"/>
        <v>123</v>
      </c>
      <c r="BG49" s="20">
        <f t="shared" si="76"/>
        <v>132</v>
      </c>
      <c r="BH49" s="20">
        <f t="shared" si="76"/>
        <v>114</v>
      </c>
      <c r="BI49" s="20">
        <f t="shared" si="76"/>
        <v>103</v>
      </c>
      <c r="BJ49" s="20">
        <f t="shared" si="76"/>
        <v>579</v>
      </c>
      <c r="BK49" s="301" t="s">
        <v>12</v>
      </c>
      <c r="BL49" s="302"/>
      <c r="BM49" s="20">
        <f t="shared" ref="BM49:BR49" si="77">SUM(BM47:BM48)</f>
        <v>121</v>
      </c>
      <c r="BN49" s="20">
        <f t="shared" si="77"/>
        <v>106</v>
      </c>
      <c r="BO49" s="20">
        <f t="shared" si="77"/>
        <v>99</v>
      </c>
      <c r="BP49" s="20">
        <f t="shared" si="77"/>
        <v>88</v>
      </c>
      <c r="BQ49" s="20">
        <f t="shared" si="77"/>
        <v>69</v>
      </c>
      <c r="BR49" s="20">
        <f t="shared" si="77"/>
        <v>483</v>
      </c>
    </row>
    <row r="50" spans="15:76" x14ac:dyDescent="0.15">
      <c r="O50" s="28"/>
      <c r="P50" s="28"/>
      <c r="Q50" s="26"/>
      <c r="R50" s="26"/>
      <c r="S50" s="26"/>
      <c r="T50" s="26"/>
      <c r="U50" s="26"/>
      <c r="V50" s="26"/>
      <c r="W50" s="28"/>
      <c r="X50" s="28"/>
      <c r="Y50" s="26"/>
      <c r="Z50" s="26"/>
      <c r="AA50" s="26"/>
      <c r="AB50" s="26"/>
      <c r="AC50" s="26"/>
      <c r="AD50" s="26"/>
      <c r="AI50" s="28"/>
      <c r="AJ50" s="28"/>
      <c r="AK50" s="26"/>
      <c r="AL50" s="26"/>
      <c r="AM50" s="26"/>
      <c r="AN50" s="26"/>
      <c r="AO50" s="26"/>
      <c r="AP50" s="26"/>
      <c r="AQ50" s="28"/>
      <c r="AR50" s="28"/>
      <c r="AS50" s="26"/>
      <c r="AT50" s="26"/>
      <c r="AU50" s="26"/>
      <c r="AV50" s="26"/>
      <c r="AW50" s="26"/>
      <c r="AX50" s="26"/>
      <c r="BC50" s="28"/>
      <c r="BD50" s="28"/>
      <c r="BE50" s="26"/>
      <c r="BF50" s="26"/>
      <c r="BG50" s="26"/>
      <c r="BH50" s="26"/>
      <c r="BI50" s="26"/>
      <c r="BJ50" s="26"/>
      <c r="BK50" s="28"/>
      <c r="BL50" s="28"/>
      <c r="BM50" s="26"/>
      <c r="BN50" s="26"/>
      <c r="BO50" s="26"/>
      <c r="BP50" s="26"/>
      <c r="BQ50" s="26"/>
      <c r="BR50" s="26"/>
    </row>
    <row r="51" spans="15:76" ht="14.25" thickBot="1" x14ac:dyDescent="0.2">
      <c r="O51" s="299" t="s">
        <v>10</v>
      </c>
      <c r="P51" s="300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310" t="s">
        <v>10</v>
      </c>
      <c r="X51" s="31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99" t="s">
        <v>10</v>
      </c>
      <c r="AJ51" s="300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310" t="s">
        <v>10</v>
      </c>
      <c r="AR51" s="31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99" t="s">
        <v>10</v>
      </c>
      <c r="BD51" s="300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310" t="s">
        <v>10</v>
      </c>
      <c r="BL51" s="31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99" t="s">
        <v>13</v>
      </c>
      <c r="P52" s="303"/>
      <c r="Q52" s="177">
        <v>8</v>
      </c>
      <c r="R52" s="178">
        <v>19</v>
      </c>
      <c r="S52" s="178">
        <v>12</v>
      </c>
      <c r="T52" s="178">
        <v>8</v>
      </c>
      <c r="U52" s="178">
        <v>6</v>
      </c>
      <c r="V52" s="178">
        <f>SUM(Q52:U52)</f>
        <v>53</v>
      </c>
      <c r="W52" s="307" t="s">
        <v>13</v>
      </c>
      <c r="X52" s="308"/>
      <c r="Y52" s="178">
        <v>3</v>
      </c>
      <c r="Z52" s="178">
        <v>3</v>
      </c>
      <c r="AA52" s="178">
        <v>3</v>
      </c>
      <c r="AB52" s="178">
        <v>2</v>
      </c>
      <c r="AC52" s="178">
        <v>1</v>
      </c>
      <c r="AD52" s="179">
        <f>SUM(Y52:AC52)</f>
        <v>12</v>
      </c>
      <c r="AI52" s="299" t="s">
        <v>13</v>
      </c>
      <c r="AJ52" s="303"/>
      <c r="AK52" s="177">
        <v>0</v>
      </c>
      <c r="AL52" s="178">
        <v>0</v>
      </c>
      <c r="AM52" s="178">
        <v>0</v>
      </c>
      <c r="AN52" s="178">
        <v>0</v>
      </c>
      <c r="AO52" s="178">
        <v>0</v>
      </c>
      <c r="AP52" s="178">
        <f>SUM(AK52:AO52)</f>
        <v>0</v>
      </c>
      <c r="AQ52" s="307" t="s">
        <v>13</v>
      </c>
      <c r="AR52" s="308"/>
      <c r="AS52" s="178">
        <v>0</v>
      </c>
      <c r="AT52" s="178">
        <v>0</v>
      </c>
      <c r="AU52" s="178">
        <v>0</v>
      </c>
      <c r="AV52" s="178">
        <v>0</v>
      </c>
      <c r="AW52" s="178">
        <v>0</v>
      </c>
      <c r="AX52" s="179">
        <f>SUM(AS52:AW52)</f>
        <v>0</v>
      </c>
      <c r="BC52" s="299" t="s">
        <v>13</v>
      </c>
      <c r="BD52" s="303"/>
      <c r="BE52" s="177">
        <f t="shared" ref="BE52:BI53" si="78">Q52+AK52</f>
        <v>8</v>
      </c>
      <c r="BF52" s="178">
        <f t="shared" si="78"/>
        <v>19</v>
      </c>
      <c r="BG52" s="178">
        <f t="shared" si="78"/>
        <v>12</v>
      </c>
      <c r="BH52" s="178">
        <f t="shared" si="78"/>
        <v>8</v>
      </c>
      <c r="BI52" s="178">
        <f t="shared" si="78"/>
        <v>6</v>
      </c>
      <c r="BJ52" s="178">
        <f>SUM(BE52:BI52)</f>
        <v>53</v>
      </c>
      <c r="BK52" s="309" t="s">
        <v>13</v>
      </c>
      <c r="BL52" s="309"/>
      <c r="BM52" s="178">
        <f>Y52+AS52</f>
        <v>3</v>
      </c>
      <c r="BN52" s="178">
        <f t="shared" ref="BN52:BQ53" si="79">Z52+AT52</f>
        <v>3</v>
      </c>
      <c r="BO52" s="178">
        <f t="shared" si="79"/>
        <v>3</v>
      </c>
      <c r="BP52" s="178">
        <f t="shared" si="79"/>
        <v>2</v>
      </c>
      <c r="BQ52" s="178">
        <f t="shared" si="79"/>
        <v>1</v>
      </c>
      <c r="BR52" s="179">
        <f>SUM(BM52:BQ52)</f>
        <v>12</v>
      </c>
    </row>
    <row r="53" spans="15:76" ht="14.25" thickBot="1" x14ac:dyDescent="0.2">
      <c r="O53" s="299" t="s">
        <v>15</v>
      </c>
      <c r="P53" s="303"/>
      <c r="Q53" s="17">
        <v>61</v>
      </c>
      <c r="R53" s="18">
        <v>36</v>
      </c>
      <c r="S53" s="18">
        <v>30</v>
      </c>
      <c r="T53" s="18">
        <v>26</v>
      </c>
      <c r="U53" s="18">
        <v>25</v>
      </c>
      <c r="V53" s="18">
        <f>SUM(Q53:U53)</f>
        <v>178</v>
      </c>
      <c r="W53" s="304" t="s">
        <v>15</v>
      </c>
      <c r="X53" s="305"/>
      <c r="Y53" s="18">
        <v>21</v>
      </c>
      <c r="Z53" s="18">
        <v>19</v>
      </c>
      <c r="AA53" s="18">
        <v>12</v>
      </c>
      <c r="AB53" s="18">
        <v>11</v>
      </c>
      <c r="AC53" s="18">
        <v>5</v>
      </c>
      <c r="AD53" s="19">
        <f>SUM(Y53:AC53)</f>
        <v>68</v>
      </c>
      <c r="AI53" s="299" t="s">
        <v>15</v>
      </c>
      <c r="AJ53" s="303"/>
      <c r="AK53" s="17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f>SUM(AK53:AO53)</f>
        <v>0</v>
      </c>
      <c r="AQ53" s="304" t="s">
        <v>15</v>
      </c>
      <c r="AR53" s="305"/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9">
        <f>SUM(AS53:AW53)</f>
        <v>0</v>
      </c>
      <c r="BC53" s="299" t="s">
        <v>15</v>
      </c>
      <c r="BD53" s="303"/>
      <c r="BE53" s="17">
        <f t="shared" si="78"/>
        <v>61</v>
      </c>
      <c r="BF53" s="18">
        <f t="shared" si="78"/>
        <v>36</v>
      </c>
      <c r="BG53" s="18">
        <f t="shared" si="78"/>
        <v>30</v>
      </c>
      <c r="BH53" s="18">
        <f t="shared" si="78"/>
        <v>26</v>
      </c>
      <c r="BI53" s="18">
        <f t="shared" si="78"/>
        <v>25</v>
      </c>
      <c r="BJ53" s="18">
        <f>SUM(BE53:BI53)</f>
        <v>178</v>
      </c>
      <c r="BK53" s="306" t="s">
        <v>15</v>
      </c>
      <c r="BL53" s="306"/>
      <c r="BM53" s="18">
        <f>Y53+AS53</f>
        <v>21</v>
      </c>
      <c r="BN53" s="18">
        <f t="shared" si="79"/>
        <v>19</v>
      </c>
      <c r="BO53" s="18">
        <f t="shared" si="79"/>
        <v>12</v>
      </c>
      <c r="BP53" s="18">
        <f t="shared" si="79"/>
        <v>11</v>
      </c>
      <c r="BQ53" s="18">
        <f t="shared" si="79"/>
        <v>5</v>
      </c>
      <c r="BR53" s="19">
        <f>SUM(BM53:BQ53)</f>
        <v>68</v>
      </c>
    </row>
    <row r="54" spans="15:76" x14ac:dyDescent="0.15">
      <c r="O54" s="299" t="s">
        <v>12</v>
      </c>
      <c r="P54" s="300"/>
      <c r="Q54" s="20">
        <f t="shared" ref="Q54:V54" si="80">SUM(Q52:Q53)</f>
        <v>69</v>
      </c>
      <c r="R54" s="20">
        <f t="shared" si="80"/>
        <v>55</v>
      </c>
      <c r="S54" s="20">
        <f t="shared" si="80"/>
        <v>42</v>
      </c>
      <c r="T54" s="20">
        <f t="shared" si="80"/>
        <v>34</v>
      </c>
      <c r="U54" s="20">
        <f t="shared" si="80"/>
        <v>31</v>
      </c>
      <c r="V54" s="20">
        <f t="shared" si="80"/>
        <v>231</v>
      </c>
      <c r="W54" s="301" t="s">
        <v>12</v>
      </c>
      <c r="X54" s="302"/>
      <c r="Y54" s="20">
        <f t="shared" ref="Y54:AD54" si="81">SUM(Y52:Y53)</f>
        <v>24</v>
      </c>
      <c r="Z54" s="20">
        <f t="shared" si="81"/>
        <v>22</v>
      </c>
      <c r="AA54" s="20">
        <f t="shared" si="81"/>
        <v>15</v>
      </c>
      <c r="AB54" s="20">
        <f t="shared" si="81"/>
        <v>13</v>
      </c>
      <c r="AC54" s="20">
        <f t="shared" si="81"/>
        <v>6</v>
      </c>
      <c r="AD54" s="20">
        <f t="shared" si="81"/>
        <v>80</v>
      </c>
      <c r="AI54" s="299" t="s">
        <v>12</v>
      </c>
      <c r="AJ54" s="300"/>
      <c r="AK54" s="20">
        <f t="shared" ref="AK54:AP54" si="82">SUM(AK52:AK53)</f>
        <v>0</v>
      </c>
      <c r="AL54" s="20">
        <f t="shared" si="82"/>
        <v>0</v>
      </c>
      <c r="AM54" s="20">
        <f t="shared" si="82"/>
        <v>0</v>
      </c>
      <c r="AN54" s="20">
        <f t="shared" si="82"/>
        <v>0</v>
      </c>
      <c r="AO54" s="20">
        <f t="shared" si="82"/>
        <v>0</v>
      </c>
      <c r="AP54" s="20">
        <f t="shared" si="82"/>
        <v>0</v>
      </c>
      <c r="AQ54" s="301" t="s">
        <v>12</v>
      </c>
      <c r="AR54" s="302"/>
      <c r="AS54" s="20">
        <f t="shared" ref="AS54:AX54" si="83">SUM(AS52:AS53)</f>
        <v>0</v>
      </c>
      <c r="AT54" s="20">
        <f t="shared" si="83"/>
        <v>0</v>
      </c>
      <c r="AU54" s="20">
        <f t="shared" si="83"/>
        <v>0</v>
      </c>
      <c r="AV54" s="20">
        <f t="shared" si="83"/>
        <v>0</v>
      </c>
      <c r="AW54" s="20">
        <f t="shared" si="83"/>
        <v>0</v>
      </c>
      <c r="AX54" s="20">
        <f t="shared" si="83"/>
        <v>0</v>
      </c>
      <c r="BC54" s="299" t="s">
        <v>12</v>
      </c>
      <c r="BD54" s="300"/>
      <c r="BE54" s="20">
        <f t="shared" ref="BE54:BJ54" si="84">SUM(BE52:BE53)</f>
        <v>69</v>
      </c>
      <c r="BF54" s="20">
        <f t="shared" si="84"/>
        <v>55</v>
      </c>
      <c r="BG54" s="20">
        <f t="shared" si="84"/>
        <v>42</v>
      </c>
      <c r="BH54" s="20">
        <f t="shared" si="84"/>
        <v>34</v>
      </c>
      <c r="BI54" s="20">
        <f t="shared" si="84"/>
        <v>31</v>
      </c>
      <c r="BJ54" s="20">
        <f t="shared" si="84"/>
        <v>231</v>
      </c>
      <c r="BK54" s="301" t="s">
        <v>12</v>
      </c>
      <c r="BL54" s="302"/>
      <c r="BM54" s="20">
        <f t="shared" ref="BM54:BR54" si="85">SUM(BM52:BM53)</f>
        <v>24</v>
      </c>
      <c r="BN54" s="20">
        <f t="shared" si="85"/>
        <v>22</v>
      </c>
      <c r="BO54" s="20">
        <f t="shared" si="85"/>
        <v>15</v>
      </c>
      <c r="BP54" s="20">
        <f t="shared" si="85"/>
        <v>13</v>
      </c>
      <c r="BQ54" s="20">
        <f t="shared" si="85"/>
        <v>6</v>
      </c>
      <c r="BR54" s="20">
        <f t="shared" si="85"/>
        <v>80</v>
      </c>
    </row>
    <row r="55" spans="15:76" x14ac:dyDescent="0.15">
      <c r="O55" s="28"/>
      <c r="P55" s="28"/>
      <c r="Q55" s="26"/>
      <c r="R55" s="26"/>
      <c r="S55" s="26"/>
      <c r="T55" s="26"/>
      <c r="U55" s="26"/>
      <c r="V55" s="26"/>
      <c r="W55" s="28"/>
      <c r="X55" s="28"/>
      <c r="Y55" s="26"/>
      <c r="Z55" s="26"/>
      <c r="AA55" s="26"/>
      <c r="AB55" s="26"/>
      <c r="AC55" s="26"/>
      <c r="AD55" s="26"/>
      <c r="AI55" s="28"/>
      <c r="AJ55" s="28"/>
      <c r="AK55" s="26"/>
      <c r="AL55" s="26"/>
      <c r="AM55" s="26"/>
      <c r="AN55" s="26"/>
      <c r="AO55" s="26"/>
      <c r="AP55" s="26"/>
      <c r="AQ55" s="28"/>
      <c r="AR55" s="28"/>
      <c r="AS55" s="26"/>
      <c r="AT55" s="26"/>
      <c r="AU55" s="26"/>
      <c r="AV55" s="26"/>
      <c r="AW55" s="26"/>
      <c r="AX55" s="26"/>
      <c r="BC55" s="28"/>
      <c r="BD55" s="28"/>
      <c r="BE55" s="26"/>
      <c r="BF55" s="26"/>
      <c r="BG55" s="26"/>
      <c r="BH55" s="26"/>
      <c r="BI55" s="26"/>
      <c r="BJ55" s="26"/>
      <c r="BK55" s="28"/>
      <c r="BL55" s="28"/>
      <c r="BM55" s="26"/>
      <c r="BN55" s="26"/>
      <c r="BO55" s="26"/>
      <c r="BP55" s="26"/>
      <c r="BQ55" s="26"/>
      <c r="BR55" s="26"/>
    </row>
    <row r="56" spans="15:76" ht="14.25" thickBot="1" x14ac:dyDescent="0.2">
      <c r="O56" s="299" t="s">
        <v>10</v>
      </c>
      <c r="P56" s="300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310" t="s">
        <v>10</v>
      </c>
      <c r="X56" s="31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99" t="s">
        <v>10</v>
      </c>
      <c r="AJ56" s="300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310" t="s">
        <v>10</v>
      </c>
      <c r="AR56" s="31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99" t="s">
        <v>10</v>
      </c>
      <c r="BD56" s="300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310" t="s">
        <v>10</v>
      </c>
      <c r="BL56" s="31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99" t="s">
        <v>13</v>
      </c>
      <c r="P57" s="303"/>
      <c r="Q57" s="29">
        <v>2</v>
      </c>
      <c r="R57" s="30"/>
      <c r="S57" s="30"/>
      <c r="T57" s="30"/>
      <c r="U57" s="30"/>
      <c r="V57" s="30">
        <f>SUM(Q57:U57)</f>
        <v>2</v>
      </c>
      <c r="W57" s="307" t="s">
        <v>13</v>
      </c>
      <c r="X57" s="308"/>
      <c r="Y57" s="30"/>
      <c r="Z57" s="30"/>
      <c r="AA57" s="30"/>
      <c r="AB57" s="30"/>
      <c r="AC57" s="30"/>
      <c r="AD57" s="179">
        <f>SUM(Y57:AC57)</f>
        <v>0</v>
      </c>
      <c r="AI57" s="299" t="s">
        <v>13</v>
      </c>
      <c r="AJ57" s="303"/>
      <c r="AK57" s="29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f>SUM(AK57:AO57)</f>
        <v>0</v>
      </c>
      <c r="AQ57" s="307" t="s">
        <v>13</v>
      </c>
      <c r="AR57" s="308"/>
      <c r="AS57" s="30">
        <v>0</v>
      </c>
      <c r="AT57" s="30">
        <v>0</v>
      </c>
      <c r="AU57" s="30">
        <v>0</v>
      </c>
      <c r="AV57" s="30"/>
      <c r="AW57" s="30"/>
      <c r="AX57" s="179">
        <f>SUM(AS57:AW57)</f>
        <v>0</v>
      </c>
      <c r="BC57" s="299" t="s">
        <v>13</v>
      </c>
      <c r="BD57" s="303"/>
      <c r="BE57" s="29">
        <f>Q57+AK57</f>
        <v>2</v>
      </c>
      <c r="BF57" s="30">
        <f t="shared" ref="BF57:BI58" si="86">R57+AL57</f>
        <v>0</v>
      </c>
      <c r="BG57" s="30">
        <f t="shared" si="86"/>
        <v>0</v>
      </c>
      <c r="BH57" s="30">
        <f t="shared" si="86"/>
        <v>0</v>
      </c>
      <c r="BI57" s="30">
        <f t="shared" si="86"/>
        <v>0</v>
      </c>
      <c r="BJ57" s="30">
        <f>SUM(BE57:BI57)</f>
        <v>2</v>
      </c>
      <c r="BK57" s="309" t="s">
        <v>13</v>
      </c>
      <c r="BL57" s="309"/>
      <c r="BM57" s="30">
        <f>Y57+AS57</f>
        <v>0</v>
      </c>
      <c r="BN57" s="30">
        <f t="shared" ref="BN57:BQ58" si="87">Z57+AT57</f>
        <v>0</v>
      </c>
      <c r="BO57" s="30">
        <f t="shared" si="87"/>
        <v>0</v>
      </c>
      <c r="BP57" s="30">
        <f t="shared" si="87"/>
        <v>0</v>
      </c>
      <c r="BQ57" s="30">
        <f t="shared" si="87"/>
        <v>0</v>
      </c>
      <c r="BR57" s="179">
        <f>SUM(BM57:BQ57)</f>
        <v>0</v>
      </c>
    </row>
    <row r="58" spans="15:76" ht="14.25" thickBot="1" x14ac:dyDescent="0.2">
      <c r="O58" s="299" t="s">
        <v>15</v>
      </c>
      <c r="P58" s="303"/>
      <c r="Q58" s="33">
        <v>5</v>
      </c>
      <c r="R58" s="31">
        <v>3</v>
      </c>
      <c r="S58" s="31">
        <v>3</v>
      </c>
      <c r="T58" s="31">
        <v>1</v>
      </c>
      <c r="U58" s="31"/>
      <c r="V58" s="31">
        <f>SUM(Q58:U58)</f>
        <v>12</v>
      </c>
      <c r="W58" s="304" t="s">
        <v>15</v>
      </c>
      <c r="X58" s="305"/>
      <c r="Y58" s="31">
        <v>1</v>
      </c>
      <c r="Z58" s="31"/>
      <c r="AA58" s="31"/>
      <c r="AB58" s="31"/>
      <c r="AC58" s="31"/>
      <c r="AD58" s="19">
        <f>SUM(Y58:AC58)</f>
        <v>1</v>
      </c>
      <c r="AI58" s="299" t="s">
        <v>15</v>
      </c>
      <c r="AJ58" s="303"/>
      <c r="AK58" s="33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f>SUM(AK58:AO58)</f>
        <v>0</v>
      </c>
      <c r="AQ58" s="304" t="s">
        <v>15</v>
      </c>
      <c r="AR58" s="305"/>
      <c r="AS58" s="31">
        <v>0</v>
      </c>
      <c r="AT58" s="31">
        <v>0</v>
      </c>
      <c r="AU58" s="31">
        <v>0</v>
      </c>
      <c r="AV58" s="31"/>
      <c r="AW58" s="31"/>
      <c r="AX58" s="19">
        <f>SUM(AS58:AW58)</f>
        <v>0</v>
      </c>
      <c r="BC58" s="299" t="s">
        <v>15</v>
      </c>
      <c r="BD58" s="303"/>
      <c r="BE58" s="33">
        <f>Q58+AK58</f>
        <v>5</v>
      </c>
      <c r="BF58" s="31">
        <f t="shared" si="86"/>
        <v>3</v>
      </c>
      <c r="BG58" s="31">
        <f t="shared" si="86"/>
        <v>3</v>
      </c>
      <c r="BH58" s="31">
        <f t="shared" si="86"/>
        <v>1</v>
      </c>
      <c r="BI58" s="31">
        <f t="shared" si="86"/>
        <v>0</v>
      </c>
      <c r="BJ58" s="31">
        <f>SUM(BE58:BI58)</f>
        <v>12</v>
      </c>
      <c r="BK58" s="306" t="s">
        <v>15</v>
      </c>
      <c r="BL58" s="306"/>
      <c r="BM58" s="31">
        <f>Y58+AS58</f>
        <v>1</v>
      </c>
      <c r="BN58" s="31">
        <f t="shared" si="87"/>
        <v>0</v>
      </c>
      <c r="BO58" s="31">
        <f t="shared" si="87"/>
        <v>0</v>
      </c>
      <c r="BP58" s="31">
        <f t="shared" si="87"/>
        <v>0</v>
      </c>
      <c r="BQ58" s="31">
        <f t="shared" si="87"/>
        <v>0</v>
      </c>
      <c r="BR58" s="19">
        <f>SUM(BM58:BQ58)</f>
        <v>1</v>
      </c>
    </row>
    <row r="59" spans="15:76" x14ac:dyDescent="0.15">
      <c r="O59" s="299" t="s">
        <v>12</v>
      </c>
      <c r="P59" s="300"/>
      <c r="Q59" s="20">
        <f t="shared" ref="Q59:V59" si="88">SUM(Q57:Q58)</f>
        <v>7</v>
      </c>
      <c r="R59" s="20">
        <f t="shared" si="88"/>
        <v>3</v>
      </c>
      <c r="S59" s="20">
        <f t="shared" si="88"/>
        <v>3</v>
      </c>
      <c r="T59" s="20">
        <f t="shared" si="88"/>
        <v>1</v>
      </c>
      <c r="U59" s="20">
        <f t="shared" si="88"/>
        <v>0</v>
      </c>
      <c r="V59" s="20">
        <f t="shared" si="88"/>
        <v>14</v>
      </c>
      <c r="W59" s="301" t="s">
        <v>12</v>
      </c>
      <c r="X59" s="302"/>
      <c r="Y59" s="20">
        <f t="shared" ref="Y59:AD59" si="89">SUM(Y57:Y58)</f>
        <v>1</v>
      </c>
      <c r="Z59" s="20">
        <f t="shared" si="89"/>
        <v>0</v>
      </c>
      <c r="AA59" s="20">
        <f t="shared" si="89"/>
        <v>0</v>
      </c>
      <c r="AB59" s="20">
        <f t="shared" si="89"/>
        <v>0</v>
      </c>
      <c r="AC59" s="20">
        <f t="shared" si="89"/>
        <v>0</v>
      </c>
      <c r="AD59" s="20">
        <f t="shared" si="89"/>
        <v>1</v>
      </c>
      <c r="AI59" s="299" t="s">
        <v>12</v>
      </c>
      <c r="AJ59" s="300"/>
      <c r="AK59" s="20">
        <f t="shared" ref="AK59:AP59" si="90">SUM(AK57:AK58)</f>
        <v>0</v>
      </c>
      <c r="AL59" s="20">
        <f t="shared" si="90"/>
        <v>0</v>
      </c>
      <c r="AM59" s="20">
        <f t="shared" si="90"/>
        <v>0</v>
      </c>
      <c r="AN59" s="20">
        <f t="shared" si="90"/>
        <v>0</v>
      </c>
      <c r="AO59" s="20">
        <f t="shared" si="90"/>
        <v>0</v>
      </c>
      <c r="AP59" s="20">
        <f t="shared" si="90"/>
        <v>0</v>
      </c>
      <c r="AQ59" s="301" t="s">
        <v>12</v>
      </c>
      <c r="AR59" s="302"/>
      <c r="AS59" s="20">
        <f t="shared" ref="AS59:AX59" si="91">SUM(AS57:AS58)</f>
        <v>0</v>
      </c>
      <c r="AT59" s="20">
        <f t="shared" si="91"/>
        <v>0</v>
      </c>
      <c r="AU59" s="20">
        <f t="shared" si="91"/>
        <v>0</v>
      </c>
      <c r="AV59" s="20">
        <f t="shared" si="91"/>
        <v>0</v>
      </c>
      <c r="AW59" s="20">
        <f t="shared" si="91"/>
        <v>0</v>
      </c>
      <c r="AX59" s="20">
        <f t="shared" si="91"/>
        <v>0</v>
      </c>
      <c r="BC59" s="299" t="s">
        <v>12</v>
      </c>
      <c r="BD59" s="300"/>
      <c r="BE59" s="20">
        <f t="shared" ref="BE59:BJ59" si="92">SUM(BE57:BE58)</f>
        <v>7</v>
      </c>
      <c r="BF59" s="20">
        <f t="shared" si="92"/>
        <v>3</v>
      </c>
      <c r="BG59" s="20">
        <f t="shared" si="92"/>
        <v>3</v>
      </c>
      <c r="BH59" s="20">
        <f t="shared" si="92"/>
        <v>1</v>
      </c>
      <c r="BI59" s="20">
        <f t="shared" si="92"/>
        <v>0</v>
      </c>
      <c r="BJ59" s="20">
        <f t="shared" si="92"/>
        <v>14</v>
      </c>
      <c r="BK59" s="301" t="s">
        <v>12</v>
      </c>
      <c r="BL59" s="302"/>
      <c r="BM59" s="20">
        <f t="shared" ref="BM59:BR59" si="93">SUM(BM57:BM58)</f>
        <v>1</v>
      </c>
      <c r="BN59" s="20">
        <f t="shared" si="93"/>
        <v>0</v>
      </c>
      <c r="BO59" s="20">
        <f t="shared" si="93"/>
        <v>0</v>
      </c>
      <c r="BP59" s="20">
        <f t="shared" si="93"/>
        <v>0</v>
      </c>
      <c r="BQ59" s="20">
        <f t="shared" si="93"/>
        <v>0</v>
      </c>
      <c r="BR59" s="20">
        <f t="shared" si="93"/>
        <v>1</v>
      </c>
    </row>
    <row r="60" spans="15:76" x14ac:dyDescent="0.15">
      <c r="AE60" s="280" t="s">
        <v>28</v>
      </c>
      <c r="AF60" s="280"/>
      <c r="AY60" s="280" t="s">
        <v>28</v>
      </c>
      <c r="AZ60" s="280"/>
      <c r="BS60" s="280" t="s">
        <v>28</v>
      </c>
      <c r="BT60" s="280"/>
    </row>
    <row r="61" spans="15:76" ht="14.25" x14ac:dyDescent="0.15">
      <c r="Q61" s="281" t="s">
        <v>18</v>
      </c>
      <c r="R61" s="282"/>
      <c r="S61" s="283"/>
      <c r="T61" s="49"/>
      <c r="U61" s="50"/>
      <c r="V61" s="284" t="s">
        <v>19</v>
      </c>
      <c r="W61" s="285"/>
      <c r="X61" s="286"/>
      <c r="Y61" s="51"/>
      <c r="Z61" s="51"/>
      <c r="AA61" s="287" t="s">
        <v>20</v>
      </c>
      <c r="AB61" s="288"/>
      <c r="AC61" s="289"/>
      <c r="AE61" s="85" t="s">
        <v>21</v>
      </c>
      <c r="AF61" s="85" t="s">
        <v>22</v>
      </c>
      <c r="AK61" s="290" t="s">
        <v>18</v>
      </c>
      <c r="AL61" s="291"/>
      <c r="AM61" s="292"/>
      <c r="AN61" s="34"/>
      <c r="AP61" s="293" t="s">
        <v>19</v>
      </c>
      <c r="AQ61" s="294"/>
      <c r="AR61" s="295"/>
      <c r="AS61" s="35"/>
      <c r="AT61" s="35"/>
      <c r="AU61" s="296" t="s">
        <v>20</v>
      </c>
      <c r="AV61" s="297"/>
      <c r="AW61" s="298"/>
      <c r="AY61" s="85" t="s">
        <v>21</v>
      </c>
      <c r="AZ61" s="85" t="s">
        <v>22</v>
      </c>
      <c r="BE61" s="290" t="s">
        <v>18</v>
      </c>
      <c r="BF61" s="291"/>
      <c r="BG61" s="292"/>
      <c r="BH61" s="34"/>
      <c r="BJ61" s="293" t="s">
        <v>19</v>
      </c>
      <c r="BK61" s="294"/>
      <c r="BL61" s="295"/>
      <c r="BM61" s="35"/>
      <c r="BN61" s="35"/>
      <c r="BO61" s="296" t="s">
        <v>20</v>
      </c>
      <c r="BP61" s="297"/>
      <c r="BQ61" s="298"/>
      <c r="BS61" s="85" t="s">
        <v>21</v>
      </c>
      <c r="BT61" s="85" t="s">
        <v>22</v>
      </c>
    </row>
    <row r="62" spans="15:76" ht="14.25" x14ac:dyDescent="0.15">
      <c r="Q62" s="52" t="s">
        <v>16</v>
      </c>
      <c r="R62" s="274">
        <f>V7+AD7+V12</f>
        <v>616</v>
      </c>
      <c r="S62" s="275"/>
      <c r="T62" s="49"/>
      <c r="U62" s="50"/>
      <c r="V62" s="52" t="s">
        <v>16</v>
      </c>
      <c r="W62" s="274">
        <f>AD12+V17+AD17+V22+AD22+V27+AD27+V32+AD32+V37</f>
        <v>2845</v>
      </c>
      <c r="X62" s="275"/>
      <c r="Y62" s="53"/>
      <c r="Z62" s="53"/>
      <c r="AA62" s="52" t="s">
        <v>16</v>
      </c>
      <c r="AB62" s="274">
        <f>AD37+V42+AD42+V47+AD47+V52+AD52+V57+AD57</f>
        <v>1650</v>
      </c>
      <c r="AC62" s="275"/>
      <c r="AD62" s="43" t="s">
        <v>16</v>
      </c>
      <c r="AE62" s="173">
        <f>AD37+V42</f>
        <v>892</v>
      </c>
      <c r="AF62" s="173">
        <f>AD42+V47+AD47+V52+AD52+V57+AD57</f>
        <v>758</v>
      </c>
      <c r="AK62" s="36" t="s">
        <v>16</v>
      </c>
      <c r="AL62" s="276">
        <f>AP7+AX7+AP12</f>
        <v>0</v>
      </c>
      <c r="AM62" s="277"/>
      <c r="AN62" s="34"/>
      <c r="AP62" s="36" t="s">
        <v>16</v>
      </c>
      <c r="AQ62" s="276">
        <f>AX12+AP17+AX17+AP22+AX22+AP27+AX27+AP32+AX32+AP37</f>
        <v>42</v>
      </c>
      <c r="AR62" s="277"/>
      <c r="AS62" s="37"/>
      <c r="AT62" s="37"/>
      <c r="AU62" s="36" t="s">
        <v>16</v>
      </c>
      <c r="AV62" s="276">
        <f>AX37+AP42+AX42+AP47+AX47+AP52+AX52+AP57+AX57</f>
        <v>0</v>
      </c>
      <c r="AW62" s="277"/>
      <c r="AX62" s="43" t="s">
        <v>16</v>
      </c>
      <c r="AY62" s="44">
        <f>AX37+AP42</f>
        <v>0</v>
      </c>
      <c r="AZ62" s="44">
        <f>AX42+AP47+AX47+AP52+AX52+AP57+AX57</f>
        <v>0</v>
      </c>
      <c r="BE62" s="36" t="s">
        <v>16</v>
      </c>
      <c r="BF62" s="278">
        <f>BJ7+BR7+BJ12</f>
        <v>616</v>
      </c>
      <c r="BG62" s="279"/>
      <c r="BH62" s="34"/>
      <c r="BJ62" s="36" t="s">
        <v>16</v>
      </c>
      <c r="BK62" s="278">
        <f>BR12+BJ17+BR17+BJ22+BR22+BJ27+BR27+BJ32+BR32+BJ37</f>
        <v>2887</v>
      </c>
      <c r="BL62" s="279"/>
      <c r="BM62" s="37"/>
      <c r="BN62" s="37"/>
      <c r="BO62" s="36" t="s">
        <v>16</v>
      </c>
      <c r="BP62" s="278">
        <f>BR37+BJ42+BR42+BJ47+BR47+BJ52+BR52+BJ57+BR57</f>
        <v>1650</v>
      </c>
      <c r="BQ62" s="279"/>
      <c r="BR62" s="43" t="s">
        <v>16</v>
      </c>
      <c r="BS62" s="173">
        <f>BR37+BJ42</f>
        <v>892</v>
      </c>
      <c r="BT62" s="173">
        <f>BR42+BJ47+BR47+BJ52+BR52+BJ57+BR57</f>
        <v>758</v>
      </c>
    </row>
    <row r="63" spans="15:76" ht="15" thickBot="1" x14ac:dyDescent="0.2">
      <c r="Q63" s="54" t="s">
        <v>14</v>
      </c>
      <c r="R63" s="267">
        <f>V8+AD8+V13</f>
        <v>633</v>
      </c>
      <c r="S63" s="268"/>
      <c r="T63" s="49"/>
      <c r="U63" s="50"/>
      <c r="V63" s="54" t="s">
        <v>14</v>
      </c>
      <c r="W63" s="267">
        <f>AD13+V18+AD18+V23+AD23+V28+AD28+V33+AD33+V38</f>
        <v>2734</v>
      </c>
      <c r="X63" s="268"/>
      <c r="Y63" s="53"/>
      <c r="Z63" s="53"/>
      <c r="AA63" s="54" t="s">
        <v>14</v>
      </c>
      <c r="AB63" s="267">
        <f>AD38+V43+AD43+V48+AD48+V53+AD53+V58+AD58</f>
        <v>2262</v>
      </c>
      <c r="AC63" s="268"/>
      <c r="AD63" s="43" t="s">
        <v>14</v>
      </c>
      <c r="AE63" s="174">
        <f>AD38+V43</f>
        <v>967</v>
      </c>
      <c r="AF63" s="174">
        <f>AD43+V48+AD48+V53+AD53+V58+AD58</f>
        <v>1295</v>
      </c>
      <c r="AK63" s="170" t="s">
        <v>14</v>
      </c>
      <c r="AL63" s="269">
        <f>AP8+AX8+AP13</f>
        <v>0</v>
      </c>
      <c r="AM63" s="270"/>
      <c r="AN63" s="34"/>
      <c r="AP63" s="170" t="s">
        <v>14</v>
      </c>
      <c r="AQ63" s="269">
        <f>AX13+AP18+AX18+AP23+AX23+AP28+AX28+AP33+AX33+AP38</f>
        <v>43</v>
      </c>
      <c r="AR63" s="270"/>
      <c r="AS63" s="37"/>
      <c r="AT63" s="37"/>
      <c r="AU63" s="170" t="s">
        <v>14</v>
      </c>
      <c r="AV63" s="269">
        <f>AX38+AP43+AX43+AP48+AX48+AP53+AX53+AP58+AX58</f>
        <v>1</v>
      </c>
      <c r="AW63" s="270"/>
      <c r="AX63" s="43" t="s">
        <v>14</v>
      </c>
      <c r="AY63" s="45">
        <f>AX38+AP43</f>
        <v>0</v>
      </c>
      <c r="AZ63" s="45">
        <f>AX43+AP48+AX48+AP53+AX53+AP58+AX58</f>
        <v>1</v>
      </c>
      <c r="BE63" s="170" t="s">
        <v>14</v>
      </c>
      <c r="BF63" s="271">
        <f>BJ8+BR8+BJ13</f>
        <v>633</v>
      </c>
      <c r="BG63" s="272"/>
      <c r="BH63" s="34"/>
      <c r="BJ63" s="170" t="s">
        <v>14</v>
      </c>
      <c r="BK63" s="271">
        <f>BR13+BJ18+BR18+BJ23+BR23+BJ28+BR28+BJ33+BR33+BJ38</f>
        <v>2777</v>
      </c>
      <c r="BL63" s="272"/>
      <c r="BM63" s="37"/>
      <c r="BN63" s="37"/>
      <c r="BO63" s="170" t="s">
        <v>14</v>
      </c>
      <c r="BP63" s="271">
        <f>BR38+BJ43+BR43+BJ48+BR48+BJ53+BR53+BJ58+BR58</f>
        <v>2263</v>
      </c>
      <c r="BQ63" s="273"/>
      <c r="BR63" s="43" t="s">
        <v>14</v>
      </c>
      <c r="BS63" s="174">
        <f>BR38+BJ43</f>
        <v>967</v>
      </c>
      <c r="BT63" s="174">
        <f>BR43+BJ48+BR48+BJ53+BR53+BJ58+BR58</f>
        <v>1296</v>
      </c>
    </row>
    <row r="64" spans="15:76" ht="15" thickBot="1" x14ac:dyDescent="0.2">
      <c r="Q64" s="55" t="s">
        <v>12</v>
      </c>
      <c r="R64" s="263">
        <f>R62+R63</f>
        <v>1249</v>
      </c>
      <c r="S64" s="264"/>
      <c r="T64" s="49"/>
      <c r="U64" s="50"/>
      <c r="V64" s="55" t="s">
        <v>12</v>
      </c>
      <c r="W64" s="263">
        <f>W62+W63</f>
        <v>5579</v>
      </c>
      <c r="X64" s="264"/>
      <c r="Y64" s="53"/>
      <c r="Z64" s="53"/>
      <c r="AA64" s="55" t="s">
        <v>12</v>
      </c>
      <c r="AB64" s="263">
        <f>AB62+AB63</f>
        <v>3912</v>
      </c>
      <c r="AC64" s="264"/>
      <c r="AD64" s="43" t="s">
        <v>12</v>
      </c>
      <c r="AE64" s="175">
        <f>AD39+V44</f>
        <v>1859</v>
      </c>
      <c r="AF64" s="176">
        <f>AD44+V49+AD49+V54+AD54+V59+AD59</f>
        <v>2053</v>
      </c>
      <c r="AK64" s="172" t="s">
        <v>12</v>
      </c>
      <c r="AL64" s="265">
        <f>AL62+AL63</f>
        <v>0</v>
      </c>
      <c r="AM64" s="266"/>
      <c r="AN64" s="34"/>
      <c r="AP64" s="172" t="s">
        <v>12</v>
      </c>
      <c r="AQ64" s="265">
        <f>AQ62+AQ63</f>
        <v>85</v>
      </c>
      <c r="AR64" s="266"/>
      <c r="AS64" s="37"/>
      <c r="AT64" s="37"/>
      <c r="AU64" s="172" t="s">
        <v>12</v>
      </c>
      <c r="AV64" s="265">
        <f>AV62+AV63</f>
        <v>1</v>
      </c>
      <c r="AW64" s="266"/>
      <c r="AX64" s="43" t="s">
        <v>12</v>
      </c>
      <c r="AY64" s="46">
        <f>AX39+AP44</f>
        <v>0</v>
      </c>
      <c r="AZ64" s="47">
        <f>AX44+AP49+AX49+AP54+AX54+AP59+AX59</f>
        <v>1</v>
      </c>
      <c r="BE64" s="172" t="s">
        <v>12</v>
      </c>
      <c r="BF64" s="259">
        <f>BF62+BF63</f>
        <v>1249</v>
      </c>
      <c r="BG64" s="260"/>
      <c r="BH64" s="34"/>
      <c r="BJ64" s="172" t="s">
        <v>12</v>
      </c>
      <c r="BK64" s="259">
        <f>BK62+BK63</f>
        <v>5664</v>
      </c>
      <c r="BL64" s="260"/>
      <c r="BM64" s="37"/>
      <c r="BN64" s="37"/>
      <c r="BO64" s="172" t="s">
        <v>12</v>
      </c>
      <c r="BP64" s="259">
        <f>BP62+BP63</f>
        <v>3913</v>
      </c>
      <c r="BQ64" s="260"/>
      <c r="BR64" s="43" t="s">
        <v>12</v>
      </c>
      <c r="BS64" s="175">
        <f>BR39+BJ44</f>
        <v>1859</v>
      </c>
      <c r="BT64" s="176">
        <f>BR44+BJ49+BR49+BJ54+BR54+BJ59+BR59</f>
        <v>2054</v>
      </c>
      <c r="BW64" s="38"/>
      <c r="BX64" s="38"/>
    </row>
    <row r="65" spans="17:76" ht="14.25" x14ac:dyDescent="0.15">
      <c r="Q65" s="56" t="s">
        <v>23</v>
      </c>
      <c r="R65" s="261">
        <f>R64/O9</f>
        <v>0.11629422718808194</v>
      </c>
      <c r="S65" s="262"/>
      <c r="T65" s="50"/>
      <c r="U65" s="50"/>
      <c r="V65" s="56" t="s">
        <v>23</v>
      </c>
      <c r="W65" s="261">
        <f>W64/O9</f>
        <v>0.51945996275605211</v>
      </c>
      <c r="X65" s="262"/>
      <c r="Y65" s="57"/>
      <c r="Z65" s="57"/>
      <c r="AA65" s="56" t="s">
        <v>23</v>
      </c>
      <c r="AB65" s="261">
        <f>AB64/O9</f>
        <v>0.36424581005586593</v>
      </c>
      <c r="AC65" s="262"/>
      <c r="AE65" s="48">
        <f>AE64/O9</f>
        <v>0.17309124767225326</v>
      </c>
      <c r="AF65" s="48">
        <f>AF64/O9</f>
        <v>0.19115456238361267</v>
      </c>
      <c r="AK65" s="171" t="s">
        <v>23</v>
      </c>
      <c r="AL65" s="256">
        <f>AL64/AI9</f>
        <v>0</v>
      </c>
      <c r="AM65" s="257"/>
      <c r="AP65" s="171" t="s">
        <v>23</v>
      </c>
      <c r="AQ65" s="256">
        <f>AQ64/AI9</f>
        <v>0.98837209302325579</v>
      </c>
      <c r="AR65" s="257"/>
      <c r="AS65" s="39"/>
      <c r="AT65" s="39"/>
      <c r="AU65" s="171" t="s">
        <v>23</v>
      </c>
      <c r="AV65" s="256">
        <f>AV64/AI9</f>
        <v>1.1627906976744186E-2</v>
      </c>
      <c r="AW65" s="257"/>
      <c r="AY65" s="48">
        <f>AY64/AI9</f>
        <v>0</v>
      </c>
      <c r="AZ65" s="48">
        <f>AZ64/AI9</f>
        <v>1.1627906976744186E-2</v>
      </c>
      <c r="BE65" s="171" t="s">
        <v>23</v>
      </c>
      <c r="BF65" s="256">
        <f>BF64/BC9</f>
        <v>0.1153704045815629</v>
      </c>
      <c r="BG65" s="257"/>
      <c r="BJ65" s="171" t="s">
        <v>23</v>
      </c>
      <c r="BK65" s="256">
        <f>BK64/BC9</f>
        <v>0.52318492518012194</v>
      </c>
      <c r="BL65" s="257"/>
      <c r="BM65" s="39"/>
      <c r="BN65" s="39"/>
      <c r="BO65" s="171" t="s">
        <v>23</v>
      </c>
      <c r="BP65" s="256">
        <f>BP64/BC9</f>
        <v>0.36144467023831517</v>
      </c>
      <c r="BQ65" s="257"/>
      <c r="BS65" s="48">
        <f>BS64/BC9</f>
        <v>0.17171623868464808</v>
      </c>
      <c r="BT65" s="48">
        <f>BT64/BC9</f>
        <v>0.18972843155366709</v>
      </c>
      <c r="BW65" s="38"/>
      <c r="BX65" s="38"/>
    </row>
    <row r="67" spans="17:76" x14ac:dyDescent="0.15">
      <c r="Q67" s="40" t="s">
        <v>24</v>
      </c>
      <c r="AK67" s="40"/>
      <c r="BE67" s="40" t="s">
        <v>25</v>
      </c>
    </row>
    <row r="74" spans="17:76" x14ac:dyDescent="0.15">
      <c r="W74" s="41"/>
      <c r="X74" s="41"/>
      <c r="Y74" s="42" t="s">
        <v>26</v>
      </c>
      <c r="Z74" s="258">
        <f>V27+AD27+V32+AD32+V37</f>
        <v>1710</v>
      </c>
      <c r="AA74" s="258"/>
    </row>
    <row r="75" spans="17:76" x14ac:dyDescent="0.15">
      <c r="W75" s="41"/>
      <c r="X75" s="41"/>
      <c r="Y75" s="42" t="s">
        <v>27</v>
      </c>
      <c r="Z75" s="258">
        <f>V28+AD28+V33+AD33+V38</f>
        <v>1676</v>
      </c>
      <c r="AA75" s="258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75"/>
  <sheetViews>
    <sheetView view="pageBreakPreview" zoomScale="85" zoomScaleNormal="100" zoomScaleSheetLayoutView="85" workbookViewId="0">
      <selection activeCell="AQ63" sqref="AQ63:AR63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style="34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2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421"/>
      <c r="B1" s="421"/>
      <c r="C1" s="1"/>
      <c r="D1" s="1"/>
      <c r="E1" s="1"/>
      <c r="F1" s="1"/>
      <c r="G1" s="1"/>
      <c r="H1" s="1"/>
      <c r="I1" s="1"/>
      <c r="J1" s="1"/>
      <c r="K1" s="1"/>
      <c r="L1" s="77"/>
      <c r="M1" s="24" t="s">
        <v>40</v>
      </c>
      <c r="N1" s="1"/>
      <c r="O1" s="1"/>
    </row>
    <row r="2" spans="1:70" ht="13.5" customHeight="1" x14ac:dyDescent="0.15">
      <c r="A2" s="421"/>
      <c r="B2" s="421"/>
      <c r="C2" s="422" t="s">
        <v>29</v>
      </c>
      <c r="D2" s="422"/>
      <c r="E2" s="422"/>
      <c r="F2" s="422"/>
      <c r="G2" s="422"/>
      <c r="H2" s="422"/>
      <c r="I2" s="422"/>
    </row>
    <row r="3" spans="1:70" ht="13.5" customHeight="1" x14ac:dyDescent="0.15">
      <c r="A3" s="421"/>
      <c r="B3" s="421"/>
      <c r="C3" s="422"/>
      <c r="D3" s="422"/>
      <c r="E3" s="422"/>
      <c r="F3" s="422"/>
      <c r="G3" s="422"/>
      <c r="H3" s="422"/>
      <c r="I3" s="422"/>
      <c r="Q3" s="423" t="s">
        <v>0</v>
      </c>
      <c r="R3" s="423"/>
      <c r="S3" s="423"/>
      <c r="T3" s="423"/>
      <c r="U3" s="423"/>
      <c r="V3" s="423"/>
      <c r="W3" s="423"/>
      <c r="X3" s="423"/>
      <c r="Y3" s="423"/>
      <c r="Z3" s="423"/>
      <c r="AA3" s="423"/>
      <c r="AK3" s="423" t="s">
        <v>1</v>
      </c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BE3" s="423" t="s">
        <v>2</v>
      </c>
      <c r="BF3" s="423"/>
      <c r="BG3" s="423"/>
      <c r="BH3" s="423"/>
      <c r="BI3" s="423"/>
      <c r="BJ3" s="423"/>
      <c r="BK3" s="423"/>
      <c r="BL3" s="423"/>
      <c r="BM3" s="423"/>
      <c r="BN3" s="423"/>
      <c r="BO3" s="423"/>
    </row>
    <row r="4" spans="1:70" ht="14.25" x14ac:dyDescent="0.15">
      <c r="G4" s="424" t="s">
        <v>58</v>
      </c>
      <c r="H4" s="425"/>
      <c r="I4" s="425"/>
      <c r="J4" s="425"/>
      <c r="K4" s="425"/>
      <c r="M4" s="2" t="s">
        <v>3</v>
      </c>
      <c r="N4" s="3"/>
      <c r="O4" s="2"/>
      <c r="V4" s="4"/>
      <c r="W4" s="5"/>
      <c r="X4" s="5"/>
      <c r="Z4" s="426" t="str">
        <f>G4</f>
        <v xml:space="preserve">令和元年6月30日現在 </v>
      </c>
      <c r="AA4" s="427"/>
      <c r="AB4" s="427"/>
      <c r="AC4" s="427"/>
      <c r="AD4" s="427"/>
      <c r="AG4" s="6" t="s">
        <v>4</v>
      </c>
      <c r="AH4" s="7"/>
      <c r="AI4" s="6"/>
      <c r="AP4" s="4"/>
      <c r="AQ4" s="5"/>
      <c r="AR4" s="5"/>
      <c r="AT4" s="428" t="str">
        <f>Z4</f>
        <v xml:space="preserve">令和元年6月30日現在 </v>
      </c>
      <c r="AU4" s="429"/>
      <c r="AV4" s="429"/>
      <c r="AW4" s="429"/>
      <c r="AX4" s="429"/>
      <c r="BA4" s="8" t="s">
        <v>5</v>
      </c>
      <c r="BB4" s="9"/>
      <c r="BC4" s="8"/>
      <c r="BJ4" s="4"/>
      <c r="BK4" s="5"/>
      <c r="BL4" s="5"/>
      <c r="BN4" s="428" t="str">
        <f>AT4</f>
        <v xml:space="preserve">令和元年6月30日現在 </v>
      </c>
      <c r="BO4" s="429"/>
      <c r="BP4" s="429"/>
      <c r="BQ4" s="429"/>
      <c r="BR4" s="429"/>
    </row>
    <row r="5" spans="1:70" ht="14.25" thickBot="1" x14ac:dyDescent="0.2">
      <c r="M5" s="415" t="s">
        <v>6</v>
      </c>
      <c r="N5" s="416"/>
      <c r="O5" s="417" t="s">
        <v>7</v>
      </c>
      <c r="P5" s="418"/>
      <c r="Q5" s="10"/>
      <c r="R5" s="10"/>
      <c r="S5" s="10"/>
      <c r="T5" s="10"/>
      <c r="U5" s="10"/>
      <c r="V5" s="10"/>
      <c r="W5" s="11"/>
      <c r="X5" s="12"/>
      <c r="Y5" s="10"/>
      <c r="Z5" s="10"/>
      <c r="AA5" s="10"/>
      <c r="AB5" s="10"/>
      <c r="AC5" s="10"/>
      <c r="AD5" s="10"/>
      <c r="AG5" s="415" t="s">
        <v>6</v>
      </c>
      <c r="AH5" s="416"/>
      <c r="AI5" s="415" t="s">
        <v>8</v>
      </c>
      <c r="AJ5" s="277"/>
      <c r="AK5" s="10"/>
      <c r="AL5" s="10"/>
      <c r="AM5" s="10"/>
      <c r="AN5" s="10"/>
      <c r="AO5" s="10"/>
      <c r="AP5" s="10"/>
      <c r="AQ5" s="11"/>
      <c r="AR5" s="12"/>
      <c r="AS5" s="10"/>
      <c r="AT5" s="10"/>
      <c r="AU5" s="10"/>
      <c r="AV5" s="10"/>
      <c r="AW5" s="10"/>
      <c r="AX5" s="10"/>
      <c r="BA5" s="415" t="s">
        <v>6</v>
      </c>
      <c r="BB5" s="416"/>
      <c r="BC5" s="419" t="s">
        <v>9</v>
      </c>
      <c r="BD5" s="420"/>
      <c r="BE5" s="10"/>
      <c r="BF5" s="10"/>
      <c r="BG5" s="10"/>
      <c r="BH5" s="10"/>
      <c r="BI5" s="10"/>
      <c r="BJ5" s="10"/>
      <c r="BK5" s="11"/>
      <c r="BL5" s="12"/>
      <c r="BM5" s="10"/>
      <c r="BN5" s="10"/>
      <c r="BO5" s="10"/>
      <c r="BP5" s="10"/>
      <c r="BQ5" s="10"/>
      <c r="BR5" s="10"/>
    </row>
    <row r="6" spans="1:70" ht="15.75" thickBot="1" x14ac:dyDescent="0.2">
      <c r="B6" s="406" t="s">
        <v>30</v>
      </c>
      <c r="C6" s="408" t="s">
        <v>31</v>
      </c>
      <c r="D6" s="368"/>
      <c r="E6" s="409"/>
      <c r="F6" s="410" t="s">
        <v>32</v>
      </c>
      <c r="G6" s="368"/>
      <c r="H6" s="411"/>
      <c r="I6" s="412" t="s">
        <v>50</v>
      </c>
      <c r="J6" s="413"/>
      <c r="K6" s="414"/>
      <c r="L6" s="78"/>
      <c r="M6" s="299" t="s">
        <v>10</v>
      </c>
      <c r="N6" s="300"/>
      <c r="O6" s="404" t="s">
        <v>11</v>
      </c>
      <c r="P6" s="405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310" t="s">
        <v>10</v>
      </c>
      <c r="X6" s="31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99" t="s">
        <v>10</v>
      </c>
      <c r="AH6" s="300"/>
      <c r="AI6" s="404" t="s">
        <v>11</v>
      </c>
      <c r="AJ6" s="405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310" t="s">
        <v>10</v>
      </c>
      <c r="AR6" s="31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99" t="s">
        <v>10</v>
      </c>
      <c r="BB6" s="300"/>
      <c r="BC6" s="404" t="s">
        <v>11</v>
      </c>
      <c r="BD6" s="405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310" t="s">
        <v>10</v>
      </c>
      <c r="BL6" s="31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6.5" customHeight="1" thickBot="1" x14ac:dyDescent="0.2">
      <c r="B7" s="407"/>
      <c r="C7" s="146" t="s">
        <v>16</v>
      </c>
      <c r="D7" s="58" t="s">
        <v>14</v>
      </c>
      <c r="E7" s="59" t="s">
        <v>33</v>
      </c>
      <c r="F7" s="60" t="s">
        <v>16</v>
      </c>
      <c r="G7" s="58" t="s">
        <v>14</v>
      </c>
      <c r="H7" s="59" t="s">
        <v>33</v>
      </c>
      <c r="I7" s="104" t="s">
        <v>16</v>
      </c>
      <c r="J7" s="105" t="s">
        <v>14</v>
      </c>
      <c r="K7" s="106" t="s">
        <v>33</v>
      </c>
      <c r="M7" s="299" t="s">
        <v>13</v>
      </c>
      <c r="N7" s="300"/>
      <c r="O7" s="398">
        <f>V7+AD7+V12+AD12+V17+AD17+V22+AD22+V27+AD27+V32+AD32+V37+AD37+V42+AD42+V47+AD47+V52+AD52+V57+AD57</f>
        <v>5098</v>
      </c>
      <c r="P7" s="399"/>
      <c r="Q7" s="180">
        <v>18</v>
      </c>
      <c r="R7" s="181">
        <v>34</v>
      </c>
      <c r="S7" s="181">
        <v>41</v>
      </c>
      <c r="T7" s="181">
        <v>36</v>
      </c>
      <c r="U7" s="181">
        <v>39</v>
      </c>
      <c r="V7" s="181">
        <f>SUM(Q7:U7)</f>
        <v>168</v>
      </c>
      <c r="W7" s="307" t="s">
        <v>13</v>
      </c>
      <c r="X7" s="308"/>
      <c r="Y7" s="181">
        <v>28</v>
      </c>
      <c r="Z7" s="181">
        <v>43</v>
      </c>
      <c r="AA7" s="181">
        <v>36</v>
      </c>
      <c r="AB7" s="181">
        <v>42</v>
      </c>
      <c r="AC7" s="181">
        <v>43</v>
      </c>
      <c r="AD7" s="182">
        <f>SUM(Y7:AC7)</f>
        <v>192</v>
      </c>
      <c r="AG7" s="299" t="s">
        <v>13</v>
      </c>
      <c r="AH7" s="300"/>
      <c r="AI7" s="398">
        <f>AP7+AX7+AP12+AX12+AP17+AX17+AP22+AX22+AP27+AX27+AP32+AX32+AP37+AX37+AP42+AX42+AP47+AX47+AP52+AX52+AP57+AX57</f>
        <v>25</v>
      </c>
      <c r="AJ7" s="399"/>
      <c r="AK7" s="180">
        <v>0</v>
      </c>
      <c r="AL7" s="181">
        <v>0</v>
      </c>
      <c r="AM7" s="181">
        <v>0</v>
      </c>
      <c r="AN7" s="181">
        <v>0</v>
      </c>
      <c r="AO7" s="181">
        <v>0</v>
      </c>
      <c r="AP7" s="181">
        <f>SUM(AK7:AO7)</f>
        <v>0</v>
      </c>
      <c r="AQ7" s="307" t="s">
        <v>13</v>
      </c>
      <c r="AR7" s="308"/>
      <c r="AS7" s="181">
        <v>0</v>
      </c>
      <c r="AT7" s="181">
        <v>0</v>
      </c>
      <c r="AU7" s="181">
        <v>0</v>
      </c>
      <c r="AV7" s="181">
        <v>0</v>
      </c>
      <c r="AW7" s="181">
        <v>0</v>
      </c>
      <c r="AX7" s="182">
        <f>SUM(AS7:AW7)</f>
        <v>0</v>
      </c>
      <c r="BA7" s="299" t="s">
        <v>13</v>
      </c>
      <c r="BB7" s="300"/>
      <c r="BC7" s="398">
        <f>BJ7+BR7+BJ12+BR12+BJ17+BR17+BJ22+BR22+BJ27+BR27+BJ32+BR32+BJ37+BR37+BJ42+BR42+BJ47+BR47+BJ52+BR52+BJ57+BR57</f>
        <v>5123</v>
      </c>
      <c r="BD7" s="399"/>
      <c r="BE7" s="180">
        <f>Q7+AK7</f>
        <v>18</v>
      </c>
      <c r="BF7" s="181">
        <f t="shared" ref="BF7:BJ8" si="0">R7+AL7</f>
        <v>34</v>
      </c>
      <c r="BG7" s="181">
        <f t="shared" si="0"/>
        <v>41</v>
      </c>
      <c r="BH7" s="181">
        <f t="shared" si="0"/>
        <v>36</v>
      </c>
      <c r="BI7" s="181">
        <f t="shared" si="0"/>
        <v>39</v>
      </c>
      <c r="BJ7" s="181">
        <f t="shared" si="0"/>
        <v>168</v>
      </c>
      <c r="BK7" s="309" t="s">
        <v>13</v>
      </c>
      <c r="BL7" s="309"/>
      <c r="BM7" s="181">
        <f>Y7+AS7</f>
        <v>28</v>
      </c>
      <c r="BN7" s="181">
        <f t="shared" ref="BN7:BQ8" si="1">Z7+AT7</f>
        <v>43</v>
      </c>
      <c r="BO7" s="181">
        <f t="shared" si="1"/>
        <v>36</v>
      </c>
      <c r="BP7" s="181">
        <f t="shared" si="1"/>
        <v>42</v>
      </c>
      <c r="BQ7" s="181">
        <f t="shared" si="1"/>
        <v>43</v>
      </c>
      <c r="BR7" s="182">
        <f>SUM(BM7:BQ7)</f>
        <v>192</v>
      </c>
    </row>
    <row r="8" spans="1:70" ht="16.5" customHeight="1" thickBot="1" x14ac:dyDescent="0.2">
      <c r="B8" s="147" t="s">
        <v>59</v>
      </c>
      <c r="C8" s="143">
        <f t="shared" ref="C8:H8" si="2">+C10-C9</f>
        <v>3449</v>
      </c>
      <c r="D8" s="61">
        <f t="shared" si="2"/>
        <v>3355</v>
      </c>
      <c r="E8" s="62">
        <f t="shared" si="2"/>
        <v>6804</v>
      </c>
      <c r="F8" s="63">
        <f t="shared" si="2"/>
        <v>25</v>
      </c>
      <c r="G8" s="64">
        <f t="shared" si="2"/>
        <v>36</v>
      </c>
      <c r="H8" s="62">
        <f t="shared" si="2"/>
        <v>61</v>
      </c>
      <c r="I8" s="107">
        <f t="shared" ref="I8:K10" si="3">+C8+F8</f>
        <v>3474</v>
      </c>
      <c r="J8" s="108">
        <f t="shared" si="3"/>
        <v>3391</v>
      </c>
      <c r="K8" s="109">
        <f t="shared" si="3"/>
        <v>6865</v>
      </c>
      <c r="L8" s="74"/>
      <c r="M8" s="299" t="s">
        <v>14</v>
      </c>
      <c r="N8" s="300"/>
      <c r="O8" s="398">
        <f>V8+AD8+V13+AD13+V18+AD18+V23+AD23+V28+AD28+V33+AD33+V38+AD38+V43+AD43+V48+AD48+V53+AD53+V58+AD58</f>
        <v>5621</v>
      </c>
      <c r="P8" s="399"/>
      <c r="Q8" s="17">
        <v>20</v>
      </c>
      <c r="R8" s="18">
        <v>38</v>
      </c>
      <c r="S8" s="18">
        <v>34</v>
      </c>
      <c r="T8" s="18">
        <v>31</v>
      </c>
      <c r="U8" s="18">
        <v>35</v>
      </c>
      <c r="V8" s="18">
        <f>SUM(Q8:U8)</f>
        <v>158</v>
      </c>
      <c r="W8" s="304" t="s">
        <v>15</v>
      </c>
      <c r="X8" s="305"/>
      <c r="Y8" s="18">
        <v>39</v>
      </c>
      <c r="Z8" s="31">
        <v>48</v>
      </c>
      <c r="AA8" s="18">
        <v>55</v>
      </c>
      <c r="AB8" s="18">
        <v>39</v>
      </c>
      <c r="AC8" s="18">
        <v>51</v>
      </c>
      <c r="AD8" s="19">
        <f>SUM(Y8:AC8)</f>
        <v>232</v>
      </c>
      <c r="AG8" s="299" t="s">
        <v>14</v>
      </c>
      <c r="AH8" s="300"/>
      <c r="AI8" s="398">
        <f>AP8+AX8+AP13+AX13+AP18+AX18+AP23+AX23+AP28+AX28+AP33+AX33+AP38+AX38+AP43+AX43+AP48+AX48+AP53+AX53+AP58+AX58</f>
        <v>37</v>
      </c>
      <c r="AJ8" s="399"/>
      <c r="AK8" s="17">
        <v>0</v>
      </c>
      <c r="AL8" s="18">
        <v>0</v>
      </c>
      <c r="AM8" s="18">
        <v>0</v>
      </c>
      <c r="AN8" s="18">
        <v>0</v>
      </c>
      <c r="AO8" s="18">
        <v>0</v>
      </c>
      <c r="AP8" s="18">
        <f>SUM(AK8:AO8)</f>
        <v>0</v>
      </c>
      <c r="AQ8" s="304" t="s">
        <v>15</v>
      </c>
      <c r="AR8" s="305"/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9">
        <f>SUM(AS8:AW8)</f>
        <v>0</v>
      </c>
      <c r="BA8" s="299" t="s">
        <v>14</v>
      </c>
      <c r="BB8" s="300"/>
      <c r="BC8" s="398">
        <f>BJ8+BR8+BJ13+BR13+BJ18+BR18+BJ23+BR23+BJ28+BR28+BJ33+BR33+BJ38+BR38+BJ43+BR43+BJ48+BR48+BJ53+BR53+BJ58+BR58</f>
        <v>5658</v>
      </c>
      <c r="BD8" s="399"/>
      <c r="BE8" s="17">
        <f>Q8+AK8</f>
        <v>20</v>
      </c>
      <c r="BF8" s="18">
        <f t="shared" si="0"/>
        <v>38</v>
      </c>
      <c r="BG8" s="18">
        <f t="shared" si="0"/>
        <v>34</v>
      </c>
      <c r="BH8" s="18">
        <f t="shared" si="0"/>
        <v>31</v>
      </c>
      <c r="BI8" s="18">
        <f t="shared" si="0"/>
        <v>35</v>
      </c>
      <c r="BJ8" s="18">
        <f>SUM(BE8:BI8)</f>
        <v>158</v>
      </c>
      <c r="BK8" s="306" t="s">
        <v>15</v>
      </c>
      <c r="BL8" s="306"/>
      <c r="BM8" s="18">
        <f>Y8+AS8</f>
        <v>39</v>
      </c>
      <c r="BN8" s="18">
        <f t="shared" si="1"/>
        <v>48</v>
      </c>
      <c r="BO8" s="18">
        <f t="shared" si="1"/>
        <v>55</v>
      </c>
      <c r="BP8" s="18">
        <f t="shared" si="1"/>
        <v>39</v>
      </c>
      <c r="BQ8" s="18">
        <f t="shared" si="1"/>
        <v>51</v>
      </c>
      <c r="BR8" s="19">
        <f>SUM(BM8:BQ8)</f>
        <v>232</v>
      </c>
    </row>
    <row r="9" spans="1:70" ht="15" x14ac:dyDescent="0.15">
      <c r="B9" s="148" t="s">
        <v>35</v>
      </c>
      <c r="C9" s="144">
        <f>AB62</f>
        <v>1649</v>
      </c>
      <c r="D9" s="65">
        <f>AB63</f>
        <v>2266</v>
      </c>
      <c r="E9" s="66">
        <f>+C9+D9</f>
        <v>3915</v>
      </c>
      <c r="F9" s="67">
        <f>AV62</f>
        <v>0</v>
      </c>
      <c r="G9" s="65">
        <f>AV63</f>
        <v>1</v>
      </c>
      <c r="H9" s="66">
        <f>SUM(F9:G9)</f>
        <v>1</v>
      </c>
      <c r="I9" s="110">
        <f t="shared" si="3"/>
        <v>1649</v>
      </c>
      <c r="J9" s="111">
        <f t="shared" si="3"/>
        <v>2267</v>
      </c>
      <c r="K9" s="112">
        <f t="shared" si="3"/>
        <v>3916</v>
      </c>
      <c r="L9" s="74"/>
      <c r="M9" s="299" t="s">
        <v>12</v>
      </c>
      <c r="N9" s="300"/>
      <c r="O9" s="398">
        <f>SUM(O7:O8)</f>
        <v>10719</v>
      </c>
      <c r="P9" s="401"/>
      <c r="Q9" s="20">
        <f t="shared" ref="Q9:V9" si="4">SUM(Q7:Q8)</f>
        <v>38</v>
      </c>
      <c r="R9" s="20">
        <f t="shared" si="4"/>
        <v>72</v>
      </c>
      <c r="S9" s="20">
        <f t="shared" si="4"/>
        <v>75</v>
      </c>
      <c r="T9" s="20">
        <f t="shared" si="4"/>
        <v>67</v>
      </c>
      <c r="U9" s="20">
        <f t="shared" si="4"/>
        <v>74</v>
      </c>
      <c r="V9" s="20">
        <f t="shared" si="4"/>
        <v>326</v>
      </c>
      <c r="W9" s="402" t="s">
        <v>12</v>
      </c>
      <c r="X9" s="403"/>
      <c r="Y9" s="20">
        <f t="shared" ref="Y9:AD9" si="5">SUM(Y7:Y8)</f>
        <v>67</v>
      </c>
      <c r="Z9" s="20">
        <f t="shared" si="5"/>
        <v>91</v>
      </c>
      <c r="AA9" s="20">
        <f t="shared" si="5"/>
        <v>91</v>
      </c>
      <c r="AB9" s="20">
        <f t="shared" si="5"/>
        <v>81</v>
      </c>
      <c r="AC9" s="20">
        <f t="shared" si="5"/>
        <v>94</v>
      </c>
      <c r="AD9" s="20">
        <f t="shared" si="5"/>
        <v>424</v>
      </c>
      <c r="AG9" s="299" t="s">
        <v>12</v>
      </c>
      <c r="AH9" s="300"/>
      <c r="AI9" s="398">
        <f>SUM(AI7:AI8)</f>
        <v>62</v>
      </c>
      <c r="AJ9" s="401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402" t="s">
        <v>12</v>
      </c>
      <c r="AR9" s="403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99" t="s">
        <v>12</v>
      </c>
      <c r="BB9" s="300"/>
      <c r="BC9" s="398">
        <f>SUM(BC7:BC8)</f>
        <v>10781</v>
      </c>
      <c r="BD9" s="399"/>
      <c r="BE9" s="20">
        <f t="shared" ref="BE9:BJ9" si="8">SUM(BE7:BE8)</f>
        <v>38</v>
      </c>
      <c r="BF9" s="20">
        <f t="shared" si="8"/>
        <v>72</v>
      </c>
      <c r="BG9" s="20">
        <f t="shared" si="8"/>
        <v>75</v>
      </c>
      <c r="BH9" s="20">
        <f t="shared" si="8"/>
        <v>67</v>
      </c>
      <c r="BI9" s="20">
        <f t="shared" si="8"/>
        <v>74</v>
      </c>
      <c r="BJ9" s="20">
        <f t="shared" si="8"/>
        <v>326</v>
      </c>
      <c r="BK9" s="400" t="s">
        <v>12</v>
      </c>
      <c r="BL9" s="400"/>
      <c r="BM9" s="20">
        <f t="shared" ref="BM9:BR9" si="9">SUM(BM7:BM8)</f>
        <v>67</v>
      </c>
      <c r="BN9" s="20">
        <f t="shared" si="9"/>
        <v>91</v>
      </c>
      <c r="BO9" s="20">
        <f t="shared" si="9"/>
        <v>91</v>
      </c>
      <c r="BP9" s="20">
        <f t="shared" si="9"/>
        <v>81</v>
      </c>
      <c r="BQ9" s="20">
        <f t="shared" si="9"/>
        <v>94</v>
      </c>
      <c r="BR9" s="20">
        <f t="shared" si="9"/>
        <v>424</v>
      </c>
    </row>
    <row r="10" spans="1:70" ht="15.75" thickBot="1" x14ac:dyDescent="0.2">
      <c r="B10" s="149" t="s">
        <v>12</v>
      </c>
      <c r="C10" s="145">
        <f>O7</f>
        <v>5098</v>
      </c>
      <c r="D10" s="68">
        <f>O8</f>
        <v>5621</v>
      </c>
      <c r="E10" s="69">
        <f>+C10+D10</f>
        <v>10719</v>
      </c>
      <c r="F10" s="70">
        <f>AI7</f>
        <v>25</v>
      </c>
      <c r="G10" s="68">
        <f>AI8</f>
        <v>37</v>
      </c>
      <c r="H10" s="69">
        <f>SUM(F10:G10)</f>
        <v>62</v>
      </c>
      <c r="I10" s="113">
        <f t="shared" si="3"/>
        <v>5123</v>
      </c>
      <c r="J10" s="114">
        <f t="shared" si="3"/>
        <v>5658</v>
      </c>
      <c r="K10" s="115">
        <f t="shared" si="3"/>
        <v>10781</v>
      </c>
      <c r="L10" s="74"/>
      <c r="M10" s="24"/>
      <c r="N10" s="25"/>
      <c r="O10" s="1"/>
      <c r="Q10" s="26"/>
      <c r="R10" s="26"/>
      <c r="S10" s="26"/>
      <c r="T10" s="26"/>
      <c r="U10" s="26"/>
      <c r="V10" s="26"/>
      <c r="W10" s="27"/>
      <c r="X10" s="27"/>
      <c r="Y10" s="26"/>
      <c r="Z10" s="26"/>
      <c r="AA10" s="26"/>
      <c r="AB10" s="26"/>
      <c r="AC10" s="26"/>
      <c r="AD10" s="26"/>
      <c r="AG10" s="24"/>
      <c r="AH10" s="25"/>
      <c r="AI10" s="1"/>
      <c r="AK10" s="26"/>
      <c r="AL10" s="26"/>
      <c r="AM10" s="26"/>
      <c r="AN10" s="26"/>
      <c r="AO10" s="26"/>
      <c r="AP10" s="26"/>
      <c r="AQ10" s="27"/>
      <c r="AR10" s="27"/>
      <c r="AS10" s="26"/>
      <c r="AT10" s="26"/>
      <c r="AU10" s="26"/>
      <c r="AV10" s="26"/>
      <c r="AW10" s="26"/>
      <c r="AX10" s="26"/>
      <c r="BA10" s="24"/>
      <c r="BB10" s="25"/>
      <c r="BC10" s="1"/>
      <c r="BE10" s="26"/>
      <c r="BF10" s="26"/>
      <c r="BG10" s="26"/>
      <c r="BH10" s="26"/>
      <c r="BI10" s="26"/>
      <c r="BJ10" s="26"/>
      <c r="BK10" s="27"/>
      <c r="BL10" s="27"/>
      <c r="BM10" s="26"/>
      <c r="BN10" s="26"/>
      <c r="BO10" s="26"/>
      <c r="BP10" s="26"/>
      <c r="BQ10" s="26"/>
      <c r="BR10" s="26"/>
    </row>
    <row r="11" spans="1:70" ht="15.75" thickBot="1" x14ac:dyDescent="0.2">
      <c r="B11" s="34"/>
      <c r="C11" s="99"/>
      <c r="D11" s="99"/>
      <c r="E11" s="74"/>
      <c r="F11" s="99"/>
      <c r="G11" s="99"/>
      <c r="H11" s="74"/>
      <c r="I11" s="128"/>
      <c r="J11" s="128"/>
      <c r="K11" s="129"/>
      <c r="L11" s="75"/>
      <c r="O11" s="299" t="s">
        <v>10</v>
      </c>
      <c r="P11" s="300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310" t="s">
        <v>10</v>
      </c>
      <c r="X11" s="31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99" t="s">
        <v>10</v>
      </c>
      <c r="AJ11" s="300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310" t="s">
        <v>10</v>
      </c>
      <c r="AR11" s="31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99" t="s">
        <v>10</v>
      </c>
      <c r="BD11" s="300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310" t="s">
        <v>10</v>
      </c>
      <c r="BL11" s="31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6.5" customHeight="1" thickBot="1" x14ac:dyDescent="0.2">
      <c r="B12" s="159" t="s">
        <v>36</v>
      </c>
      <c r="C12" s="160">
        <f t="shared" ref="C12:K12" si="10">ROUND(C9/C10*100,2)</f>
        <v>32.35</v>
      </c>
      <c r="D12" s="167">
        <f t="shared" si="10"/>
        <v>40.31</v>
      </c>
      <c r="E12" s="162">
        <f t="shared" si="10"/>
        <v>36.520000000000003</v>
      </c>
      <c r="F12" s="160">
        <f t="shared" si="10"/>
        <v>0</v>
      </c>
      <c r="G12" s="167">
        <f t="shared" si="10"/>
        <v>2.7</v>
      </c>
      <c r="H12" s="162">
        <f t="shared" si="10"/>
        <v>1.61</v>
      </c>
      <c r="I12" s="163">
        <f t="shared" si="10"/>
        <v>32.19</v>
      </c>
      <c r="J12" s="164">
        <f t="shared" si="10"/>
        <v>40.07</v>
      </c>
      <c r="K12" s="165">
        <f t="shared" si="10"/>
        <v>36.32</v>
      </c>
      <c r="L12" s="75"/>
      <c r="N12" s="166"/>
      <c r="O12" s="299" t="s">
        <v>13</v>
      </c>
      <c r="P12" s="303"/>
      <c r="Q12" s="29">
        <v>52</v>
      </c>
      <c r="R12" s="181">
        <v>37</v>
      </c>
      <c r="S12" s="181">
        <v>55</v>
      </c>
      <c r="T12" s="181">
        <v>52</v>
      </c>
      <c r="U12" s="181">
        <v>57</v>
      </c>
      <c r="V12" s="181">
        <f>SUM(Q12:U12)</f>
        <v>253</v>
      </c>
      <c r="W12" s="307" t="s">
        <v>13</v>
      </c>
      <c r="X12" s="308"/>
      <c r="Y12" s="30">
        <v>56</v>
      </c>
      <c r="Z12" s="181">
        <v>54</v>
      </c>
      <c r="AA12" s="181">
        <v>37</v>
      </c>
      <c r="AB12" s="181">
        <v>44</v>
      </c>
      <c r="AC12" s="181">
        <v>50</v>
      </c>
      <c r="AD12" s="182">
        <f>SUM(Y12:AC12)</f>
        <v>241</v>
      </c>
      <c r="AI12" s="299" t="s">
        <v>13</v>
      </c>
      <c r="AJ12" s="303"/>
      <c r="AK12" s="180">
        <v>0</v>
      </c>
      <c r="AL12" s="181">
        <v>0</v>
      </c>
      <c r="AM12" s="181">
        <v>0</v>
      </c>
      <c r="AN12" s="181">
        <v>0</v>
      </c>
      <c r="AO12" s="181">
        <v>0</v>
      </c>
      <c r="AP12" s="181">
        <f>SUM(AK12:AO12)</f>
        <v>0</v>
      </c>
      <c r="AQ12" s="307" t="s">
        <v>13</v>
      </c>
      <c r="AR12" s="308"/>
      <c r="AS12" s="181">
        <v>0</v>
      </c>
      <c r="AT12" s="181">
        <v>0</v>
      </c>
      <c r="AU12" s="181">
        <v>0</v>
      </c>
      <c r="AV12" s="181">
        <v>0</v>
      </c>
      <c r="AW12" s="181">
        <v>0</v>
      </c>
      <c r="AX12" s="182">
        <f>SUM(AS12:AW12)</f>
        <v>0</v>
      </c>
      <c r="BC12" s="299" t="s">
        <v>13</v>
      </c>
      <c r="BD12" s="303"/>
      <c r="BE12" s="180">
        <f>Q12+AK12</f>
        <v>52</v>
      </c>
      <c r="BF12" s="181">
        <f t="shared" ref="BF12:BI13" si="11">R12+AL12</f>
        <v>37</v>
      </c>
      <c r="BG12" s="181">
        <f t="shared" si="11"/>
        <v>55</v>
      </c>
      <c r="BH12" s="181">
        <f t="shared" si="11"/>
        <v>52</v>
      </c>
      <c r="BI12" s="181">
        <f t="shared" si="11"/>
        <v>57</v>
      </c>
      <c r="BJ12" s="181">
        <f>SUM(BE12:BI12)</f>
        <v>253</v>
      </c>
      <c r="BK12" s="309" t="s">
        <v>13</v>
      </c>
      <c r="BL12" s="309"/>
      <c r="BM12" s="181">
        <f>Y12+AS12</f>
        <v>56</v>
      </c>
      <c r="BN12" s="181">
        <f t="shared" ref="BN12:BQ13" si="12">Z12+AT12</f>
        <v>54</v>
      </c>
      <c r="BO12" s="181">
        <f t="shared" si="12"/>
        <v>37</v>
      </c>
      <c r="BP12" s="181">
        <f t="shared" si="12"/>
        <v>44</v>
      </c>
      <c r="BQ12" s="181">
        <f t="shared" si="12"/>
        <v>50</v>
      </c>
      <c r="BR12" s="182">
        <f>SUM(BM12:BQ12)</f>
        <v>241</v>
      </c>
    </row>
    <row r="13" spans="1:70" ht="16.5" thickTop="1" thickBot="1" x14ac:dyDescent="0.2">
      <c r="E13" s="40"/>
      <c r="H13" s="40"/>
      <c r="I13" s="116"/>
      <c r="J13" s="116"/>
      <c r="K13" s="117"/>
      <c r="L13" s="75"/>
      <c r="O13" s="299" t="s">
        <v>15</v>
      </c>
      <c r="P13" s="303"/>
      <c r="Q13" s="17">
        <v>37</v>
      </c>
      <c r="R13" s="18">
        <v>41</v>
      </c>
      <c r="S13" s="18">
        <v>50</v>
      </c>
      <c r="T13" s="18">
        <v>61</v>
      </c>
      <c r="U13" s="18">
        <v>51</v>
      </c>
      <c r="V13" s="18">
        <f>SUM(Q13:U13)</f>
        <v>240</v>
      </c>
      <c r="W13" s="304" t="s">
        <v>15</v>
      </c>
      <c r="X13" s="305"/>
      <c r="Y13" s="18">
        <v>55</v>
      </c>
      <c r="Z13" s="18">
        <v>45</v>
      </c>
      <c r="AA13" s="18">
        <v>54</v>
      </c>
      <c r="AB13" s="18">
        <v>64</v>
      </c>
      <c r="AC13" s="18">
        <v>34</v>
      </c>
      <c r="AD13" s="19">
        <f>SUM(Y13:AC13)</f>
        <v>252</v>
      </c>
      <c r="AI13" s="299" t="s">
        <v>15</v>
      </c>
      <c r="AJ13" s="303"/>
      <c r="AK13" s="17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f>SUM(AK13:AO13)</f>
        <v>0</v>
      </c>
      <c r="AQ13" s="304" t="s">
        <v>15</v>
      </c>
      <c r="AR13" s="305"/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9">
        <f>SUM(AS13:AW13)</f>
        <v>0</v>
      </c>
      <c r="BC13" s="299" t="s">
        <v>15</v>
      </c>
      <c r="BD13" s="303"/>
      <c r="BE13" s="17">
        <f>Q13+AK13</f>
        <v>37</v>
      </c>
      <c r="BF13" s="18">
        <f t="shared" si="11"/>
        <v>41</v>
      </c>
      <c r="BG13" s="18">
        <f t="shared" si="11"/>
        <v>50</v>
      </c>
      <c r="BH13" s="18">
        <f t="shared" si="11"/>
        <v>61</v>
      </c>
      <c r="BI13" s="18">
        <f t="shared" si="11"/>
        <v>51</v>
      </c>
      <c r="BJ13" s="18">
        <f>SUM(BE13:BI13)</f>
        <v>240</v>
      </c>
      <c r="BK13" s="306" t="s">
        <v>15</v>
      </c>
      <c r="BL13" s="306"/>
      <c r="BM13" s="18">
        <f>Y13+AS13</f>
        <v>55</v>
      </c>
      <c r="BN13" s="18">
        <f t="shared" si="12"/>
        <v>45</v>
      </c>
      <c r="BO13" s="18">
        <f t="shared" si="12"/>
        <v>54</v>
      </c>
      <c r="BP13" s="18">
        <f t="shared" si="12"/>
        <v>64</v>
      </c>
      <c r="BQ13" s="18">
        <f t="shared" si="12"/>
        <v>34</v>
      </c>
      <c r="BR13" s="19">
        <f>SUM(BM13:BQ13)</f>
        <v>252</v>
      </c>
    </row>
    <row r="14" spans="1:70" ht="15" x14ac:dyDescent="0.15">
      <c r="A14" s="1"/>
      <c r="E14" s="40"/>
      <c r="H14" s="40"/>
      <c r="I14" s="116"/>
      <c r="J14" s="116"/>
      <c r="K14" s="117"/>
      <c r="L14" s="76"/>
      <c r="O14" s="299" t="s">
        <v>12</v>
      </c>
      <c r="P14" s="300"/>
      <c r="Q14" s="20">
        <f t="shared" ref="Q14:V14" si="13">SUM(Q12:Q13)</f>
        <v>89</v>
      </c>
      <c r="R14" s="20">
        <f t="shared" si="13"/>
        <v>78</v>
      </c>
      <c r="S14" s="20">
        <f t="shared" si="13"/>
        <v>105</v>
      </c>
      <c r="T14" s="20">
        <f t="shared" si="13"/>
        <v>113</v>
      </c>
      <c r="U14" s="20">
        <f t="shared" si="13"/>
        <v>108</v>
      </c>
      <c r="V14" s="20">
        <f t="shared" si="13"/>
        <v>493</v>
      </c>
      <c r="W14" s="301" t="s">
        <v>12</v>
      </c>
      <c r="X14" s="302"/>
      <c r="Y14" s="20">
        <f t="shared" ref="Y14:AD14" si="14">SUM(Y12:Y13)</f>
        <v>111</v>
      </c>
      <c r="Z14" s="20">
        <f t="shared" si="14"/>
        <v>99</v>
      </c>
      <c r="AA14" s="20">
        <f t="shared" si="14"/>
        <v>91</v>
      </c>
      <c r="AB14" s="20">
        <f t="shared" si="14"/>
        <v>108</v>
      </c>
      <c r="AC14" s="20">
        <f t="shared" si="14"/>
        <v>84</v>
      </c>
      <c r="AD14" s="20">
        <f t="shared" si="14"/>
        <v>493</v>
      </c>
      <c r="AI14" s="299" t="s">
        <v>12</v>
      </c>
      <c r="AJ14" s="300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301" t="s">
        <v>12</v>
      </c>
      <c r="AR14" s="302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0</v>
      </c>
      <c r="AX14" s="20">
        <f t="shared" si="16"/>
        <v>0</v>
      </c>
      <c r="BC14" s="299" t="s">
        <v>12</v>
      </c>
      <c r="BD14" s="300"/>
      <c r="BE14" s="20">
        <f t="shared" ref="BE14:BJ14" si="17">SUM(BE12:BE13)</f>
        <v>89</v>
      </c>
      <c r="BF14" s="20">
        <f t="shared" si="17"/>
        <v>78</v>
      </c>
      <c r="BG14" s="20">
        <f t="shared" si="17"/>
        <v>105</v>
      </c>
      <c r="BH14" s="20">
        <f t="shared" si="17"/>
        <v>113</v>
      </c>
      <c r="BI14" s="20">
        <f t="shared" si="17"/>
        <v>108</v>
      </c>
      <c r="BJ14" s="20">
        <f t="shared" si="17"/>
        <v>493</v>
      </c>
      <c r="BK14" s="301" t="s">
        <v>12</v>
      </c>
      <c r="BL14" s="302"/>
      <c r="BM14" s="20">
        <f t="shared" ref="BM14:BR14" si="18">SUM(BM12:BM13)</f>
        <v>111</v>
      </c>
      <c r="BN14" s="20">
        <f t="shared" si="18"/>
        <v>99</v>
      </c>
      <c r="BO14" s="20">
        <f t="shared" si="18"/>
        <v>91</v>
      </c>
      <c r="BP14" s="20">
        <f t="shared" si="18"/>
        <v>108</v>
      </c>
      <c r="BQ14" s="20">
        <f t="shared" si="18"/>
        <v>84</v>
      </c>
      <c r="BR14" s="20">
        <f t="shared" si="18"/>
        <v>493</v>
      </c>
    </row>
    <row r="15" spans="1:70" ht="15.75" thickBot="1" x14ac:dyDescent="0.2">
      <c r="A15" s="1"/>
      <c r="E15" s="40"/>
      <c r="H15" s="40"/>
      <c r="I15" s="116"/>
      <c r="J15" s="116"/>
      <c r="K15" s="117"/>
      <c r="L15" s="76"/>
      <c r="O15" s="28"/>
      <c r="P15" s="28"/>
      <c r="Q15" s="26"/>
      <c r="R15" s="26"/>
      <c r="S15" s="26"/>
      <c r="T15" s="26"/>
      <c r="U15" s="26"/>
      <c r="V15" s="26"/>
      <c r="W15" s="28"/>
      <c r="X15" s="28"/>
      <c r="Y15" s="26"/>
      <c r="Z15" s="26"/>
      <c r="AA15" s="26"/>
      <c r="AB15" s="26"/>
      <c r="AC15" s="26"/>
      <c r="AD15" s="26"/>
      <c r="AI15" s="28"/>
      <c r="AJ15" s="28"/>
      <c r="AK15" s="26"/>
      <c r="AL15" s="26"/>
      <c r="AM15" s="26"/>
      <c r="AN15" s="26"/>
      <c r="AO15" s="26"/>
      <c r="AP15" s="26"/>
      <c r="AQ15" s="28"/>
      <c r="AR15" s="28"/>
      <c r="AS15" s="26"/>
      <c r="AT15" s="26"/>
      <c r="AU15" s="26"/>
      <c r="AV15" s="26"/>
      <c r="AW15" s="26"/>
      <c r="AX15" s="26"/>
      <c r="BC15" s="28"/>
      <c r="BD15" s="28"/>
      <c r="BE15" s="26"/>
      <c r="BF15" s="26"/>
      <c r="BG15" s="26"/>
      <c r="BH15" s="26"/>
      <c r="BI15" s="26"/>
      <c r="BJ15" s="26"/>
      <c r="BK15" s="28"/>
      <c r="BL15" s="28"/>
      <c r="BM15" s="26"/>
      <c r="BN15" s="26"/>
      <c r="BO15" s="26"/>
      <c r="BP15" s="26"/>
      <c r="BQ15" s="26"/>
      <c r="BR15" s="26"/>
    </row>
    <row r="16" spans="1:70" ht="16.5" thickTop="1" thickBot="1" x14ac:dyDescent="0.2">
      <c r="B16" s="150" t="s">
        <v>53</v>
      </c>
      <c r="C16" s="392" t="s">
        <v>31</v>
      </c>
      <c r="D16" s="393"/>
      <c r="E16" s="394"/>
      <c r="F16" s="392" t="s">
        <v>32</v>
      </c>
      <c r="G16" s="393"/>
      <c r="H16" s="394"/>
      <c r="I16" s="395" t="s">
        <v>52</v>
      </c>
      <c r="J16" s="396"/>
      <c r="K16" s="397"/>
      <c r="L16" s="74"/>
      <c r="O16" s="299" t="s">
        <v>10</v>
      </c>
      <c r="P16" s="300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310" t="s">
        <v>10</v>
      </c>
      <c r="X16" s="31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99" t="s">
        <v>10</v>
      </c>
      <c r="AJ16" s="300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310" t="s">
        <v>10</v>
      </c>
      <c r="AR16" s="31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99" t="s">
        <v>10</v>
      </c>
      <c r="BD16" s="300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310" t="s">
        <v>10</v>
      </c>
      <c r="BL16" s="31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154" t="s">
        <v>37</v>
      </c>
      <c r="C17" s="151">
        <f>V27+AD27+V32+AD32+V37</f>
        <v>1698</v>
      </c>
      <c r="D17" s="79">
        <f>V28+AD28+V33+AD33+V38</f>
        <v>1669</v>
      </c>
      <c r="E17" s="80">
        <f>SUM(C17:D17)</f>
        <v>3367</v>
      </c>
      <c r="F17" s="81">
        <f>AP27+AX27+AP32+AX32+AP37</f>
        <v>3</v>
      </c>
      <c r="G17" s="79">
        <f>AP28+AX28+AP33+AX33+AP38</f>
        <v>13</v>
      </c>
      <c r="H17" s="80">
        <f>SUM(F17:G17)</f>
        <v>16</v>
      </c>
      <c r="I17" s="118">
        <f t="shared" ref="I17:K20" si="19">+C17+F17</f>
        <v>1701</v>
      </c>
      <c r="J17" s="119">
        <f t="shared" si="19"/>
        <v>1682</v>
      </c>
      <c r="K17" s="120">
        <f t="shared" si="19"/>
        <v>3383</v>
      </c>
      <c r="L17" s="74"/>
      <c r="O17" s="299" t="s">
        <v>13</v>
      </c>
      <c r="P17" s="303"/>
      <c r="Q17" s="180">
        <v>44</v>
      </c>
      <c r="R17" s="181">
        <v>42</v>
      </c>
      <c r="S17" s="181">
        <v>40</v>
      </c>
      <c r="T17" s="181">
        <v>37</v>
      </c>
      <c r="U17" s="181">
        <v>41</v>
      </c>
      <c r="V17" s="181">
        <f>SUM(Q17:U17)</f>
        <v>204</v>
      </c>
      <c r="W17" s="307" t="s">
        <v>13</v>
      </c>
      <c r="X17" s="308"/>
      <c r="Y17" s="181">
        <v>34</v>
      </c>
      <c r="Z17" s="181">
        <v>40</v>
      </c>
      <c r="AA17" s="181">
        <v>43</v>
      </c>
      <c r="AB17" s="181">
        <v>41</v>
      </c>
      <c r="AC17" s="181">
        <v>42</v>
      </c>
      <c r="AD17" s="182">
        <f>SUM(Y17:AC17)</f>
        <v>200</v>
      </c>
      <c r="AI17" s="299" t="s">
        <v>13</v>
      </c>
      <c r="AJ17" s="303"/>
      <c r="AK17" s="29">
        <v>1</v>
      </c>
      <c r="AL17" s="181">
        <v>1</v>
      </c>
      <c r="AM17" s="181">
        <v>1</v>
      </c>
      <c r="AN17" s="181">
        <v>1</v>
      </c>
      <c r="AO17" s="181">
        <v>0</v>
      </c>
      <c r="AP17" s="181">
        <f>SUM(AK17:AO17)</f>
        <v>4</v>
      </c>
      <c r="AQ17" s="307" t="s">
        <v>13</v>
      </c>
      <c r="AR17" s="308"/>
      <c r="AS17" s="181">
        <v>1</v>
      </c>
      <c r="AT17" s="181">
        <v>4</v>
      </c>
      <c r="AU17" s="181">
        <v>1</v>
      </c>
      <c r="AV17" s="181">
        <v>1</v>
      </c>
      <c r="AW17" s="181">
        <v>3</v>
      </c>
      <c r="AX17" s="182">
        <f>SUM(AS17:AW17)</f>
        <v>10</v>
      </c>
      <c r="BC17" s="299" t="s">
        <v>13</v>
      </c>
      <c r="BD17" s="303"/>
      <c r="BE17" s="180">
        <f>Q17+AK17</f>
        <v>45</v>
      </c>
      <c r="BF17" s="181">
        <f t="shared" ref="BF17:BI18" si="20">R17+AL17</f>
        <v>43</v>
      </c>
      <c r="BG17" s="181">
        <f t="shared" si="20"/>
        <v>41</v>
      </c>
      <c r="BH17" s="181">
        <f t="shared" si="20"/>
        <v>38</v>
      </c>
      <c r="BI17" s="181">
        <f t="shared" si="20"/>
        <v>41</v>
      </c>
      <c r="BJ17" s="181">
        <f>SUM(BE17:BI17)</f>
        <v>208</v>
      </c>
      <c r="BK17" s="309" t="s">
        <v>13</v>
      </c>
      <c r="BL17" s="309"/>
      <c r="BM17" s="181">
        <f>Y17+AS17</f>
        <v>35</v>
      </c>
      <c r="BN17" s="181">
        <f t="shared" ref="BN17:BQ18" si="21">Z17+AT17</f>
        <v>44</v>
      </c>
      <c r="BO17" s="181">
        <f t="shared" si="21"/>
        <v>44</v>
      </c>
      <c r="BP17" s="181">
        <f t="shared" si="21"/>
        <v>42</v>
      </c>
      <c r="BQ17" s="181">
        <f t="shared" si="21"/>
        <v>45</v>
      </c>
      <c r="BR17" s="182">
        <f>SUM(BM17:BQ17)</f>
        <v>210</v>
      </c>
    </row>
    <row r="18" spans="2:70" ht="15.75" thickBot="1" x14ac:dyDescent="0.2">
      <c r="B18" s="155" t="s">
        <v>38</v>
      </c>
      <c r="C18" s="152">
        <f>AD37</f>
        <v>469</v>
      </c>
      <c r="D18" s="71">
        <f>AD38</f>
        <v>501</v>
      </c>
      <c r="E18" s="72">
        <f>SUM(C18:D18)</f>
        <v>970</v>
      </c>
      <c r="F18" s="73">
        <f>AX37</f>
        <v>0</v>
      </c>
      <c r="G18" s="71">
        <f>AX38</f>
        <v>0</v>
      </c>
      <c r="H18" s="72">
        <f>SUM(F18:G18)</f>
        <v>0</v>
      </c>
      <c r="I18" s="121">
        <f t="shared" si="19"/>
        <v>469</v>
      </c>
      <c r="J18" s="122">
        <f t="shared" si="19"/>
        <v>501</v>
      </c>
      <c r="K18" s="123">
        <f t="shared" si="19"/>
        <v>970</v>
      </c>
      <c r="L18" s="75"/>
      <c r="O18" s="299" t="s">
        <v>15</v>
      </c>
      <c r="P18" s="303"/>
      <c r="Q18" s="17">
        <v>40</v>
      </c>
      <c r="R18" s="18">
        <v>34</v>
      </c>
      <c r="S18" s="18">
        <v>36</v>
      </c>
      <c r="T18" s="18">
        <v>37</v>
      </c>
      <c r="U18" s="18">
        <v>30</v>
      </c>
      <c r="V18" s="18">
        <f>SUM(Q18:U18)</f>
        <v>177</v>
      </c>
      <c r="W18" s="304" t="s">
        <v>15</v>
      </c>
      <c r="X18" s="305"/>
      <c r="Y18" s="18">
        <v>24</v>
      </c>
      <c r="Z18" s="18">
        <v>37</v>
      </c>
      <c r="AA18" s="18">
        <v>27</v>
      </c>
      <c r="AB18" s="18">
        <v>28</v>
      </c>
      <c r="AC18" s="18">
        <v>35</v>
      </c>
      <c r="AD18" s="19">
        <f>SUM(Y18:AC18)</f>
        <v>151</v>
      </c>
      <c r="AI18" s="299" t="s">
        <v>15</v>
      </c>
      <c r="AJ18" s="303"/>
      <c r="AK18" s="17">
        <v>2</v>
      </c>
      <c r="AL18" s="18">
        <v>0</v>
      </c>
      <c r="AM18" s="18">
        <v>1</v>
      </c>
      <c r="AN18" s="18">
        <v>1</v>
      </c>
      <c r="AO18" s="18">
        <v>2</v>
      </c>
      <c r="AP18" s="18">
        <f>SUM(AK18:AO18)</f>
        <v>6</v>
      </c>
      <c r="AQ18" s="304" t="s">
        <v>15</v>
      </c>
      <c r="AR18" s="305"/>
      <c r="AS18" s="18">
        <v>1</v>
      </c>
      <c r="AT18" s="18">
        <v>0</v>
      </c>
      <c r="AU18" s="18">
        <v>1</v>
      </c>
      <c r="AV18" s="18">
        <v>2</v>
      </c>
      <c r="AW18" s="18">
        <v>1</v>
      </c>
      <c r="AX18" s="19">
        <f>SUM(AS18:AW18)</f>
        <v>5</v>
      </c>
      <c r="BC18" s="299" t="s">
        <v>15</v>
      </c>
      <c r="BD18" s="303"/>
      <c r="BE18" s="17">
        <f>Q18+AK18</f>
        <v>42</v>
      </c>
      <c r="BF18" s="18">
        <f t="shared" si="20"/>
        <v>34</v>
      </c>
      <c r="BG18" s="18">
        <f t="shared" si="20"/>
        <v>37</v>
      </c>
      <c r="BH18" s="18">
        <f t="shared" si="20"/>
        <v>38</v>
      </c>
      <c r="BI18" s="18">
        <f t="shared" si="20"/>
        <v>32</v>
      </c>
      <c r="BJ18" s="18">
        <f>SUM(BE18:BI18)</f>
        <v>183</v>
      </c>
      <c r="BK18" s="306" t="s">
        <v>15</v>
      </c>
      <c r="BL18" s="306"/>
      <c r="BM18" s="18">
        <f>Y18+AS18</f>
        <v>25</v>
      </c>
      <c r="BN18" s="18">
        <f t="shared" si="21"/>
        <v>37</v>
      </c>
      <c r="BO18" s="18">
        <f t="shared" si="21"/>
        <v>28</v>
      </c>
      <c r="BP18" s="18">
        <f t="shared" si="21"/>
        <v>30</v>
      </c>
      <c r="BQ18" s="18">
        <f t="shared" si="21"/>
        <v>36</v>
      </c>
      <c r="BR18" s="19">
        <f>SUM(BM18:BQ18)</f>
        <v>156</v>
      </c>
    </row>
    <row r="19" spans="2:70" ht="15" x14ac:dyDescent="0.15">
      <c r="B19" s="156" t="s">
        <v>39</v>
      </c>
      <c r="C19" s="144">
        <f>V42</f>
        <v>419</v>
      </c>
      <c r="D19" s="65">
        <f>V43</f>
        <v>465</v>
      </c>
      <c r="E19" s="66">
        <f>SUM(C19:D19)</f>
        <v>884</v>
      </c>
      <c r="F19" s="67">
        <f>AP42</f>
        <v>0</v>
      </c>
      <c r="G19" s="65">
        <f>AP43</f>
        <v>0</v>
      </c>
      <c r="H19" s="66">
        <f>SUM(F19:G19)</f>
        <v>0</v>
      </c>
      <c r="I19" s="110">
        <f t="shared" si="19"/>
        <v>419</v>
      </c>
      <c r="J19" s="111">
        <f t="shared" si="19"/>
        <v>465</v>
      </c>
      <c r="K19" s="124">
        <f t="shared" si="19"/>
        <v>884</v>
      </c>
      <c r="L19" s="75"/>
      <c r="O19" s="299" t="s">
        <v>12</v>
      </c>
      <c r="P19" s="300"/>
      <c r="Q19" s="20">
        <f t="shared" ref="Q19:V19" si="22">SUM(Q17:Q18)</f>
        <v>84</v>
      </c>
      <c r="R19" s="20">
        <f t="shared" si="22"/>
        <v>76</v>
      </c>
      <c r="S19" s="20">
        <f t="shared" si="22"/>
        <v>76</v>
      </c>
      <c r="T19" s="20">
        <f t="shared" si="22"/>
        <v>74</v>
      </c>
      <c r="U19" s="20">
        <f t="shared" si="22"/>
        <v>71</v>
      </c>
      <c r="V19" s="20">
        <f t="shared" si="22"/>
        <v>381</v>
      </c>
      <c r="W19" s="301" t="s">
        <v>12</v>
      </c>
      <c r="X19" s="302"/>
      <c r="Y19" s="20">
        <f t="shared" ref="Y19:AD19" si="23">SUM(Y17:Y18)</f>
        <v>58</v>
      </c>
      <c r="Z19" s="20">
        <f t="shared" si="23"/>
        <v>77</v>
      </c>
      <c r="AA19" s="20">
        <f t="shared" si="23"/>
        <v>70</v>
      </c>
      <c r="AB19" s="20">
        <f t="shared" si="23"/>
        <v>69</v>
      </c>
      <c r="AC19" s="20">
        <f t="shared" si="23"/>
        <v>77</v>
      </c>
      <c r="AD19" s="20">
        <f t="shared" si="23"/>
        <v>351</v>
      </c>
      <c r="AI19" s="299" t="s">
        <v>12</v>
      </c>
      <c r="AJ19" s="300"/>
      <c r="AK19" s="20">
        <f t="shared" ref="AK19:AP19" si="24">SUM(AK17:AK18)</f>
        <v>3</v>
      </c>
      <c r="AL19" s="20">
        <f t="shared" si="24"/>
        <v>1</v>
      </c>
      <c r="AM19" s="20">
        <f t="shared" si="24"/>
        <v>2</v>
      </c>
      <c r="AN19" s="20">
        <f t="shared" si="24"/>
        <v>2</v>
      </c>
      <c r="AO19" s="20">
        <f t="shared" si="24"/>
        <v>2</v>
      </c>
      <c r="AP19" s="20">
        <f t="shared" si="24"/>
        <v>10</v>
      </c>
      <c r="AQ19" s="301" t="s">
        <v>12</v>
      </c>
      <c r="AR19" s="302"/>
      <c r="AS19" s="20">
        <f t="shared" ref="AS19:AX19" si="25">SUM(AS17:AS18)</f>
        <v>2</v>
      </c>
      <c r="AT19" s="20">
        <f t="shared" si="25"/>
        <v>4</v>
      </c>
      <c r="AU19" s="20">
        <f t="shared" si="25"/>
        <v>2</v>
      </c>
      <c r="AV19" s="20">
        <f t="shared" si="25"/>
        <v>3</v>
      </c>
      <c r="AW19" s="20">
        <f t="shared" si="25"/>
        <v>4</v>
      </c>
      <c r="AX19" s="20">
        <f t="shared" si="25"/>
        <v>15</v>
      </c>
      <c r="BC19" s="299" t="s">
        <v>12</v>
      </c>
      <c r="BD19" s="300"/>
      <c r="BE19" s="20">
        <f t="shared" ref="BE19:BJ19" si="26">SUM(BE17:BE18)</f>
        <v>87</v>
      </c>
      <c r="BF19" s="20">
        <f t="shared" si="26"/>
        <v>77</v>
      </c>
      <c r="BG19" s="20">
        <f t="shared" si="26"/>
        <v>78</v>
      </c>
      <c r="BH19" s="20">
        <f t="shared" si="26"/>
        <v>76</v>
      </c>
      <c r="BI19" s="20">
        <f t="shared" si="26"/>
        <v>73</v>
      </c>
      <c r="BJ19" s="20">
        <f t="shared" si="26"/>
        <v>391</v>
      </c>
      <c r="BK19" s="301" t="s">
        <v>12</v>
      </c>
      <c r="BL19" s="302"/>
      <c r="BM19" s="20">
        <f t="shared" ref="BM19:BR19" si="27">SUM(BM17:BM18)</f>
        <v>60</v>
      </c>
      <c r="BN19" s="20">
        <f t="shared" si="27"/>
        <v>81</v>
      </c>
      <c r="BO19" s="20">
        <f t="shared" si="27"/>
        <v>72</v>
      </c>
      <c r="BP19" s="20">
        <f t="shared" si="27"/>
        <v>72</v>
      </c>
      <c r="BQ19" s="20">
        <f t="shared" si="27"/>
        <v>81</v>
      </c>
      <c r="BR19" s="20">
        <f t="shared" si="27"/>
        <v>366</v>
      </c>
    </row>
    <row r="20" spans="2:70" ht="15.75" thickBot="1" x14ac:dyDescent="0.2">
      <c r="B20" s="157" t="s">
        <v>22</v>
      </c>
      <c r="C20" s="153">
        <f>C9-C18-C19</f>
        <v>761</v>
      </c>
      <c r="D20" s="82">
        <f>D9-D18-D19</f>
        <v>1300</v>
      </c>
      <c r="E20" s="83">
        <f>SUM(C20:D20)</f>
        <v>2061</v>
      </c>
      <c r="F20" s="84">
        <f>F9-F18-F19</f>
        <v>0</v>
      </c>
      <c r="G20" s="82">
        <f>G9-G18-G19</f>
        <v>1</v>
      </c>
      <c r="H20" s="87">
        <f>H9-H18-H19</f>
        <v>1</v>
      </c>
      <c r="I20" s="125">
        <f>+C20+F20</f>
        <v>761</v>
      </c>
      <c r="J20" s="126">
        <f t="shared" si="19"/>
        <v>1301</v>
      </c>
      <c r="K20" s="127">
        <f t="shared" si="19"/>
        <v>2062</v>
      </c>
      <c r="L20" s="75"/>
      <c r="O20" s="28"/>
      <c r="P20" s="28"/>
      <c r="Q20" s="26"/>
      <c r="R20" s="26"/>
      <c r="S20" s="26"/>
      <c r="T20" s="26"/>
      <c r="U20" s="26"/>
      <c r="V20" s="26"/>
      <c r="W20" s="28"/>
      <c r="X20" s="28"/>
      <c r="Y20" s="26"/>
      <c r="Z20" s="26"/>
      <c r="AA20" s="26"/>
      <c r="AB20" s="26"/>
      <c r="AC20" s="26"/>
      <c r="AD20" s="26"/>
      <c r="AI20" s="28"/>
      <c r="AJ20" s="28"/>
      <c r="AK20" s="26"/>
      <c r="AL20" s="26"/>
      <c r="AM20" s="26"/>
      <c r="AN20" s="26"/>
      <c r="AO20" s="26"/>
      <c r="AP20" s="26"/>
      <c r="AQ20" s="28"/>
      <c r="AR20" s="28"/>
      <c r="AS20" s="26"/>
      <c r="AT20" s="26"/>
      <c r="AU20" s="26"/>
      <c r="AV20" s="26"/>
      <c r="AW20" s="26"/>
      <c r="AX20" s="26"/>
      <c r="BC20" s="28"/>
      <c r="BD20" s="28"/>
      <c r="BE20" s="26"/>
      <c r="BF20" s="26"/>
      <c r="BG20" s="26"/>
      <c r="BH20" s="26"/>
      <c r="BI20" s="26"/>
      <c r="BJ20" s="26"/>
      <c r="BK20" s="28"/>
      <c r="BL20" s="28"/>
      <c r="BM20" s="26"/>
      <c r="BN20" s="26"/>
      <c r="BO20" s="26"/>
      <c r="BP20" s="26"/>
      <c r="BQ20" s="26"/>
      <c r="BR20" s="26"/>
    </row>
    <row r="21" spans="2:70" ht="15" thickTop="1" thickBot="1" x14ac:dyDescent="0.2">
      <c r="B21" s="386" t="s">
        <v>44</v>
      </c>
      <c r="C21" s="388" t="s">
        <v>47</v>
      </c>
      <c r="D21" s="390" t="s">
        <v>48</v>
      </c>
      <c r="E21" s="378" t="s">
        <v>49</v>
      </c>
      <c r="F21" s="388" t="s">
        <v>47</v>
      </c>
      <c r="G21" s="390" t="s">
        <v>48</v>
      </c>
      <c r="H21" s="378" t="s">
        <v>51</v>
      </c>
      <c r="I21" s="380" t="s">
        <v>47</v>
      </c>
      <c r="J21" s="382" t="s">
        <v>48</v>
      </c>
      <c r="K21" s="384" t="s">
        <v>54</v>
      </c>
      <c r="L21" s="75"/>
      <c r="O21" s="299" t="s">
        <v>10</v>
      </c>
      <c r="P21" s="300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310" t="s">
        <v>10</v>
      </c>
      <c r="X21" s="31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99" t="s">
        <v>10</v>
      </c>
      <c r="AJ21" s="300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310" t="s">
        <v>10</v>
      </c>
      <c r="AR21" s="31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99" t="s">
        <v>10</v>
      </c>
      <c r="BD21" s="300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310" t="s">
        <v>10</v>
      </c>
      <c r="BL21" s="31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87"/>
      <c r="C22" s="389"/>
      <c r="D22" s="391"/>
      <c r="E22" s="379"/>
      <c r="F22" s="389"/>
      <c r="G22" s="391"/>
      <c r="H22" s="379"/>
      <c r="I22" s="381"/>
      <c r="J22" s="383"/>
      <c r="K22" s="385"/>
      <c r="L22" s="75"/>
      <c r="O22" s="299" t="s">
        <v>13</v>
      </c>
      <c r="P22" s="303"/>
      <c r="Q22" s="180">
        <v>33</v>
      </c>
      <c r="R22" s="181">
        <v>38</v>
      </c>
      <c r="S22" s="181">
        <v>54</v>
      </c>
      <c r="T22" s="181">
        <v>37</v>
      </c>
      <c r="U22" s="181">
        <v>52</v>
      </c>
      <c r="V22" s="181">
        <f>SUM(Q22:U22)</f>
        <v>214</v>
      </c>
      <c r="W22" s="307" t="s">
        <v>13</v>
      </c>
      <c r="X22" s="308"/>
      <c r="Y22" s="181">
        <v>49</v>
      </c>
      <c r="Z22" s="181">
        <v>65</v>
      </c>
      <c r="AA22" s="181">
        <v>57</v>
      </c>
      <c r="AB22" s="181">
        <v>52</v>
      </c>
      <c r="AC22" s="30">
        <v>56</v>
      </c>
      <c r="AD22" s="182">
        <f>SUM(Y22:AC22)</f>
        <v>279</v>
      </c>
      <c r="AI22" s="299" t="s">
        <v>13</v>
      </c>
      <c r="AJ22" s="303"/>
      <c r="AK22" s="180">
        <v>4</v>
      </c>
      <c r="AL22" s="181">
        <v>1</v>
      </c>
      <c r="AM22" s="181">
        <v>1</v>
      </c>
      <c r="AN22" s="181">
        <v>2</v>
      </c>
      <c r="AO22" s="181">
        <v>0</v>
      </c>
      <c r="AP22" s="181">
        <f>SUM(AK22:AO22)</f>
        <v>8</v>
      </c>
      <c r="AQ22" s="307" t="s">
        <v>13</v>
      </c>
      <c r="AR22" s="308"/>
      <c r="AS22" s="181">
        <v>0</v>
      </c>
      <c r="AT22" s="181">
        <v>0</v>
      </c>
      <c r="AU22" s="181">
        <v>0</v>
      </c>
      <c r="AV22" s="181">
        <v>0</v>
      </c>
      <c r="AW22" s="181">
        <v>0</v>
      </c>
      <c r="AX22" s="182">
        <f>SUM(AS22:AW22)</f>
        <v>0</v>
      </c>
      <c r="BC22" s="299" t="s">
        <v>13</v>
      </c>
      <c r="BD22" s="303"/>
      <c r="BE22" s="180">
        <f>Q22+AK22</f>
        <v>37</v>
      </c>
      <c r="BF22" s="181">
        <f t="shared" ref="BF22:BI23" si="28">R22+AL22</f>
        <v>39</v>
      </c>
      <c r="BG22" s="181">
        <f t="shared" si="28"/>
        <v>55</v>
      </c>
      <c r="BH22" s="181">
        <f t="shared" si="28"/>
        <v>39</v>
      </c>
      <c r="BI22" s="181">
        <f t="shared" si="28"/>
        <v>52</v>
      </c>
      <c r="BJ22" s="181">
        <f>SUM(BE22:BI22)</f>
        <v>222</v>
      </c>
      <c r="BK22" s="309" t="s">
        <v>13</v>
      </c>
      <c r="BL22" s="309"/>
      <c r="BM22" s="181">
        <f>Y22+AS22</f>
        <v>49</v>
      </c>
      <c r="BN22" s="181">
        <f t="shared" ref="BN22:BQ23" si="29">Z22+AT22</f>
        <v>65</v>
      </c>
      <c r="BO22" s="181">
        <f t="shared" si="29"/>
        <v>57</v>
      </c>
      <c r="BP22" s="181">
        <f t="shared" si="29"/>
        <v>52</v>
      </c>
      <c r="BQ22" s="181">
        <f t="shared" si="29"/>
        <v>56</v>
      </c>
      <c r="BR22" s="182">
        <f>SUM(BM22:BQ22)</f>
        <v>279</v>
      </c>
    </row>
    <row r="23" spans="2:70" ht="16.5" thickTop="1" thickBot="1" x14ac:dyDescent="0.2">
      <c r="B23" s="100" t="s">
        <v>37</v>
      </c>
      <c r="C23" s="101">
        <f>ROUND(C17/$C$10,4)</f>
        <v>0.33310000000000001</v>
      </c>
      <c r="D23" s="102">
        <f>ROUND(D17/$D$10,4)</f>
        <v>0.2969</v>
      </c>
      <c r="E23" s="103">
        <f>ROUND(E17/$E$10,4)</f>
        <v>0.31409999999999999</v>
      </c>
      <c r="F23" s="101">
        <f>ROUND(F17/$F$10,4)</f>
        <v>0.12</v>
      </c>
      <c r="G23" s="102">
        <f>ROUND(G17/$G$10,4)</f>
        <v>0.35139999999999999</v>
      </c>
      <c r="H23" s="103">
        <f>ROUND(H17/$H$10,4)</f>
        <v>0.2581</v>
      </c>
      <c r="I23" s="130">
        <f>ROUND(I17/$I$10,4)</f>
        <v>0.33200000000000002</v>
      </c>
      <c r="J23" s="131">
        <f>ROUND(J17/$J$10,4)</f>
        <v>0.29730000000000001</v>
      </c>
      <c r="K23" s="132">
        <f>ROUND(K17/$K$10,4)</f>
        <v>0.31380000000000002</v>
      </c>
      <c r="L23" s="75"/>
      <c r="O23" s="299" t="s">
        <v>15</v>
      </c>
      <c r="P23" s="303"/>
      <c r="Q23" s="17">
        <v>39</v>
      </c>
      <c r="R23" s="18">
        <v>39</v>
      </c>
      <c r="S23" s="18">
        <v>38</v>
      </c>
      <c r="T23" s="18">
        <v>44</v>
      </c>
      <c r="U23" s="18">
        <v>46</v>
      </c>
      <c r="V23" s="18">
        <f>SUM(Q23:U23)</f>
        <v>206</v>
      </c>
      <c r="W23" s="304" t="s">
        <v>15</v>
      </c>
      <c r="X23" s="305"/>
      <c r="Y23" s="18">
        <v>61</v>
      </c>
      <c r="Z23" s="18">
        <v>49</v>
      </c>
      <c r="AA23" s="18">
        <v>57</v>
      </c>
      <c r="AB23" s="18">
        <v>56</v>
      </c>
      <c r="AC23" s="31">
        <v>47</v>
      </c>
      <c r="AD23" s="19">
        <f>SUM(Y23:AC23)</f>
        <v>270</v>
      </c>
      <c r="AI23" s="299" t="s">
        <v>15</v>
      </c>
      <c r="AJ23" s="303"/>
      <c r="AK23" s="17">
        <v>3</v>
      </c>
      <c r="AL23" s="18">
        <v>0</v>
      </c>
      <c r="AM23" s="18">
        <v>3</v>
      </c>
      <c r="AN23" s="18">
        <v>1</v>
      </c>
      <c r="AO23" s="18">
        <v>1</v>
      </c>
      <c r="AP23" s="18">
        <f>SUM(AK23:AO23)</f>
        <v>8</v>
      </c>
      <c r="AQ23" s="304" t="s">
        <v>15</v>
      </c>
      <c r="AR23" s="305"/>
      <c r="AS23" s="18">
        <v>0</v>
      </c>
      <c r="AT23" s="18">
        <v>1</v>
      </c>
      <c r="AU23" s="18">
        <v>0</v>
      </c>
      <c r="AV23" s="18">
        <v>2</v>
      </c>
      <c r="AW23" s="18">
        <v>1</v>
      </c>
      <c r="AX23" s="19">
        <f>SUM(AS23:AW23)</f>
        <v>4</v>
      </c>
      <c r="BC23" s="299" t="s">
        <v>15</v>
      </c>
      <c r="BD23" s="303"/>
      <c r="BE23" s="17">
        <f>Q23+AK23</f>
        <v>42</v>
      </c>
      <c r="BF23" s="18">
        <f t="shared" si="28"/>
        <v>39</v>
      </c>
      <c r="BG23" s="18">
        <f t="shared" si="28"/>
        <v>41</v>
      </c>
      <c r="BH23" s="18">
        <f t="shared" si="28"/>
        <v>45</v>
      </c>
      <c r="BI23" s="18">
        <f t="shared" si="28"/>
        <v>47</v>
      </c>
      <c r="BJ23" s="18">
        <f>SUM(BE23:BI23)</f>
        <v>214</v>
      </c>
      <c r="BK23" s="306" t="s">
        <v>15</v>
      </c>
      <c r="BL23" s="306"/>
      <c r="BM23" s="18">
        <f>Y23+AS23</f>
        <v>61</v>
      </c>
      <c r="BN23" s="18">
        <f t="shared" si="29"/>
        <v>50</v>
      </c>
      <c r="BO23" s="18">
        <f t="shared" si="29"/>
        <v>57</v>
      </c>
      <c r="BP23" s="18">
        <f t="shared" si="29"/>
        <v>58</v>
      </c>
      <c r="BQ23" s="18">
        <f t="shared" si="29"/>
        <v>48</v>
      </c>
      <c r="BR23" s="19">
        <f>SUM(BM23:BQ23)</f>
        <v>274</v>
      </c>
    </row>
    <row r="24" spans="2:70" ht="15" x14ac:dyDescent="0.15">
      <c r="B24" s="90" t="s">
        <v>38</v>
      </c>
      <c r="C24" s="92">
        <f>ROUND(C18/$C$10,4)</f>
        <v>9.1999999999999998E-2</v>
      </c>
      <c r="D24" s="89">
        <f>ROUND(D18/$D$10,4)</f>
        <v>8.9099999999999999E-2</v>
      </c>
      <c r="E24" s="93">
        <f>ROUND(E18/$E$10,4)</f>
        <v>9.0499999999999997E-2</v>
      </c>
      <c r="F24" s="92">
        <f>ROUND(F18/$F$10,4)</f>
        <v>0</v>
      </c>
      <c r="G24" s="89">
        <f>ROUND(G18/$G$10,4)</f>
        <v>0</v>
      </c>
      <c r="H24" s="93">
        <f>ROUND(H18/$H$10,4)</f>
        <v>0</v>
      </c>
      <c r="I24" s="133">
        <f>ROUND(I18/$I$10,4)</f>
        <v>9.1499999999999998E-2</v>
      </c>
      <c r="J24" s="134">
        <f>ROUND(J18/$J$10,4)</f>
        <v>8.8499999999999995E-2</v>
      </c>
      <c r="K24" s="135">
        <f>ROUND(K18/$K$10,4)</f>
        <v>0.09</v>
      </c>
      <c r="O24" s="299" t="s">
        <v>12</v>
      </c>
      <c r="P24" s="300"/>
      <c r="Q24" s="20">
        <f t="shared" ref="Q24:V24" si="30">SUM(Q22:Q23)</f>
        <v>72</v>
      </c>
      <c r="R24" s="20">
        <f t="shared" si="30"/>
        <v>77</v>
      </c>
      <c r="S24" s="20">
        <f t="shared" si="30"/>
        <v>92</v>
      </c>
      <c r="T24" s="20">
        <f t="shared" si="30"/>
        <v>81</v>
      </c>
      <c r="U24" s="20">
        <f t="shared" si="30"/>
        <v>98</v>
      </c>
      <c r="V24" s="20">
        <f t="shared" si="30"/>
        <v>420</v>
      </c>
      <c r="W24" s="301" t="s">
        <v>12</v>
      </c>
      <c r="X24" s="302"/>
      <c r="Y24" s="20">
        <f t="shared" ref="Y24:AD24" si="31">SUM(Y22:Y23)</f>
        <v>110</v>
      </c>
      <c r="Z24" s="20">
        <f t="shared" si="31"/>
        <v>114</v>
      </c>
      <c r="AA24" s="20">
        <f t="shared" si="31"/>
        <v>114</v>
      </c>
      <c r="AB24" s="20">
        <f t="shared" si="31"/>
        <v>108</v>
      </c>
      <c r="AC24" s="20">
        <f t="shared" si="31"/>
        <v>103</v>
      </c>
      <c r="AD24" s="20">
        <f t="shared" si="31"/>
        <v>549</v>
      </c>
      <c r="AI24" s="299" t="s">
        <v>12</v>
      </c>
      <c r="AJ24" s="300"/>
      <c r="AK24" s="20">
        <f t="shared" ref="AK24:AP24" si="32">SUM(AK22:AK23)</f>
        <v>7</v>
      </c>
      <c r="AL24" s="20">
        <f t="shared" si="32"/>
        <v>1</v>
      </c>
      <c r="AM24" s="20">
        <f t="shared" si="32"/>
        <v>4</v>
      </c>
      <c r="AN24" s="20">
        <f t="shared" si="32"/>
        <v>3</v>
      </c>
      <c r="AO24" s="20">
        <f t="shared" si="32"/>
        <v>1</v>
      </c>
      <c r="AP24" s="32">
        <f t="shared" si="32"/>
        <v>16</v>
      </c>
      <c r="AQ24" s="301" t="s">
        <v>12</v>
      </c>
      <c r="AR24" s="302"/>
      <c r="AS24" s="20">
        <f t="shared" ref="AS24:AX24" si="33">SUM(AS22:AS23)</f>
        <v>0</v>
      </c>
      <c r="AT24" s="20">
        <f t="shared" si="33"/>
        <v>1</v>
      </c>
      <c r="AU24" s="20">
        <f t="shared" si="33"/>
        <v>0</v>
      </c>
      <c r="AV24" s="20">
        <f t="shared" si="33"/>
        <v>2</v>
      </c>
      <c r="AW24" s="20">
        <f t="shared" si="33"/>
        <v>1</v>
      </c>
      <c r="AX24" s="20">
        <f t="shared" si="33"/>
        <v>4</v>
      </c>
      <c r="BC24" s="299" t="s">
        <v>12</v>
      </c>
      <c r="BD24" s="300"/>
      <c r="BE24" s="20">
        <f t="shared" ref="BE24:BJ24" si="34">SUM(BE22:BE23)</f>
        <v>79</v>
      </c>
      <c r="BF24" s="20">
        <f t="shared" si="34"/>
        <v>78</v>
      </c>
      <c r="BG24" s="20">
        <f t="shared" si="34"/>
        <v>96</v>
      </c>
      <c r="BH24" s="20">
        <f t="shared" si="34"/>
        <v>84</v>
      </c>
      <c r="BI24" s="20">
        <f t="shared" si="34"/>
        <v>99</v>
      </c>
      <c r="BJ24" s="20">
        <f t="shared" si="34"/>
        <v>436</v>
      </c>
      <c r="BK24" s="301" t="s">
        <v>12</v>
      </c>
      <c r="BL24" s="302"/>
      <c r="BM24" s="20">
        <f t="shared" ref="BM24:BR24" si="35">SUM(BM22:BM23)</f>
        <v>110</v>
      </c>
      <c r="BN24" s="20">
        <f t="shared" si="35"/>
        <v>115</v>
      </c>
      <c r="BO24" s="20">
        <f t="shared" si="35"/>
        <v>114</v>
      </c>
      <c r="BP24" s="20">
        <f t="shared" si="35"/>
        <v>110</v>
      </c>
      <c r="BQ24" s="20">
        <f t="shared" si="35"/>
        <v>104</v>
      </c>
      <c r="BR24" s="20">
        <f t="shared" si="35"/>
        <v>553</v>
      </c>
    </row>
    <row r="25" spans="2:70" ht="15" x14ac:dyDescent="0.15">
      <c r="B25" s="90" t="s">
        <v>39</v>
      </c>
      <c r="C25" s="92">
        <f>ROUND(C19/$C$10,4)</f>
        <v>8.2199999999999995E-2</v>
      </c>
      <c r="D25" s="89">
        <f>ROUND(D19/$D$10,4)</f>
        <v>8.2699999999999996E-2</v>
      </c>
      <c r="E25" s="93">
        <f>ROUND(E19/$E$10,4)</f>
        <v>8.2500000000000004E-2</v>
      </c>
      <c r="F25" s="92">
        <f>ROUND(F19/$F$10,4)</f>
        <v>0</v>
      </c>
      <c r="G25" s="89">
        <f>ROUND(G19/$G$10,4)</f>
        <v>0</v>
      </c>
      <c r="H25" s="93">
        <f>ROUND(H19/$H$10,4)</f>
        <v>0</v>
      </c>
      <c r="I25" s="133">
        <f>ROUND(I19/$I$10,4)</f>
        <v>8.1799999999999998E-2</v>
      </c>
      <c r="J25" s="134">
        <f>ROUND(J19/$J$10,4)</f>
        <v>8.2199999999999995E-2</v>
      </c>
      <c r="K25" s="135">
        <f>ROUND(K19/$K$10,4)</f>
        <v>8.2000000000000003E-2</v>
      </c>
      <c r="O25" s="28"/>
      <c r="P25" s="28"/>
      <c r="Q25" s="26"/>
      <c r="R25" s="26"/>
      <c r="S25" s="26"/>
      <c r="T25" s="26"/>
      <c r="U25" s="26"/>
      <c r="V25" s="26"/>
      <c r="W25" s="28"/>
      <c r="X25" s="28"/>
      <c r="Y25" s="26"/>
      <c r="Z25" s="26"/>
      <c r="AA25" s="26"/>
      <c r="AB25" s="26"/>
      <c r="AC25" s="26"/>
      <c r="AD25" s="26"/>
      <c r="AI25" s="28"/>
      <c r="AJ25" s="28"/>
      <c r="AK25" s="26"/>
      <c r="AL25" s="26"/>
      <c r="AM25" s="26"/>
      <c r="AN25" s="26"/>
      <c r="AO25" s="26"/>
      <c r="AP25" s="26"/>
      <c r="AQ25" s="28"/>
      <c r="AR25" s="28"/>
      <c r="AS25" s="26"/>
      <c r="AT25" s="26"/>
      <c r="AU25" s="26"/>
      <c r="AV25" s="26"/>
      <c r="AW25" s="26"/>
      <c r="AX25" s="26"/>
      <c r="BC25" s="28"/>
      <c r="BD25" s="28"/>
      <c r="BE25" s="26"/>
      <c r="BF25" s="26"/>
      <c r="BG25" s="26"/>
      <c r="BH25" s="26"/>
      <c r="BI25" s="26"/>
      <c r="BJ25" s="26"/>
      <c r="BK25" s="28"/>
      <c r="BL25" s="28"/>
      <c r="BM25" s="26"/>
      <c r="BN25" s="26"/>
      <c r="BO25" s="26"/>
      <c r="BP25" s="26"/>
      <c r="BQ25" s="26"/>
      <c r="BR25" s="26"/>
    </row>
    <row r="26" spans="2:70" ht="15.75" thickBot="1" x14ac:dyDescent="0.2">
      <c r="B26" s="91" t="s">
        <v>22</v>
      </c>
      <c r="C26" s="94">
        <f>ROUND(C20/$C$10,4)</f>
        <v>0.14929999999999999</v>
      </c>
      <c r="D26" s="95">
        <f>ROUND(D20/$D$10,4)</f>
        <v>0.23130000000000001</v>
      </c>
      <c r="E26" s="96">
        <f>ROUND(E20/$E$10,4)</f>
        <v>0.1923</v>
      </c>
      <c r="F26" s="94">
        <f>ROUND(F20/$F$10,4)</f>
        <v>0</v>
      </c>
      <c r="G26" s="95">
        <f>ROUND(G20/$G$10,4)</f>
        <v>2.7E-2</v>
      </c>
      <c r="H26" s="96">
        <f>ROUND(H20/$H$10,4)</f>
        <v>1.61E-2</v>
      </c>
      <c r="I26" s="136">
        <f>ROUND(I20/$I$10,4)</f>
        <v>0.14849999999999999</v>
      </c>
      <c r="J26" s="137">
        <f>ROUND(J20/$J$10,4)</f>
        <v>0.22989999999999999</v>
      </c>
      <c r="K26" s="138">
        <f>ROUND(K20/$K$10,4)</f>
        <v>0.1913</v>
      </c>
      <c r="O26" s="299" t="s">
        <v>10</v>
      </c>
      <c r="P26" s="300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310" t="s">
        <v>10</v>
      </c>
      <c r="X26" s="31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99" t="s">
        <v>10</v>
      </c>
      <c r="AJ26" s="300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310" t="s">
        <v>10</v>
      </c>
      <c r="AR26" s="31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99" t="s">
        <v>10</v>
      </c>
      <c r="BD26" s="300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310" t="s">
        <v>10</v>
      </c>
      <c r="BL26" s="31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6"/>
      <c r="J27" s="116"/>
      <c r="K27" s="116"/>
      <c r="O27" s="299" t="s">
        <v>13</v>
      </c>
      <c r="P27" s="303"/>
      <c r="Q27" s="180">
        <v>63</v>
      </c>
      <c r="R27" s="181">
        <v>68</v>
      </c>
      <c r="S27" s="181">
        <v>70</v>
      </c>
      <c r="T27" s="181">
        <v>94</v>
      </c>
      <c r="U27" s="181">
        <v>83</v>
      </c>
      <c r="V27" s="181">
        <f>SUM(Q27:U27)</f>
        <v>378</v>
      </c>
      <c r="W27" s="307" t="s">
        <v>13</v>
      </c>
      <c r="X27" s="308"/>
      <c r="Y27" s="181">
        <v>76</v>
      </c>
      <c r="Z27" s="181">
        <v>62</v>
      </c>
      <c r="AA27" s="181">
        <v>64</v>
      </c>
      <c r="AB27" s="181">
        <v>64</v>
      </c>
      <c r="AC27" s="181">
        <v>65</v>
      </c>
      <c r="AD27" s="182">
        <f>SUM(Y27:AC27)</f>
        <v>331</v>
      </c>
      <c r="AI27" s="299" t="s">
        <v>13</v>
      </c>
      <c r="AJ27" s="303"/>
      <c r="AK27" s="180">
        <v>0</v>
      </c>
      <c r="AL27" s="181">
        <v>1</v>
      </c>
      <c r="AM27" s="181">
        <v>0</v>
      </c>
      <c r="AN27" s="181">
        <v>0</v>
      </c>
      <c r="AO27" s="181">
        <v>1</v>
      </c>
      <c r="AP27" s="181">
        <f>SUM(AK27:AO27)</f>
        <v>2</v>
      </c>
      <c r="AQ27" s="307" t="s">
        <v>13</v>
      </c>
      <c r="AR27" s="308"/>
      <c r="AS27" s="181">
        <v>0</v>
      </c>
      <c r="AT27" s="181">
        <v>0</v>
      </c>
      <c r="AU27" s="181">
        <v>0</v>
      </c>
      <c r="AV27" s="181">
        <v>0</v>
      </c>
      <c r="AW27" s="181">
        <v>0</v>
      </c>
      <c r="AX27" s="182">
        <f>SUM(AS27:AW27)</f>
        <v>0</v>
      </c>
      <c r="BC27" s="299" t="s">
        <v>13</v>
      </c>
      <c r="BD27" s="303"/>
      <c r="BE27" s="180">
        <f>Q27+AK27</f>
        <v>63</v>
      </c>
      <c r="BF27" s="181">
        <f t="shared" ref="BF27:BI28" si="36">R27+AL27</f>
        <v>69</v>
      </c>
      <c r="BG27" s="181">
        <f t="shared" si="36"/>
        <v>70</v>
      </c>
      <c r="BH27" s="181">
        <f t="shared" si="36"/>
        <v>94</v>
      </c>
      <c r="BI27" s="181">
        <f t="shared" si="36"/>
        <v>84</v>
      </c>
      <c r="BJ27" s="181">
        <f>SUM(BE27:BI27)</f>
        <v>380</v>
      </c>
      <c r="BK27" s="309" t="s">
        <v>13</v>
      </c>
      <c r="BL27" s="309"/>
      <c r="BM27" s="181">
        <f>Y27+AS27</f>
        <v>76</v>
      </c>
      <c r="BN27" s="181">
        <f t="shared" ref="BN27:BQ28" si="37">Z27+AT27</f>
        <v>62</v>
      </c>
      <c r="BO27" s="181">
        <f t="shared" si="37"/>
        <v>64</v>
      </c>
      <c r="BP27" s="181">
        <f t="shared" si="37"/>
        <v>64</v>
      </c>
      <c r="BQ27" s="181">
        <f t="shared" si="37"/>
        <v>65</v>
      </c>
      <c r="BR27" s="182">
        <f>SUM(BM27:BQ27)</f>
        <v>331</v>
      </c>
    </row>
    <row r="28" spans="2:70" ht="15.75" thickBot="1" x14ac:dyDescent="0.2">
      <c r="I28" s="116"/>
      <c r="J28" s="116"/>
      <c r="K28" s="116"/>
      <c r="O28" s="299" t="s">
        <v>15</v>
      </c>
      <c r="P28" s="303"/>
      <c r="Q28" s="17">
        <v>66</v>
      </c>
      <c r="R28" s="18">
        <v>71</v>
      </c>
      <c r="S28" s="18">
        <v>62</v>
      </c>
      <c r="T28" s="18">
        <v>68</v>
      </c>
      <c r="U28" s="18">
        <v>57</v>
      </c>
      <c r="V28" s="18">
        <f>SUM(Q28:U28)</f>
        <v>324</v>
      </c>
      <c r="W28" s="304" t="s">
        <v>15</v>
      </c>
      <c r="X28" s="305"/>
      <c r="Y28" s="18">
        <v>65</v>
      </c>
      <c r="Z28" s="18">
        <v>71</v>
      </c>
      <c r="AA28" s="18">
        <v>83</v>
      </c>
      <c r="AB28" s="18">
        <v>60</v>
      </c>
      <c r="AC28" s="18">
        <v>60</v>
      </c>
      <c r="AD28" s="19">
        <f>SUM(Y28:AC28)</f>
        <v>339</v>
      </c>
      <c r="AI28" s="299" t="s">
        <v>15</v>
      </c>
      <c r="AJ28" s="303"/>
      <c r="AK28" s="17">
        <v>2</v>
      </c>
      <c r="AL28" s="18">
        <v>1</v>
      </c>
      <c r="AM28" s="18">
        <v>0</v>
      </c>
      <c r="AN28" s="18">
        <v>1</v>
      </c>
      <c r="AO28" s="18">
        <v>2</v>
      </c>
      <c r="AP28" s="18">
        <f>SUM(AK28:AO28)</f>
        <v>6</v>
      </c>
      <c r="AQ28" s="304" t="s">
        <v>15</v>
      </c>
      <c r="AR28" s="305"/>
      <c r="AS28" s="18">
        <v>1</v>
      </c>
      <c r="AT28" s="18">
        <v>0</v>
      </c>
      <c r="AU28" s="18">
        <v>3</v>
      </c>
      <c r="AV28" s="18">
        <v>1</v>
      </c>
      <c r="AW28" s="18">
        <v>0</v>
      </c>
      <c r="AX28" s="19">
        <f>SUM(AS28:AW28)</f>
        <v>5</v>
      </c>
      <c r="BC28" s="299" t="s">
        <v>15</v>
      </c>
      <c r="BD28" s="303"/>
      <c r="BE28" s="17">
        <f>Q28+AK28</f>
        <v>68</v>
      </c>
      <c r="BF28" s="18">
        <f t="shared" si="36"/>
        <v>72</v>
      </c>
      <c r="BG28" s="18">
        <f t="shared" si="36"/>
        <v>62</v>
      </c>
      <c r="BH28" s="18">
        <f t="shared" si="36"/>
        <v>69</v>
      </c>
      <c r="BI28" s="18">
        <f t="shared" si="36"/>
        <v>59</v>
      </c>
      <c r="BJ28" s="18">
        <f>SUM(BE28:BI28)</f>
        <v>330</v>
      </c>
      <c r="BK28" s="306" t="s">
        <v>15</v>
      </c>
      <c r="BL28" s="306"/>
      <c r="BM28" s="18">
        <f>Y28+AS28</f>
        <v>66</v>
      </c>
      <c r="BN28" s="18">
        <f t="shared" si="37"/>
        <v>71</v>
      </c>
      <c r="BO28" s="18">
        <f t="shared" si="37"/>
        <v>86</v>
      </c>
      <c r="BP28" s="18">
        <f t="shared" si="37"/>
        <v>61</v>
      </c>
      <c r="BQ28" s="18">
        <f t="shared" si="37"/>
        <v>60</v>
      </c>
      <c r="BR28" s="19">
        <f>SUM(BM28:BQ28)</f>
        <v>344</v>
      </c>
    </row>
    <row r="29" spans="2:70" ht="15.75" thickBot="1" x14ac:dyDescent="0.2">
      <c r="I29" s="116"/>
      <c r="J29" s="116"/>
      <c r="K29" s="116"/>
      <c r="O29" s="299" t="s">
        <v>12</v>
      </c>
      <c r="P29" s="300"/>
      <c r="Q29" s="20">
        <f t="shared" ref="Q29:V29" si="38">SUM(Q27:Q28)</f>
        <v>129</v>
      </c>
      <c r="R29" s="20">
        <f t="shared" si="38"/>
        <v>139</v>
      </c>
      <c r="S29" s="20">
        <f t="shared" si="38"/>
        <v>132</v>
      </c>
      <c r="T29" s="20">
        <f t="shared" si="38"/>
        <v>162</v>
      </c>
      <c r="U29" s="20">
        <f t="shared" si="38"/>
        <v>140</v>
      </c>
      <c r="V29" s="20">
        <f t="shared" si="38"/>
        <v>702</v>
      </c>
      <c r="W29" s="301" t="s">
        <v>12</v>
      </c>
      <c r="X29" s="302"/>
      <c r="Y29" s="20">
        <f t="shared" ref="Y29:AD29" si="39">SUM(Y27:Y28)</f>
        <v>141</v>
      </c>
      <c r="Z29" s="20">
        <f t="shared" si="39"/>
        <v>133</v>
      </c>
      <c r="AA29" s="20">
        <f t="shared" si="39"/>
        <v>147</v>
      </c>
      <c r="AB29" s="20">
        <f t="shared" si="39"/>
        <v>124</v>
      </c>
      <c r="AC29" s="20">
        <f t="shared" si="39"/>
        <v>125</v>
      </c>
      <c r="AD29" s="20">
        <f t="shared" si="39"/>
        <v>670</v>
      </c>
      <c r="AI29" s="299" t="s">
        <v>12</v>
      </c>
      <c r="AJ29" s="300"/>
      <c r="AK29" s="20">
        <f t="shared" ref="AK29:AP29" si="40">SUM(AK27:AK28)</f>
        <v>2</v>
      </c>
      <c r="AL29" s="20">
        <f t="shared" si="40"/>
        <v>2</v>
      </c>
      <c r="AM29" s="20">
        <f t="shared" si="40"/>
        <v>0</v>
      </c>
      <c r="AN29" s="20">
        <f t="shared" si="40"/>
        <v>1</v>
      </c>
      <c r="AO29" s="20">
        <f t="shared" si="40"/>
        <v>3</v>
      </c>
      <c r="AP29" s="20">
        <f t="shared" si="40"/>
        <v>8</v>
      </c>
      <c r="AQ29" s="301" t="s">
        <v>12</v>
      </c>
      <c r="AR29" s="302"/>
      <c r="AS29" s="20">
        <f t="shared" ref="AS29:AX29" si="41">SUM(AS27:AS28)</f>
        <v>1</v>
      </c>
      <c r="AT29" s="20">
        <f t="shared" si="41"/>
        <v>0</v>
      </c>
      <c r="AU29" s="20">
        <f t="shared" si="41"/>
        <v>3</v>
      </c>
      <c r="AV29" s="20">
        <f t="shared" si="41"/>
        <v>1</v>
      </c>
      <c r="AW29" s="20">
        <f t="shared" si="41"/>
        <v>0</v>
      </c>
      <c r="AX29" s="20">
        <f t="shared" si="41"/>
        <v>5</v>
      </c>
      <c r="BC29" s="299" t="s">
        <v>12</v>
      </c>
      <c r="BD29" s="300"/>
      <c r="BE29" s="20">
        <f t="shared" ref="BE29:BJ29" si="42">SUM(BE27:BE28)</f>
        <v>131</v>
      </c>
      <c r="BF29" s="20">
        <f t="shared" si="42"/>
        <v>141</v>
      </c>
      <c r="BG29" s="20">
        <f t="shared" si="42"/>
        <v>132</v>
      </c>
      <c r="BH29" s="20">
        <f t="shared" si="42"/>
        <v>163</v>
      </c>
      <c r="BI29" s="20">
        <f t="shared" si="42"/>
        <v>143</v>
      </c>
      <c r="BJ29" s="20">
        <f t="shared" si="42"/>
        <v>710</v>
      </c>
      <c r="BK29" s="301" t="s">
        <v>12</v>
      </c>
      <c r="BL29" s="302"/>
      <c r="BM29" s="20">
        <f t="shared" ref="BM29:BR29" si="43">SUM(BM27:BM28)</f>
        <v>142</v>
      </c>
      <c r="BN29" s="20">
        <f t="shared" si="43"/>
        <v>133</v>
      </c>
      <c r="BO29" s="20">
        <f t="shared" si="43"/>
        <v>150</v>
      </c>
      <c r="BP29" s="20">
        <f t="shared" si="43"/>
        <v>125</v>
      </c>
      <c r="BQ29" s="20">
        <f t="shared" si="43"/>
        <v>125</v>
      </c>
      <c r="BR29" s="20">
        <f t="shared" si="43"/>
        <v>675</v>
      </c>
    </row>
    <row r="30" spans="2:70" ht="15" x14ac:dyDescent="0.15">
      <c r="B30" s="365" t="s">
        <v>53</v>
      </c>
      <c r="C30" s="367" t="s">
        <v>31</v>
      </c>
      <c r="D30" s="368"/>
      <c r="E30" s="369"/>
      <c r="F30" s="367" t="s">
        <v>32</v>
      </c>
      <c r="G30" s="368"/>
      <c r="H30" s="369"/>
      <c r="I30" s="370" t="s">
        <v>52</v>
      </c>
      <c r="J30" s="370"/>
      <c r="K30" s="371"/>
      <c r="O30" s="28"/>
      <c r="P30" s="28"/>
      <c r="Q30" s="26"/>
      <c r="R30" s="26"/>
      <c r="S30" s="26"/>
      <c r="T30" s="26"/>
      <c r="U30" s="26"/>
      <c r="V30" s="26"/>
      <c r="W30" s="28"/>
      <c r="X30" s="28"/>
      <c r="Y30" s="26"/>
      <c r="Z30" s="26"/>
      <c r="AA30" s="26"/>
      <c r="AB30" s="26"/>
      <c r="AC30" s="26"/>
      <c r="AD30" s="26"/>
      <c r="AI30" s="28"/>
      <c r="AJ30" s="28"/>
      <c r="AK30" s="26"/>
      <c r="AL30" s="26"/>
      <c r="AM30" s="26"/>
      <c r="AN30" s="26"/>
      <c r="AO30" s="26"/>
      <c r="AP30" s="26"/>
      <c r="AQ30" s="28"/>
      <c r="AR30" s="28"/>
      <c r="AS30" s="26"/>
      <c r="AT30" s="26"/>
      <c r="AU30" s="26"/>
      <c r="AV30" s="26"/>
      <c r="AW30" s="26"/>
      <c r="AX30" s="26"/>
      <c r="BC30" s="28"/>
      <c r="BD30" s="28"/>
      <c r="BE30" s="26"/>
      <c r="BF30" s="26"/>
      <c r="BG30" s="26"/>
      <c r="BH30" s="26"/>
      <c r="BI30" s="26"/>
      <c r="BJ30" s="26"/>
      <c r="BK30" s="28"/>
      <c r="BL30" s="28"/>
      <c r="BM30" s="26"/>
      <c r="BN30" s="26"/>
      <c r="BO30" s="26"/>
      <c r="BP30" s="26"/>
      <c r="BQ30" s="26"/>
      <c r="BR30" s="26"/>
    </row>
    <row r="31" spans="2:70" ht="15.75" thickBot="1" x14ac:dyDescent="0.2">
      <c r="B31" s="366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8" t="s">
        <v>16</v>
      </c>
      <c r="J31" s="139" t="s">
        <v>14</v>
      </c>
      <c r="K31" s="140" t="s">
        <v>33</v>
      </c>
      <c r="O31" s="299" t="s">
        <v>10</v>
      </c>
      <c r="P31" s="300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310" t="s">
        <v>10</v>
      </c>
      <c r="X31" s="31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99" t="s">
        <v>10</v>
      </c>
      <c r="AJ31" s="300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310" t="s">
        <v>10</v>
      </c>
      <c r="AR31" s="31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99" t="s">
        <v>10</v>
      </c>
      <c r="BD31" s="300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310" t="s">
        <v>10</v>
      </c>
      <c r="BL31" s="31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6" t="s">
        <v>45</v>
      </c>
      <c r="C32" s="359">
        <f t="shared" ref="C32:K32" si="44">C18+C19</f>
        <v>888</v>
      </c>
      <c r="D32" s="361">
        <f t="shared" si="44"/>
        <v>966</v>
      </c>
      <c r="E32" s="363">
        <f t="shared" si="44"/>
        <v>1854</v>
      </c>
      <c r="F32" s="359">
        <f t="shared" si="44"/>
        <v>0</v>
      </c>
      <c r="G32" s="361">
        <f t="shared" si="44"/>
        <v>0</v>
      </c>
      <c r="H32" s="363">
        <f t="shared" si="44"/>
        <v>0</v>
      </c>
      <c r="I32" s="372">
        <f t="shared" si="44"/>
        <v>888</v>
      </c>
      <c r="J32" s="374">
        <f t="shared" si="44"/>
        <v>966</v>
      </c>
      <c r="K32" s="376">
        <f t="shared" si="44"/>
        <v>1854</v>
      </c>
      <c r="O32" s="299" t="s">
        <v>13</v>
      </c>
      <c r="P32" s="303"/>
      <c r="Q32" s="180">
        <v>54</v>
      </c>
      <c r="R32" s="181">
        <v>61</v>
      </c>
      <c r="S32" s="181">
        <v>47</v>
      </c>
      <c r="T32" s="181">
        <v>57</v>
      </c>
      <c r="U32" s="181">
        <v>57</v>
      </c>
      <c r="V32" s="181">
        <f>SUM(Q32:U32)</f>
        <v>276</v>
      </c>
      <c r="W32" s="307" t="s">
        <v>13</v>
      </c>
      <c r="X32" s="308"/>
      <c r="Y32" s="181">
        <v>45</v>
      </c>
      <c r="Z32" s="181">
        <v>58</v>
      </c>
      <c r="AA32" s="181">
        <v>71</v>
      </c>
      <c r="AB32" s="181">
        <v>73</v>
      </c>
      <c r="AC32" s="181">
        <v>74</v>
      </c>
      <c r="AD32" s="182">
        <f>SUM(Y32:AC32)</f>
        <v>321</v>
      </c>
      <c r="AI32" s="299" t="s">
        <v>13</v>
      </c>
      <c r="AJ32" s="303"/>
      <c r="AK32" s="180">
        <v>0</v>
      </c>
      <c r="AL32" s="181">
        <v>0</v>
      </c>
      <c r="AM32" s="181">
        <v>1</v>
      </c>
      <c r="AN32" s="181">
        <v>0</v>
      </c>
      <c r="AO32" s="181">
        <v>0</v>
      </c>
      <c r="AP32" s="181">
        <f>SUM(AK32:AO32)</f>
        <v>1</v>
      </c>
      <c r="AQ32" s="307" t="s">
        <v>13</v>
      </c>
      <c r="AR32" s="308"/>
      <c r="AS32" s="181">
        <v>0</v>
      </c>
      <c r="AT32" s="181">
        <v>0</v>
      </c>
      <c r="AU32" s="181">
        <v>0</v>
      </c>
      <c r="AV32" s="181">
        <v>0</v>
      </c>
      <c r="AW32" s="181">
        <v>0</v>
      </c>
      <c r="AX32" s="182">
        <f>SUM(AS32:AW32)</f>
        <v>0</v>
      </c>
      <c r="BC32" s="299" t="s">
        <v>13</v>
      </c>
      <c r="BD32" s="303"/>
      <c r="BE32" s="180">
        <f>Q32+AK32</f>
        <v>54</v>
      </c>
      <c r="BF32" s="181">
        <f t="shared" ref="BF32:BI33" si="45">R32+AL32</f>
        <v>61</v>
      </c>
      <c r="BG32" s="181">
        <f t="shared" si="45"/>
        <v>48</v>
      </c>
      <c r="BH32" s="181">
        <f t="shared" si="45"/>
        <v>57</v>
      </c>
      <c r="BI32" s="181">
        <f t="shared" si="45"/>
        <v>57</v>
      </c>
      <c r="BJ32" s="181">
        <f>SUM(BE32:BI32)</f>
        <v>277</v>
      </c>
      <c r="BK32" s="309" t="s">
        <v>13</v>
      </c>
      <c r="BL32" s="309"/>
      <c r="BM32" s="181">
        <f>Y32+AS32</f>
        <v>45</v>
      </c>
      <c r="BN32" s="181">
        <f t="shared" ref="BN32:BQ33" si="46">Z32+AT32</f>
        <v>58</v>
      </c>
      <c r="BO32" s="181">
        <f t="shared" si="46"/>
        <v>71</v>
      </c>
      <c r="BP32" s="181">
        <f t="shared" si="46"/>
        <v>73</v>
      </c>
      <c r="BQ32" s="181">
        <f t="shared" si="46"/>
        <v>74</v>
      </c>
      <c r="BR32" s="182">
        <f>SUM(BM32:BQ32)</f>
        <v>321</v>
      </c>
    </row>
    <row r="33" spans="2:70" ht="14.25" thickBot="1" x14ac:dyDescent="0.2">
      <c r="B33" s="97" t="s">
        <v>42</v>
      </c>
      <c r="C33" s="360"/>
      <c r="D33" s="362"/>
      <c r="E33" s="364"/>
      <c r="F33" s="360"/>
      <c r="G33" s="362"/>
      <c r="H33" s="364"/>
      <c r="I33" s="373"/>
      <c r="J33" s="375"/>
      <c r="K33" s="377"/>
      <c r="O33" s="299" t="s">
        <v>15</v>
      </c>
      <c r="P33" s="303"/>
      <c r="Q33" s="17">
        <v>61</v>
      </c>
      <c r="R33" s="18">
        <v>51</v>
      </c>
      <c r="S33" s="18">
        <v>57</v>
      </c>
      <c r="T33" s="18">
        <v>48</v>
      </c>
      <c r="U33" s="18">
        <v>58</v>
      </c>
      <c r="V33" s="18">
        <f>SUM(Q33:U33)</f>
        <v>275</v>
      </c>
      <c r="W33" s="304" t="s">
        <v>15</v>
      </c>
      <c r="X33" s="305"/>
      <c r="Y33" s="18">
        <v>61</v>
      </c>
      <c r="Z33" s="18">
        <v>71</v>
      </c>
      <c r="AA33" s="18">
        <v>68</v>
      </c>
      <c r="AB33" s="18">
        <v>64</v>
      </c>
      <c r="AC33" s="18">
        <v>65</v>
      </c>
      <c r="AD33" s="19">
        <f>SUM(Y33:AC33)</f>
        <v>329</v>
      </c>
      <c r="AI33" s="299" t="s">
        <v>15</v>
      </c>
      <c r="AJ33" s="303"/>
      <c r="AK33" s="17">
        <v>0</v>
      </c>
      <c r="AL33" s="18">
        <v>1</v>
      </c>
      <c r="AM33" s="18">
        <v>0</v>
      </c>
      <c r="AN33" s="18">
        <v>0</v>
      </c>
      <c r="AO33" s="18">
        <v>0</v>
      </c>
      <c r="AP33" s="18">
        <f>SUM(AK33:AO33)</f>
        <v>1</v>
      </c>
      <c r="AQ33" s="304" t="s">
        <v>15</v>
      </c>
      <c r="AR33" s="305"/>
      <c r="AS33" s="18">
        <v>0</v>
      </c>
      <c r="AT33" s="18">
        <v>0</v>
      </c>
      <c r="AU33" s="18">
        <v>0</v>
      </c>
      <c r="AV33" s="18">
        <v>0</v>
      </c>
      <c r="AW33" s="18">
        <v>1</v>
      </c>
      <c r="AX33" s="19">
        <f>SUM(AS33:AW33)</f>
        <v>1</v>
      </c>
      <c r="BC33" s="299" t="s">
        <v>15</v>
      </c>
      <c r="BD33" s="303"/>
      <c r="BE33" s="17">
        <f>Q33+AK33</f>
        <v>61</v>
      </c>
      <c r="BF33" s="18">
        <f t="shared" si="45"/>
        <v>52</v>
      </c>
      <c r="BG33" s="18">
        <f t="shared" si="45"/>
        <v>57</v>
      </c>
      <c r="BH33" s="18">
        <f t="shared" si="45"/>
        <v>48</v>
      </c>
      <c r="BI33" s="18">
        <f t="shared" si="45"/>
        <v>58</v>
      </c>
      <c r="BJ33" s="18">
        <f>SUM(BE33:BI33)</f>
        <v>276</v>
      </c>
      <c r="BK33" s="306" t="s">
        <v>15</v>
      </c>
      <c r="BL33" s="306"/>
      <c r="BM33" s="18">
        <f>Y33+AS33</f>
        <v>61</v>
      </c>
      <c r="BN33" s="18">
        <f t="shared" si="46"/>
        <v>71</v>
      </c>
      <c r="BO33" s="18">
        <f t="shared" si="46"/>
        <v>68</v>
      </c>
      <c r="BP33" s="18">
        <f t="shared" si="46"/>
        <v>64</v>
      </c>
      <c r="BQ33" s="18">
        <f t="shared" si="46"/>
        <v>66</v>
      </c>
      <c r="BR33" s="19">
        <f>SUM(BM33:BQ33)</f>
        <v>330</v>
      </c>
    </row>
    <row r="34" spans="2:70" x14ac:dyDescent="0.15">
      <c r="B34" s="86" t="s">
        <v>46</v>
      </c>
      <c r="C34" s="347">
        <f t="shared" ref="C34:K34" si="47">C20</f>
        <v>761</v>
      </c>
      <c r="D34" s="349">
        <f t="shared" si="47"/>
        <v>1300</v>
      </c>
      <c r="E34" s="351">
        <f t="shared" si="47"/>
        <v>2061</v>
      </c>
      <c r="F34" s="347">
        <f t="shared" si="47"/>
        <v>0</v>
      </c>
      <c r="G34" s="353">
        <f t="shared" si="47"/>
        <v>1</v>
      </c>
      <c r="H34" s="354">
        <f t="shared" si="47"/>
        <v>1</v>
      </c>
      <c r="I34" s="343">
        <f t="shared" si="47"/>
        <v>761</v>
      </c>
      <c r="J34" s="345">
        <f t="shared" si="47"/>
        <v>1301</v>
      </c>
      <c r="K34" s="335">
        <f t="shared" si="47"/>
        <v>2062</v>
      </c>
      <c r="O34" s="299" t="s">
        <v>12</v>
      </c>
      <c r="P34" s="300"/>
      <c r="Q34" s="20">
        <f t="shared" ref="Q34:V34" si="48">SUM(Q32:Q33)</f>
        <v>115</v>
      </c>
      <c r="R34" s="20">
        <f t="shared" si="48"/>
        <v>112</v>
      </c>
      <c r="S34" s="20">
        <f t="shared" si="48"/>
        <v>104</v>
      </c>
      <c r="T34" s="20">
        <f t="shared" si="48"/>
        <v>105</v>
      </c>
      <c r="U34" s="20">
        <f t="shared" si="48"/>
        <v>115</v>
      </c>
      <c r="V34" s="20">
        <f t="shared" si="48"/>
        <v>551</v>
      </c>
      <c r="W34" s="301" t="s">
        <v>12</v>
      </c>
      <c r="X34" s="302"/>
      <c r="Y34" s="20">
        <f t="shared" ref="Y34:AD34" si="49">SUM(Y32:Y33)</f>
        <v>106</v>
      </c>
      <c r="Z34" s="20">
        <f t="shared" si="49"/>
        <v>129</v>
      </c>
      <c r="AA34" s="20">
        <f t="shared" si="49"/>
        <v>139</v>
      </c>
      <c r="AB34" s="20">
        <f t="shared" si="49"/>
        <v>137</v>
      </c>
      <c r="AC34" s="20">
        <f t="shared" si="49"/>
        <v>139</v>
      </c>
      <c r="AD34" s="20">
        <f t="shared" si="49"/>
        <v>650</v>
      </c>
      <c r="AI34" s="299" t="s">
        <v>12</v>
      </c>
      <c r="AJ34" s="300"/>
      <c r="AK34" s="20">
        <f t="shared" ref="AK34:AP34" si="50">SUM(AK32:AK33)</f>
        <v>0</v>
      </c>
      <c r="AL34" s="20">
        <f t="shared" si="50"/>
        <v>1</v>
      </c>
      <c r="AM34" s="20">
        <f t="shared" si="50"/>
        <v>1</v>
      </c>
      <c r="AN34" s="20">
        <f t="shared" si="50"/>
        <v>0</v>
      </c>
      <c r="AO34" s="20">
        <f t="shared" si="50"/>
        <v>0</v>
      </c>
      <c r="AP34" s="20">
        <f t="shared" si="50"/>
        <v>2</v>
      </c>
      <c r="AQ34" s="301" t="s">
        <v>12</v>
      </c>
      <c r="AR34" s="302"/>
      <c r="AS34" s="20">
        <f t="shared" ref="AS34:AX34" si="51">SUM(AS32:AS33)</f>
        <v>0</v>
      </c>
      <c r="AT34" s="20">
        <f t="shared" si="51"/>
        <v>0</v>
      </c>
      <c r="AU34" s="20">
        <f t="shared" si="51"/>
        <v>0</v>
      </c>
      <c r="AV34" s="20">
        <f t="shared" si="51"/>
        <v>0</v>
      </c>
      <c r="AW34" s="20">
        <f t="shared" si="51"/>
        <v>1</v>
      </c>
      <c r="AX34" s="20">
        <f t="shared" si="51"/>
        <v>1</v>
      </c>
      <c r="BC34" s="299" t="s">
        <v>12</v>
      </c>
      <c r="BD34" s="300"/>
      <c r="BE34" s="20">
        <f t="shared" ref="BE34:BJ34" si="52">SUM(BE32:BE33)</f>
        <v>115</v>
      </c>
      <c r="BF34" s="20">
        <f t="shared" si="52"/>
        <v>113</v>
      </c>
      <c r="BG34" s="20">
        <f t="shared" si="52"/>
        <v>105</v>
      </c>
      <c r="BH34" s="20">
        <f t="shared" si="52"/>
        <v>105</v>
      </c>
      <c r="BI34" s="20">
        <f t="shared" si="52"/>
        <v>115</v>
      </c>
      <c r="BJ34" s="20">
        <f t="shared" si="52"/>
        <v>553</v>
      </c>
      <c r="BK34" s="301" t="s">
        <v>12</v>
      </c>
      <c r="BL34" s="302"/>
      <c r="BM34" s="20">
        <f t="shared" ref="BM34:BR34" si="53">SUM(BM32:BM33)</f>
        <v>106</v>
      </c>
      <c r="BN34" s="20">
        <f t="shared" si="53"/>
        <v>129</v>
      </c>
      <c r="BO34" s="20">
        <f t="shared" si="53"/>
        <v>139</v>
      </c>
      <c r="BP34" s="20">
        <f t="shared" si="53"/>
        <v>137</v>
      </c>
      <c r="BQ34" s="20">
        <f t="shared" si="53"/>
        <v>140</v>
      </c>
      <c r="BR34" s="20">
        <f t="shared" si="53"/>
        <v>651</v>
      </c>
    </row>
    <row r="35" spans="2:70" ht="14.25" thickBot="1" x14ac:dyDescent="0.2">
      <c r="B35" s="97" t="s">
        <v>22</v>
      </c>
      <c r="C35" s="348"/>
      <c r="D35" s="350"/>
      <c r="E35" s="352"/>
      <c r="F35" s="348"/>
      <c r="G35" s="350"/>
      <c r="H35" s="352"/>
      <c r="I35" s="344"/>
      <c r="J35" s="346"/>
      <c r="K35" s="336"/>
      <c r="O35" s="28"/>
      <c r="P35" s="28"/>
      <c r="Q35" s="26"/>
      <c r="R35" s="26"/>
      <c r="S35" s="26"/>
      <c r="T35" s="26"/>
      <c r="U35" s="26"/>
      <c r="V35" s="26"/>
      <c r="W35" s="28"/>
      <c r="X35" s="28"/>
      <c r="Y35" s="26"/>
      <c r="Z35" s="26"/>
      <c r="AA35" s="26"/>
      <c r="AB35" s="26"/>
      <c r="AC35" s="26"/>
      <c r="AD35" s="26"/>
      <c r="AI35" s="28"/>
      <c r="AJ35" s="28"/>
      <c r="AK35" s="26"/>
      <c r="AL35" s="26"/>
      <c r="AM35" s="26"/>
      <c r="AN35" s="26"/>
      <c r="AO35" s="26"/>
      <c r="AP35" s="26"/>
      <c r="AQ35" s="28"/>
      <c r="AR35" s="28"/>
      <c r="AS35" s="26"/>
      <c r="AT35" s="26"/>
      <c r="AU35" s="26"/>
      <c r="AV35" s="26"/>
      <c r="AW35" s="26"/>
      <c r="AX35" s="26"/>
      <c r="BC35" s="28"/>
      <c r="BD35" s="28"/>
      <c r="BE35" s="26"/>
      <c r="BF35" s="26"/>
      <c r="BG35" s="26"/>
      <c r="BH35" s="26"/>
      <c r="BI35" s="26"/>
      <c r="BJ35" s="26"/>
      <c r="BK35" s="28"/>
      <c r="BL35" s="28"/>
      <c r="BM35" s="26"/>
      <c r="BN35" s="26"/>
      <c r="BO35" s="26"/>
      <c r="BP35" s="26"/>
      <c r="BQ35" s="26"/>
      <c r="BR35" s="26"/>
    </row>
    <row r="36" spans="2:70" ht="14.25" thickBot="1" x14ac:dyDescent="0.2">
      <c r="B36" s="337" t="s">
        <v>44</v>
      </c>
      <c r="C36" s="339" t="s">
        <v>47</v>
      </c>
      <c r="D36" s="341" t="s">
        <v>48</v>
      </c>
      <c r="E36" s="333" t="s">
        <v>49</v>
      </c>
      <c r="F36" s="339" t="s">
        <v>47</v>
      </c>
      <c r="G36" s="341" t="s">
        <v>48</v>
      </c>
      <c r="H36" s="333" t="s">
        <v>51</v>
      </c>
      <c r="I36" s="355" t="s">
        <v>47</v>
      </c>
      <c r="J36" s="357" t="s">
        <v>48</v>
      </c>
      <c r="K36" s="333" t="s">
        <v>55</v>
      </c>
      <c r="O36" s="299" t="s">
        <v>10</v>
      </c>
      <c r="P36" s="300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310" t="s">
        <v>10</v>
      </c>
      <c r="X36" s="31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99" t="s">
        <v>10</v>
      </c>
      <c r="AJ36" s="300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310" t="s">
        <v>10</v>
      </c>
      <c r="AR36" s="31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99" t="s">
        <v>10</v>
      </c>
      <c r="BD36" s="300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310" t="s">
        <v>10</v>
      </c>
      <c r="BL36" s="31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8"/>
      <c r="C37" s="340"/>
      <c r="D37" s="342"/>
      <c r="E37" s="334"/>
      <c r="F37" s="340"/>
      <c r="G37" s="342"/>
      <c r="H37" s="334"/>
      <c r="I37" s="356"/>
      <c r="J37" s="358"/>
      <c r="K37" s="334"/>
      <c r="O37" s="299" t="s">
        <v>13</v>
      </c>
      <c r="P37" s="303"/>
      <c r="Q37" s="180">
        <v>82</v>
      </c>
      <c r="R37" s="181">
        <v>71</v>
      </c>
      <c r="S37" s="181">
        <v>71</v>
      </c>
      <c r="T37" s="181">
        <v>73</v>
      </c>
      <c r="U37" s="181">
        <v>95</v>
      </c>
      <c r="V37" s="181">
        <f>SUM(Q37:U37)</f>
        <v>392</v>
      </c>
      <c r="W37" s="307" t="s">
        <v>13</v>
      </c>
      <c r="X37" s="308"/>
      <c r="Y37" s="181">
        <v>92</v>
      </c>
      <c r="Z37" s="181">
        <v>95</v>
      </c>
      <c r="AA37" s="181">
        <v>93</v>
      </c>
      <c r="AB37" s="181">
        <v>89</v>
      </c>
      <c r="AC37" s="181">
        <v>100</v>
      </c>
      <c r="AD37" s="182">
        <f>SUM(Y37:AC37)</f>
        <v>469</v>
      </c>
      <c r="AI37" s="299" t="s">
        <v>13</v>
      </c>
      <c r="AJ37" s="303"/>
      <c r="AK37" s="180">
        <v>0</v>
      </c>
      <c r="AL37" s="181">
        <v>0</v>
      </c>
      <c r="AM37" s="181">
        <v>0</v>
      </c>
      <c r="AN37" s="181">
        <v>0</v>
      </c>
      <c r="AO37" s="181">
        <v>0</v>
      </c>
      <c r="AP37" s="181">
        <f>SUM(AK37:AO37)</f>
        <v>0</v>
      </c>
      <c r="AQ37" s="307" t="s">
        <v>13</v>
      </c>
      <c r="AR37" s="308"/>
      <c r="AS37" s="181">
        <v>0</v>
      </c>
      <c r="AT37" s="181">
        <v>0</v>
      </c>
      <c r="AU37" s="181">
        <v>0</v>
      </c>
      <c r="AV37" s="181">
        <v>0</v>
      </c>
      <c r="AW37" s="181">
        <v>0</v>
      </c>
      <c r="AX37" s="182">
        <f>SUM(AS37:AW37)</f>
        <v>0</v>
      </c>
      <c r="BC37" s="299" t="s">
        <v>13</v>
      </c>
      <c r="BD37" s="303"/>
      <c r="BE37" s="180">
        <f>Q37+AK37</f>
        <v>82</v>
      </c>
      <c r="BF37" s="181">
        <f t="shared" ref="BF37:BI38" si="54">R37+AL37</f>
        <v>71</v>
      </c>
      <c r="BG37" s="181">
        <f t="shared" si="54"/>
        <v>71</v>
      </c>
      <c r="BH37" s="181">
        <f t="shared" si="54"/>
        <v>73</v>
      </c>
      <c r="BI37" s="181">
        <f t="shared" si="54"/>
        <v>95</v>
      </c>
      <c r="BJ37" s="181">
        <f>SUM(BE37:BI37)</f>
        <v>392</v>
      </c>
      <c r="BK37" s="309" t="s">
        <v>13</v>
      </c>
      <c r="BL37" s="309"/>
      <c r="BM37" s="181">
        <f>Y37+AS37</f>
        <v>92</v>
      </c>
      <c r="BN37" s="181">
        <f t="shared" ref="BN37:BQ38" si="55">Z37+AT37</f>
        <v>95</v>
      </c>
      <c r="BO37" s="181">
        <f t="shared" si="55"/>
        <v>93</v>
      </c>
      <c r="BP37" s="181">
        <f t="shared" si="55"/>
        <v>89</v>
      </c>
      <c r="BQ37" s="181">
        <f t="shared" si="55"/>
        <v>100</v>
      </c>
      <c r="BR37" s="182">
        <f>SUM(BM37:BQ37)</f>
        <v>469</v>
      </c>
    </row>
    <row r="38" spans="2:70" ht="14.25" thickBot="1" x14ac:dyDescent="0.2">
      <c r="B38" s="141" t="s">
        <v>41</v>
      </c>
      <c r="C38" s="329">
        <f>ROUND(C32/$C$10,4)</f>
        <v>0.17419999999999999</v>
      </c>
      <c r="D38" s="330">
        <f>ROUND(D32/$D$10,4)</f>
        <v>0.1719</v>
      </c>
      <c r="E38" s="331">
        <f>ROUND(E32/$E$10,4)</f>
        <v>0.17299999999999999</v>
      </c>
      <c r="F38" s="329">
        <f>ROUND(F32/$F$10,4)</f>
        <v>0</v>
      </c>
      <c r="G38" s="330">
        <f>ROUND(G32/$G$10,4)</f>
        <v>0</v>
      </c>
      <c r="H38" s="332">
        <f>ROUND(H32/$H$10,4)</f>
        <v>0</v>
      </c>
      <c r="I38" s="326">
        <f>ROUND(I32/$I$10,4)</f>
        <v>0.17330000000000001</v>
      </c>
      <c r="J38" s="327">
        <f>ROUND(J32/$J$10,4)</f>
        <v>0.17069999999999999</v>
      </c>
      <c r="K38" s="328">
        <f>ROUND(K32/$K$10,4)</f>
        <v>0.17199999999999999</v>
      </c>
      <c r="O38" s="299" t="s">
        <v>15</v>
      </c>
      <c r="P38" s="303"/>
      <c r="Q38" s="17">
        <v>78</v>
      </c>
      <c r="R38" s="18">
        <v>95</v>
      </c>
      <c r="S38" s="18">
        <v>57</v>
      </c>
      <c r="T38" s="18">
        <v>92</v>
      </c>
      <c r="U38" s="18">
        <v>80</v>
      </c>
      <c r="V38" s="18">
        <f>SUM(Q38:U38)</f>
        <v>402</v>
      </c>
      <c r="W38" s="304" t="s">
        <v>15</v>
      </c>
      <c r="X38" s="305"/>
      <c r="Y38" s="18">
        <v>98</v>
      </c>
      <c r="Z38" s="18">
        <v>80</v>
      </c>
      <c r="AA38" s="18">
        <v>95</v>
      </c>
      <c r="AB38" s="18">
        <v>124</v>
      </c>
      <c r="AC38" s="18">
        <v>104</v>
      </c>
      <c r="AD38" s="19">
        <f>SUM(Y38:AC38)</f>
        <v>501</v>
      </c>
      <c r="AI38" s="299" t="s">
        <v>15</v>
      </c>
      <c r="AJ38" s="303"/>
      <c r="AK38" s="17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f>SUM(AK38:AO38)</f>
        <v>0</v>
      </c>
      <c r="AQ38" s="304" t="s">
        <v>15</v>
      </c>
      <c r="AR38" s="305"/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9">
        <f>SUM(AS38:AW38)</f>
        <v>0</v>
      </c>
      <c r="BC38" s="299" t="s">
        <v>15</v>
      </c>
      <c r="BD38" s="303"/>
      <c r="BE38" s="17">
        <f>Q38+AK38</f>
        <v>78</v>
      </c>
      <c r="BF38" s="18">
        <f t="shared" si="54"/>
        <v>95</v>
      </c>
      <c r="BG38" s="18">
        <f t="shared" si="54"/>
        <v>57</v>
      </c>
      <c r="BH38" s="18">
        <f t="shared" si="54"/>
        <v>92</v>
      </c>
      <c r="BI38" s="18">
        <f t="shared" si="54"/>
        <v>80</v>
      </c>
      <c r="BJ38" s="18">
        <f>SUM(BE38:BI38)</f>
        <v>402</v>
      </c>
      <c r="BK38" s="306" t="s">
        <v>15</v>
      </c>
      <c r="BL38" s="306"/>
      <c r="BM38" s="18">
        <f>Y38+AS38</f>
        <v>98</v>
      </c>
      <c r="BN38" s="18">
        <f t="shared" si="55"/>
        <v>80</v>
      </c>
      <c r="BO38" s="18">
        <f t="shared" si="55"/>
        <v>95</v>
      </c>
      <c r="BP38" s="18">
        <f t="shared" si="55"/>
        <v>124</v>
      </c>
      <c r="BQ38" s="18">
        <f t="shared" si="55"/>
        <v>104</v>
      </c>
      <c r="BR38" s="19">
        <f>SUM(BM38:BQ38)</f>
        <v>501</v>
      </c>
    </row>
    <row r="39" spans="2:70" ht="14.25" thickBot="1" x14ac:dyDescent="0.2">
      <c r="B39" s="142" t="s">
        <v>44</v>
      </c>
      <c r="C39" s="318"/>
      <c r="D39" s="320"/>
      <c r="E39" s="322"/>
      <c r="F39" s="318"/>
      <c r="G39" s="320"/>
      <c r="H39" s="324"/>
      <c r="I39" s="312"/>
      <c r="J39" s="314"/>
      <c r="K39" s="316"/>
      <c r="L39" s="75"/>
      <c r="O39" s="299" t="s">
        <v>12</v>
      </c>
      <c r="P39" s="300"/>
      <c r="Q39" s="20">
        <f t="shared" ref="Q39:V39" si="56">SUM(Q37:Q38)</f>
        <v>160</v>
      </c>
      <c r="R39" s="20">
        <f t="shared" si="56"/>
        <v>166</v>
      </c>
      <c r="S39" s="20">
        <f t="shared" si="56"/>
        <v>128</v>
      </c>
      <c r="T39" s="20">
        <f t="shared" si="56"/>
        <v>165</v>
      </c>
      <c r="U39" s="20">
        <f t="shared" si="56"/>
        <v>175</v>
      </c>
      <c r="V39" s="20">
        <f t="shared" si="56"/>
        <v>794</v>
      </c>
      <c r="W39" s="301" t="s">
        <v>12</v>
      </c>
      <c r="X39" s="302"/>
      <c r="Y39" s="20">
        <f t="shared" ref="Y39:AD39" si="57">SUM(Y37:Y38)</f>
        <v>190</v>
      </c>
      <c r="Z39" s="20">
        <f t="shared" si="57"/>
        <v>175</v>
      </c>
      <c r="AA39" s="20">
        <f t="shared" si="57"/>
        <v>188</v>
      </c>
      <c r="AB39" s="20">
        <f t="shared" si="57"/>
        <v>213</v>
      </c>
      <c r="AC39" s="20">
        <f t="shared" si="57"/>
        <v>204</v>
      </c>
      <c r="AD39" s="20">
        <f t="shared" si="57"/>
        <v>970</v>
      </c>
      <c r="AI39" s="299" t="s">
        <v>12</v>
      </c>
      <c r="AJ39" s="300"/>
      <c r="AK39" s="20">
        <f t="shared" ref="AK39:AP39" si="58">SUM(AK37:AK38)</f>
        <v>0</v>
      </c>
      <c r="AL39" s="20">
        <f t="shared" si="58"/>
        <v>0</v>
      </c>
      <c r="AM39" s="20">
        <f t="shared" si="58"/>
        <v>0</v>
      </c>
      <c r="AN39" s="20">
        <f t="shared" si="58"/>
        <v>0</v>
      </c>
      <c r="AO39" s="20">
        <f t="shared" si="58"/>
        <v>0</v>
      </c>
      <c r="AP39" s="20">
        <f t="shared" si="58"/>
        <v>0</v>
      </c>
      <c r="AQ39" s="301" t="s">
        <v>12</v>
      </c>
      <c r="AR39" s="302"/>
      <c r="AS39" s="20">
        <f t="shared" ref="AS39:AX39" si="59">SUM(AS37:AS38)</f>
        <v>0</v>
      </c>
      <c r="AT39" s="20">
        <f t="shared" si="59"/>
        <v>0</v>
      </c>
      <c r="AU39" s="20">
        <f t="shared" si="59"/>
        <v>0</v>
      </c>
      <c r="AV39" s="20">
        <f t="shared" si="59"/>
        <v>0</v>
      </c>
      <c r="AW39" s="20">
        <f t="shared" si="59"/>
        <v>0</v>
      </c>
      <c r="AX39" s="20">
        <f t="shared" si="59"/>
        <v>0</v>
      </c>
      <c r="BC39" s="299" t="s">
        <v>12</v>
      </c>
      <c r="BD39" s="300"/>
      <c r="BE39" s="20">
        <f t="shared" ref="BE39:BJ39" si="60">SUM(BE37:BE38)</f>
        <v>160</v>
      </c>
      <c r="BF39" s="20">
        <f t="shared" si="60"/>
        <v>166</v>
      </c>
      <c r="BG39" s="20">
        <f t="shared" si="60"/>
        <v>128</v>
      </c>
      <c r="BH39" s="20">
        <f t="shared" si="60"/>
        <v>165</v>
      </c>
      <c r="BI39" s="20">
        <f t="shared" si="60"/>
        <v>175</v>
      </c>
      <c r="BJ39" s="20">
        <f t="shared" si="60"/>
        <v>794</v>
      </c>
      <c r="BK39" s="301" t="s">
        <v>12</v>
      </c>
      <c r="BL39" s="302"/>
      <c r="BM39" s="20">
        <f t="shared" ref="BM39:BR39" si="61">SUM(BM37:BM38)</f>
        <v>190</v>
      </c>
      <c r="BN39" s="20">
        <f t="shared" si="61"/>
        <v>175</v>
      </c>
      <c r="BO39" s="20">
        <f t="shared" si="61"/>
        <v>188</v>
      </c>
      <c r="BP39" s="20">
        <f t="shared" si="61"/>
        <v>213</v>
      </c>
      <c r="BQ39" s="20">
        <f t="shared" si="61"/>
        <v>204</v>
      </c>
      <c r="BR39" s="20">
        <f t="shared" si="61"/>
        <v>970</v>
      </c>
    </row>
    <row r="40" spans="2:70" x14ac:dyDescent="0.15">
      <c r="B40" s="88" t="s">
        <v>43</v>
      </c>
      <c r="C40" s="318">
        <f>ROUND(C34/$C$10,4)</f>
        <v>0.14929999999999999</v>
      </c>
      <c r="D40" s="320">
        <f>ROUND(D34/$D$10,4)</f>
        <v>0.23130000000000001</v>
      </c>
      <c r="E40" s="322">
        <f>ROUND(E34/$E$10,4)</f>
        <v>0.1923</v>
      </c>
      <c r="F40" s="318">
        <f>ROUND(F34/$F$10,4)</f>
        <v>0</v>
      </c>
      <c r="G40" s="320">
        <f>ROUND(G34/$G$10,4)</f>
        <v>2.7E-2</v>
      </c>
      <c r="H40" s="324">
        <f>ROUND(H34/$H$10,4)</f>
        <v>1.61E-2</v>
      </c>
      <c r="I40" s="312">
        <f>ROUND(I34/$I$10,4)</f>
        <v>0.14849999999999999</v>
      </c>
      <c r="J40" s="314">
        <f>ROUND(J34/$J$10,4)</f>
        <v>0.22989999999999999</v>
      </c>
      <c r="K40" s="316">
        <f>ROUND(K34/$K$10,4)</f>
        <v>0.1913</v>
      </c>
      <c r="O40" s="28"/>
      <c r="P40" s="28"/>
      <c r="Q40" s="26"/>
      <c r="R40" s="26"/>
      <c r="S40" s="26"/>
      <c r="T40" s="26"/>
      <c r="U40" s="26"/>
      <c r="V40" s="26"/>
      <c r="W40" s="28"/>
      <c r="X40" s="28"/>
      <c r="Y40" s="26"/>
      <c r="Z40" s="26"/>
      <c r="AA40" s="26"/>
      <c r="AB40" s="26"/>
      <c r="AC40" s="26"/>
      <c r="AD40" s="26"/>
      <c r="AI40" s="28"/>
      <c r="AJ40" s="28"/>
      <c r="AK40" s="26"/>
      <c r="AL40" s="26"/>
      <c r="AM40" s="26"/>
      <c r="AN40" s="26"/>
      <c r="AO40" s="26"/>
      <c r="AP40" s="26"/>
      <c r="AQ40" s="28"/>
      <c r="AR40" s="28"/>
      <c r="AS40" s="26"/>
      <c r="AT40" s="26"/>
      <c r="AU40" s="26"/>
      <c r="AV40" s="26"/>
      <c r="AW40" s="26"/>
      <c r="AX40" s="26"/>
      <c r="BC40" s="28"/>
      <c r="BD40" s="28"/>
      <c r="BE40" s="26"/>
      <c r="BF40" s="26"/>
      <c r="BG40" s="26"/>
      <c r="BH40" s="26"/>
      <c r="BI40" s="26"/>
      <c r="BJ40" s="26"/>
      <c r="BK40" s="28"/>
      <c r="BL40" s="28"/>
      <c r="BM40" s="26"/>
      <c r="BN40" s="26"/>
      <c r="BO40" s="26"/>
      <c r="BP40" s="26"/>
      <c r="BQ40" s="26"/>
      <c r="BR40" s="26"/>
    </row>
    <row r="41" spans="2:70" ht="14.25" thickBot="1" x14ac:dyDescent="0.2">
      <c r="B41" s="98" t="s">
        <v>44</v>
      </c>
      <c r="C41" s="319"/>
      <c r="D41" s="321"/>
      <c r="E41" s="323"/>
      <c r="F41" s="319"/>
      <c r="G41" s="321"/>
      <c r="H41" s="325"/>
      <c r="I41" s="313"/>
      <c r="J41" s="315"/>
      <c r="K41" s="317"/>
      <c r="O41" s="299" t="s">
        <v>10</v>
      </c>
      <c r="P41" s="300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310" t="s">
        <v>10</v>
      </c>
      <c r="X41" s="31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99" t="s">
        <v>10</v>
      </c>
      <c r="AJ41" s="300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310" t="s">
        <v>10</v>
      </c>
      <c r="AR41" s="31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99" t="s">
        <v>10</v>
      </c>
      <c r="BD41" s="300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310" t="s">
        <v>10</v>
      </c>
      <c r="BL41" s="31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6"/>
      <c r="J42" s="116"/>
      <c r="K42" s="116"/>
      <c r="O42" s="299" t="s">
        <v>16</v>
      </c>
      <c r="P42" s="303"/>
      <c r="Q42" s="180">
        <v>117</v>
      </c>
      <c r="R42" s="181">
        <v>109</v>
      </c>
      <c r="S42" s="181">
        <v>89</v>
      </c>
      <c r="T42" s="181">
        <v>42</v>
      </c>
      <c r="U42" s="181">
        <v>62</v>
      </c>
      <c r="V42" s="181">
        <f>SUM(Q42:U42)</f>
        <v>419</v>
      </c>
      <c r="W42" s="307" t="s">
        <v>13</v>
      </c>
      <c r="X42" s="308"/>
      <c r="Y42" s="181">
        <v>77</v>
      </c>
      <c r="Z42" s="181">
        <v>81</v>
      </c>
      <c r="AA42" s="181">
        <v>55</v>
      </c>
      <c r="AB42" s="181">
        <v>58</v>
      </c>
      <c r="AC42" s="181">
        <v>51</v>
      </c>
      <c r="AD42" s="182">
        <f>SUM(Y42:AC42)</f>
        <v>322</v>
      </c>
      <c r="AI42" s="299" t="s">
        <v>13</v>
      </c>
      <c r="AJ42" s="303"/>
      <c r="AK42" s="180">
        <v>0</v>
      </c>
      <c r="AL42" s="181">
        <v>0</v>
      </c>
      <c r="AM42" s="181">
        <v>0</v>
      </c>
      <c r="AN42" s="181">
        <v>0</v>
      </c>
      <c r="AO42" s="181">
        <v>0</v>
      </c>
      <c r="AP42" s="181">
        <f>SUM(AK42:AO42)</f>
        <v>0</v>
      </c>
      <c r="AQ42" s="307" t="s">
        <v>13</v>
      </c>
      <c r="AR42" s="308"/>
      <c r="AS42" s="181">
        <v>0</v>
      </c>
      <c r="AT42" s="181">
        <v>0</v>
      </c>
      <c r="AU42" s="181">
        <v>0</v>
      </c>
      <c r="AV42" s="181">
        <v>0</v>
      </c>
      <c r="AW42" s="181">
        <v>0</v>
      </c>
      <c r="AX42" s="182">
        <f>SUM(AS42:AW42)</f>
        <v>0</v>
      </c>
      <c r="BC42" s="299" t="s">
        <v>13</v>
      </c>
      <c r="BD42" s="303"/>
      <c r="BE42" s="180">
        <f>Q42+AK42</f>
        <v>117</v>
      </c>
      <c r="BF42" s="181">
        <f t="shared" ref="BF42:BI43" si="62">R42+AL42</f>
        <v>109</v>
      </c>
      <c r="BG42" s="181">
        <f t="shared" si="62"/>
        <v>89</v>
      </c>
      <c r="BH42" s="181">
        <f t="shared" si="62"/>
        <v>42</v>
      </c>
      <c r="BI42" s="181">
        <f t="shared" si="62"/>
        <v>62</v>
      </c>
      <c r="BJ42" s="181">
        <f>SUM(BE42:BI42)</f>
        <v>419</v>
      </c>
      <c r="BK42" s="309" t="s">
        <v>13</v>
      </c>
      <c r="BL42" s="309"/>
      <c r="BM42" s="181">
        <f>Y42+AS42</f>
        <v>77</v>
      </c>
      <c r="BN42" s="181">
        <f t="shared" ref="BN42:BQ43" si="63">Z42+AT42</f>
        <v>81</v>
      </c>
      <c r="BO42" s="181">
        <f t="shared" si="63"/>
        <v>55</v>
      </c>
      <c r="BP42" s="181">
        <f t="shared" si="63"/>
        <v>58</v>
      </c>
      <c r="BQ42" s="181">
        <f t="shared" si="63"/>
        <v>51</v>
      </c>
      <c r="BR42" s="182">
        <f>SUM(BM42:BQ42)</f>
        <v>322</v>
      </c>
    </row>
    <row r="43" spans="2:70" ht="15.75" thickBot="1" x14ac:dyDescent="0.2">
      <c r="I43" s="116"/>
      <c r="J43" s="116"/>
      <c r="K43" s="116"/>
      <c r="O43" s="299" t="s">
        <v>15</v>
      </c>
      <c r="P43" s="303"/>
      <c r="Q43" s="17">
        <v>103</v>
      </c>
      <c r="R43" s="18">
        <v>116</v>
      </c>
      <c r="S43" s="18">
        <v>117</v>
      </c>
      <c r="T43" s="18">
        <v>62</v>
      </c>
      <c r="U43" s="18">
        <v>67</v>
      </c>
      <c r="V43" s="18">
        <f>SUM(Q43:U43)</f>
        <v>465</v>
      </c>
      <c r="W43" s="304" t="s">
        <v>15</v>
      </c>
      <c r="X43" s="305"/>
      <c r="Y43" s="18">
        <v>87</v>
      </c>
      <c r="Z43" s="18">
        <v>78</v>
      </c>
      <c r="AA43" s="18">
        <v>64</v>
      </c>
      <c r="AB43" s="18">
        <v>72</v>
      </c>
      <c r="AC43" s="18">
        <v>53</v>
      </c>
      <c r="AD43" s="168">
        <f>SUM(Y43:AC43)</f>
        <v>354</v>
      </c>
      <c r="AI43" s="299" t="s">
        <v>15</v>
      </c>
      <c r="AJ43" s="303"/>
      <c r="AK43" s="17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f>SUM(AK43:AO43)</f>
        <v>0</v>
      </c>
      <c r="AQ43" s="304" t="s">
        <v>15</v>
      </c>
      <c r="AR43" s="305"/>
      <c r="AS43" s="18">
        <v>0</v>
      </c>
      <c r="AT43" s="18">
        <v>1</v>
      </c>
      <c r="AU43" s="18">
        <v>0</v>
      </c>
      <c r="AV43" s="18">
        <v>0</v>
      </c>
      <c r="AW43" s="18">
        <v>0</v>
      </c>
      <c r="AX43" s="19">
        <f>SUM(AS43:AW43)</f>
        <v>1</v>
      </c>
      <c r="BC43" s="299" t="s">
        <v>15</v>
      </c>
      <c r="BD43" s="303"/>
      <c r="BE43" s="17">
        <f>Q43+AK43</f>
        <v>103</v>
      </c>
      <c r="BF43" s="18">
        <f t="shared" si="62"/>
        <v>116</v>
      </c>
      <c r="BG43" s="18">
        <f t="shared" si="62"/>
        <v>117</v>
      </c>
      <c r="BH43" s="18">
        <f t="shared" si="62"/>
        <v>62</v>
      </c>
      <c r="BI43" s="18">
        <f t="shared" si="62"/>
        <v>67</v>
      </c>
      <c r="BJ43" s="18">
        <f>SUM(BE43:BI43)</f>
        <v>465</v>
      </c>
      <c r="BK43" s="306" t="s">
        <v>15</v>
      </c>
      <c r="BL43" s="306"/>
      <c r="BM43" s="18">
        <f>Y43+AS43</f>
        <v>87</v>
      </c>
      <c r="BN43" s="18">
        <f t="shared" si="63"/>
        <v>79</v>
      </c>
      <c r="BO43" s="18">
        <f t="shared" si="63"/>
        <v>64</v>
      </c>
      <c r="BP43" s="18">
        <f t="shared" si="63"/>
        <v>72</v>
      </c>
      <c r="BQ43" s="18">
        <f t="shared" si="63"/>
        <v>53</v>
      </c>
      <c r="BR43" s="19">
        <f>SUM(BM43:BQ43)</f>
        <v>355</v>
      </c>
    </row>
    <row r="44" spans="2:70" x14ac:dyDescent="0.15">
      <c r="O44" s="299" t="s">
        <v>12</v>
      </c>
      <c r="P44" s="300"/>
      <c r="Q44" s="20">
        <f t="shared" ref="Q44:V44" si="64">SUM(Q42:Q43)</f>
        <v>220</v>
      </c>
      <c r="R44" s="20">
        <f t="shared" si="64"/>
        <v>225</v>
      </c>
      <c r="S44" s="20">
        <f t="shared" si="64"/>
        <v>206</v>
      </c>
      <c r="T44" s="20">
        <f t="shared" si="64"/>
        <v>104</v>
      </c>
      <c r="U44" s="20">
        <f t="shared" si="64"/>
        <v>129</v>
      </c>
      <c r="V44" s="20">
        <f t="shared" si="64"/>
        <v>884</v>
      </c>
      <c r="W44" s="301" t="s">
        <v>12</v>
      </c>
      <c r="X44" s="302"/>
      <c r="Y44" s="20">
        <f t="shared" ref="Y44:AD44" si="65">SUM(Y42:Y43)</f>
        <v>164</v>
      </c>
      <c r="Z44" s="20">
        <f t="shared" si="65"/>
        <v>159</v>
      </c>
      <c r="AA44" s="20">
        <f t="shared" si="65"/>
        <v>119</v>
      </c>
      <c r="AB44" s="20">
        <f t="shared" si="65"/>
        <v>130</v>
      </c>
      <c r="AC44" s="20">
        <f t="shared" si="65"/>
        <v>104</v>
      </c>
      <c r="AD44" s="20">
        <f t="shared" si="65"/>
        <v>676</v>
      </c>
      <c r="AI44" s="299" t="s">
        <v>12</v>
      </c>
      <c r="AJ44" s="300"/>
      <c r="AK44" s="20">
        <f t="shared" ref="AK44:AP44" si="66">SUM(AK42:AK43)</f>
        <v>0</v>
      </c>
      <c r="AL44" s="20">
        <f t="shared" si="66"/>
        <v>0</v>
      </c>
      <c r="AM44" s="20">
        <f t="shared" si="66"/>
        <v>0</v>
      </c>
      <c r="AN44" s="20">
        <f t="shared" si="66"/>
        <v>0</v>
      </c>
      <c r="AO44" s="20">
        <f t="shared" si="66"/>
        <v>0</v>
      </c>
      <c r="AP44" s="20">
        <f t="shared" si="66"/>
        <v>0</v>
      </c>
      <c r="AQ44" s="301" t="s">
        <v>12</v>
      </c>
      <c r="AR44" s="302"/>
      <c r="AS44" s="20">
        <f t="shared" ref="AS44:AX44" si="67">SUM(AS42:AS43)</f>
        <v>0</v>
      </c>
      <c r="AT44" s="20">
        <f t="shared" si="67"/>
        <v>1</v>
      </c>
      <c r="AU44" s="20">
        <f t="shared" si="67"/>
        <v>0</v>
      </c>
      <c r="AV44" s="20">
        <f t="shared" si="67"/>
        <v>0</v>
      </c>
      <c r="AW44" s="20">
        <f t="shared" si="67"/>
        <v>0</v>
      </c>
      <c r="AX44" s="20">
        <f t="shared" si="67"/>
        <v>1</v>
      </c>
      <c r="BC44" s="299" t="s">
        <v>12</v>
      </c>
      <c r="BD44" s="300"/>
      <c r="BE44" s="20">
        <f t="shared" ref="BE44:BJ44" si="68">SUM(BE42:BE43)</f>
        <v>220</v>
      </c>
      <c r="BF44" s="20">
        <f t="shared" si="68"/>
        <v>225</v>
      </c>
      <c r="BG44" s="20">
        <f t="shared" si="68"/>
        <v>206</v>
      </c>
      <c r="BH44" s="20">
        <f t="shared" si="68"/>
        <v>104</v>
      </c>
      <c r="BI44" s="20">
        <f t="shared" si="68"/>
        <v>129</v>
      </c>
      <c r="BJ44" s="20">
        <f t="shared" si="68"/>
        <v>884</v>
      </c>
      <c r="BK44" s="301" t="s">
        <v>12</v>
      </c>
      <c r="BL44" s="302"/>
      <c r="BM44" s="20">
        <f t="shared" ref="BM44:BR44" si="69">SUM(BM42:BM43)</f>
        <v>164</v>
      </c>
      <c r="BN44" s="20">
        <f t="shared" si="69"/>
        <v>160</v>
      </c>
      <c r="BO44" s="20">
        <f t="shared" si="69"/>
        <v>119</v>
      </c>
      <c r="BP44" s="20">
        <f t="shared" si="69"/>
        <v>130</v>
      </c>
      <c r="BQ44" s="20">
        <f t="shared" si="69"/>
        <v>104</v>
      </c>
      <c r="BR44" s="20">
        <f t="shared" si="69"/>
        <v>677</v>
      </c>
    </row>
    <row r="45" spans="2:70" x14ac:dyDescent="0.15">
      <c r="B45" s="34"/>
      <c r="C45" s="34"/>
      <c r="O45" s="28"/>
      <c r="P45" s="28"/>
      <c r="Q45" s="26"/>
      <c r="R45" s="26"/>
      <c r="S45" s="26"/>
      <c r="T45" s="26"/>
      <c r="U45" s="26"/>
      <c r="V45" s="26"/>
      <c r="W45" s="28"/>
      <c r="X45" s="28"/>
      <c r="Y45" s="26"/>
      <c r="Z45" s="26"/>
      <c r="AA45" s="26"/>
      <c r="AB45" s="26"/>
      <c r="AC45" s="26"/>
      <c r="AD45" s="26"/>
      <c r="AI45" s="28"/>
      <c r="AJ45" s="28"/>
      <c r="AK45" s="26"/>
      <c r="AL45" s="26"/>
      <c r="AM45" s="26"/>
      <c r="AN45" s="26"/>
      <c r="AO45" s="26"/>
      <c r="AP45" s="26"/>
      <c r="AQ45" s="28"/>
      <c r="AR45" s="28"/>
      <c r="AS45" s="26"/>
      <c r="AT45" s="26"/>
      <c r="AU45" s="26"/>
      <c r="AV45" s="26"/>
      <c r="AW45" s="26"/>
      <c r="AX45" s="26"/>
      <c r="BC45" s="28"/>
      <c r="BD45" s="28"/>
      <c r="BE45" s="26"/>
      <c r="BF45" s="26"/>
      <c r="BG45" s="26"/>
      <c r="BH45" s="26"/>
      <c r="BI45" s="26"/>
      <c r="BJ45" s="26"/>
      <c r="BK45" s="28"/>
      <c r="BL45" s="28"/>
      <c r="BM45" s="26"/>
      <c r="BN45" s="26"/>
      <c r="BO45" s="26"/>
      <c r="BP45" s="26"/>
      <c r="BQ45" s="26"/>
      <c r="BR45" s="26"/>
    </row>
    <row r="46" spans="2:70" ht="14.25" thickBot="1" x14ac:dyDescent="0.2">
      <c r="O46" s="299" t="s">
        <v>10</v>
      </c>
      <c r="P46" s="300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310" t="s">
        <v>10</v>
      </c>
      <c r="X46" s="31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99" t="s">
        <v>10</v>
      </c>
      <c r="AJ46" s="300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310" t="s">
        <v>10</v>
      </c>
      <c r="AR46" s="31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99" t="s">
        <v>10</v>
      </c>
      <c r="BD46" s="300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310" t="s">
        <v>10</v>
      </c>
      <c r="BL46" s="31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99" t="s">
        <v>13</v>
      </c>
      <c r="P47" s="303"/>
      <c r="Q47" s="180">
        <v>43</v>
      </c>
      <c r="R47" s="181">
        <v>45</v>
      </c>
      <c r="S47" s="181">
        <v>54</v>
      </c>
      <c r="T47" s="181">
        <v>43</v>
      </c>
      <c r="U47" s="181">
        <v>42</v>
      </c>
      <c r="V47" s="181">
        <f>SUM(Q47:U47)</f>
        <v>227</v>
      </c>
      <c r="W47" s="307" t="s">
        <v>13</v>
      </c>
      <c r="X47" s="308"/>
      <c r="Y47" s="181">
        <v>36</v>
      </c>
      <c r="Z47" s="181">
        <v>34</v>
      </c>
      <c r="AA47" s="181">
        <v>32</v>
      </c>
      <c r="AB47" s="181">
        <v>24</v>
      </c>
      <c r="AC47" s="181">
        <v>19</v>
      </c>
      <c r="AD47" s="182">
        <f>SUM(Y47:AC47)</f>
        <v>145</v>
      </c>
      <c r="AI47" s="299" t="s">
        <v>13</v>
      </c>
      <c r="AJ47" s="303"/>
      <c r="AK47" s="180">
        <v>0</v>
      </c>
      <c r="AL47" s="181">
        <v>0</v>
      </c>
      <c r="AM47" s="181">
        <v>0</v>
      </c>
      <c r="AN47" s="181">
        <v>0</v>
      </c>
      <c r="AO47" s="181">
        <v>0</v>
      </c>
      <c r="AP47" s="181">
        <f>SUM(AK47:AO47)</f>
        <v>0</v>
      </c>
      <c r="AQ47" s="307" t="s">
        <v>13</v>
      </c>
      <c r="AR47" s="308"/>
      <c r="AS47" s="181">
        <v>0</v>
      </c>
      <c r="AT47" s="181">
        <v>0</v>
      </c>
      <c r="AU47" s="181">
        <v>0</v>
      </c>
      <c r="AV47" s="181">
        <v>0</v>
      </c>
      <c r="AW47" s="181">
        <v>0</v>
      </c>
      <c r="AX47" s="182">
        <f>SUM(AS47:AW47)</f>
        <v>0</v>
      </c>
      <c r="BC47" s="299" t="s">
        <v>13</v>
      </c>
      <c r="BD47" s="303"/>
      <c r="BE47" s="180">
        <f>Q47+AK47</f>
        <v>43</v>
      </c>
      <c r="BF47" s="181">
        <f t="shared" ref="BF47:BI48" si="70">R47+AL47</f>
        <v>45</v>
      </c>
      <c r="BG47" s="181">
        <f t="shared" si="70"/>
        <v>54</v>
      </c>
      <c r="BH47" s="181">
        <f t="shared" si="70"/>
        <v>43</v>
      </c>
      <c r="BI47" s="181">
        <f t="shared" si="70"/>
        <v>42</v>
      </c>
      <c r="BJ47" s="181">
        <f>SUM(BE47:BI47)</f>
        <v>227</v>
      </c>
      <c r="BK47" s="309" t="s">
        <v>13</v>
      </c>
      <c r="BL47" s="309"/>
      <c r="BM47" s="181">
        <f>Y47+AS47</f>
        <v>36</v>
      </c>
      <c r="BN47" s="181">
        <f t="shared" ref="BN47:BQ48" si="71">Z47+AT47</f>
        <v>34</v>
      </c>
      <c r="BO47" s="181">
        <f t="shared" si="71"/>
        <v>32</v>
      </c>
      <c r="BP47" s="181">
        <f t="shared" si="71"/>
        <v>24</v>
      </c>
      <c r="BQ47" s="181">
        <f t="shared" si="71"/>
        <v>19</v>
      </c>
      <c r="BR47" s="182">
        <f>SUM(BM47:BQ47)</f>
        <v>145</v>
      </c>
    </row>
    <row r="48" spans="2:70" ht="14.25" thickBot="1" x14ac:dyDescent="0.2">
      <c r="O48" s="299" t="s">
        <v>15</v>
      </c>
      <c r="P48" s="303"/>
      <c r="Q48" s="17">
        <v>61</v>
      </c>
      <c r="R48" s="18">
        <v>74</v>
      </c>
      <c r="S48" s="18">
        <v>84</v>
      </c>
      <c r="T48" s="18">
        <v>66</v>
      </c>
      <c r="U48" s="18">
        <v>63</v>
      </c>
      <c r="V48" s="18">
        <f>SUM(Q48:U48)</f>
        <v>348</v>
      </c>
      <c r="W48" s="304" t="s">
        <v>15</v>
      </c>
      <c r="X48" s="305"/>
      <c r="Y48" s="18">
        <v>87</v>
      </c>
      <c r="Z48" s="18">
        <v>71</v>
      </c>
      <c r="AA48" s="18">
        <v>65</v>
      </c>
      <c r="AB48" s="18">
        <v>65</v>
      </c>
      <c r="AC48" s="18">
        <v>49</v>
      </c>
      <c r="AD48" s="19">
        <f>SUM(Y48:AC48)</f>
        <v>337</v>
      </c>
      <c r="AI48" s="299" t="s">
        <v>15</v>
      </c>
      <c r="AJ48" s="303"/>
      <c r="AK48" s="17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f>SUM(AK48:AO48)</f>
        <v>0</v>
      </c>
      <c r="AQ48" s="304" t="s">
        <v>15</v>
      </c>
      <c r="AR48" s="305"/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9">
        <f>SUM(AS48:AW48)</f>
        <v>0</v>
      </c>
      <c r="BC48" s="299" t="s">
        <v>15</v>
      </c>
      <c r="BD48" s="303"/>
      <c r="BE48" s="17">
        <f>Q48+AK48</f>
        <v>61</v>
      </c>
      <c r="BF48" s="18">
        <f t="shared" si="70"/>
        <v>74</v>
      </c>
      <c r="BG48" s="18">
        <f t="shared" si="70"/>
        <v>84</v>
      </c>
      <c r="BH48" s="18">
        <f t="shared" si="70"/>
        <v>66</v>
      </c>
      <c r="BI48" s="18">
        <f t="shared" si="70"/>
        <v>63</v>
      </c>
      <c r="BJ48" s="18">
        <f>SUM(BE48:BI48)</f>
        <v>348</v>
      </c>
      <c r="BK48" s="306" t="s">
        <v>15</v>
      </c>
      <c r="BL48" s="306"/>
      <c r="BM48" s="18">
        <f>Y48+AS48</f>
        <v>87</v>
      </c>
      <c r="BN48" s="18">
        <f t="shared" si="71"/>
        <v>71</v>
      </c>
      <c r="BO48" s="18">
        <f t="shared" si="71"/>
        <v>65</v>
      </c>
      <c r="BP48" s="18">
        <f t="shared" si="71"/>
        <v>65</v>
      </c>
      <c r="BQ48" s="18">
        <f t="shared" si="71"/>
        <v>49</v>
      </c>
      <c r="BR48" s="19">
        <f>SUM(BM48:BQ48)</f>
        <v>337</v>
      </c>
    </row>
    <row r="49" spans="15:76" x14ac:dyDescent="0.15">
      <c r="O49" s="299" t="s">
        <v>12</v>
      </c>
      <c r="P49" s="300"/>
      <c r="Q49" s="20">
        <f t="shared" ref="Q49:V49" si="72">SUM(Q47:Q48)</f>
        <v>104</v>
      </c>
      <c r="R49" s="20">
        <f t="shared" si="72"/>
        <v>119</v>
      </c>
      <c r="S49" s="20">
        <f t="shared" si="72"/>
        <v>138</v>
      </c>
      <c r="T49" s="20">
        <f t="shared" si="72"/>
        <v>109</v>
      </c>
      <c r="U49" s="20">
        <f t="shared" si="72"/>
        <v>105</v>
      </c>
      <c r="V49" s="20">
        <f t="shared" si="72"/>
        <v>575</v>
      </c>
      <c r="W49" s="301" t="s">
        <v>12</v>
      </c>
      <c r="X49" s="302"/>
      <c r="Y49" s="20">
        <f t="shared" ref="Y49:AD49" si="73">SUM(Y47:Y48)</f>
        <v>123</v>
      </c>
      <c r="Z49" s="20">
        <f t="shared" si="73"/>
        <v>105</v>
      </c>
      <c r="AA49" s="20">
        <f t="shared" si="73"/>
        <v>97</v>
      </c>
      <c r="AB49" s="20">
        <f t="shared" si="73"/>
        <v>89</v>
      </c>
      <c r="AC49" s="20">
        <f t="shared" si="73"/>
        <v>68</v>
      </c>
      <c r="AD49" s="20">
        <f t="shared" si="73"/>
        <v>482</v>
      </c>
      <c r="AI49" s="299" t="s">
        <v>12</v>
      </c>
      <c r="AJ49" s="300"/>
      <c r="AK49" s="20">
        <f t="shared" ref="AK49:AP49" si="74">SUM(AK47:AK48)</f>
        <v>0</v>
      </c>
      <c r="AL49" s="20">
        <f t="shared" si="74"/>
        <v>0</v>
      </c>
      <c r="AM49" s="20">
        <f t="shared" si="74"/>
        <v>0</v>
      </c>
      <c r="AN49" s="20">
        <f t="shared" si="74"/>
        <v>0</v>
      </c>
      <c r="AO49" s="20">
        <f t="shared" si="74"/>
        <v>0</v>
      </c>
      <c r="AP49" s="20">
        <f t="shared" si="74"/>
        <v>0</v>
      </c>
      <c r="AQ49" s="301" t="s">
        <v>12</v>
      </c>
      <c r="AR49" s="302"/>
      <c r="AS49" s="20">
        <f t="shared" ref="AS49:AX49" si="75">SUM(AS47:AS48)</f>
        <v>0</v>
      </c>
      <c r="AT49" s="20">
        <f t="shared" si="75"/>
        <v>0</v>
      </c>
      <c r="AU49" s="20">
        <f t="shared" si="75"/>
        <v>0</v>
      </c>
      <c r="AV49" s="20">
        <f t="shared" si="75"/>
        <v>0</v>
      </c>
      <c r="AW49" s="20">
        <f t="shared" si="75"/>
        <v>0</v>
      </c>
      <c r="AX49" s="20">
        <f t="shared" si="75"/>
        <v>0</v>
      </c>
      <c r="BC49" s="299" t="s">
        <v>12</v>
      </c>
      <c r="BD49" s="300"/>
      <c r="BE49" s="20">
        <f t="shared" ref="BE49:BJ49" si="76">SUM(BE47:BE48)</f>
        <v>104</v>
      </c>
      <c r="BF49" s="20">
        <f t="shared" si="76"/>
        <v>119</v>
      </c>
      <c r="BG49" s="20">
        <f t="shared" si="76"/>
        <v>138</v>
      </c>
      <c r="BH49" s="20">
        <f t="shared" si="76"/>
        <v>109</v>
      </c>
      <c r="BI49" s="20">
        <f t="shared" si="76"/>
        <v>105</v>
      </c>
      <c r="BJ49" s="20">
        <f t="shared" si="76"/>
        <v>575</v>
      </c>
      <c r="BK49" s="301" t="s">
        <v>12</v>
      </c>
      <c r="BL49" s="302"/>
      <c r="BM49" s="20">
        <f t="shared" ref="BM49:BR49" si="77">SUM(BM47:BM48)</f>
        <v>123</v>
      </c>
      <c r="BN49" s="20">
        <f t="shared" si="77"/>
        <v>105</v>
      </c>
      <c r="BO49" s="20">
        <f t="shared" si="77"/>
        <v>97</v>
      </c>
      <c r="BP49" s="20">
        <f t="shared" si="77"/>
        <v>89</v>
      </c>
      <c r="BQ49" s="20">
        <f t="shared" si="77"/>
        <v>68</v>
      </c>
      <c r="BR49" s="20">
        <f t="shared" si="77"/>
        <v>482</v>
      </c>
    </row>
    <row r="50" spans="15:76" x14ac:dyDescent="0.15">
      <c r="O50" s="28"/>
      <c r="P50" s="28"/>
      <c r="Q50" s="26"/>
      <c r="R50" s="26"/>
      <c r="S50" s="26"/>
      <c r="T50" s="26"/>
      <c r="U50" s="26"/>
      <c r="V50" s="26"/>
      <c r="W50" s="28"/>
      <c r="X50" s="28"/>
      <c r="Y50" s="26"/>
      <c r="Z50" s="26"/>
      <c r="AA50" s="26"/>
      <c r="AB50" s="26"/>
      <c r="AC50" s="26"/>
      <c r="AD50" s="26"/>
      <c r="AI50" s="28"/>
      <c r="AJ50" s="28"/>
      <c r="AK50" s="26"/>
      <c r="AL50" s="26"/>
      <c r="AM50" s="26"/>
      <c r="AN50" s="26"/>
      <c r="AO50" s="26"/>
      <c r="AP50" s="26"/>
      <c r="AQ50" s="28"/>
      <c r="AR50" s="28"/>
      <c r="AS50" s="26"/>
      <c r="AT50" s="26"/>
      <c r="AU50" s="26"/>
      <c r="AV50" s="26"/>
      <c r="AW50" s="26"/>
      <c r="AX50" s="26"/>
      <c r="BC50" s="28"/>
      <c r="BD50" s="28"/>
      <c r="BE50" s="26"/>
      <c r="BF50" s="26"/>
      <c r="BG50" s="26"/>
      <c r="BH50" s="26"/>
      <c r="BI50" s="26"/>
      <c r="BJ50" s="26"/>
      <c r="BK50" s="28"/>
      <c r="BL50" s="28"/>
      <c r="BM50" s="26"/>
      <c r="BN50" s="26"/>
      <c r="BO50" s="26"/>
      <c r="BP50" s="26"/>
      <c r="BQ50" s="26"/>
      <c r="BR50" s="26"/>
    </row>
    <row r="51" spans="15:76" ht="14.25" thickBot="1" x14ac:dyDescent="0.2">
      <c r="O51" s="299" t="s">
        <v>10</v>
      </c>
      <c r="P51" s="300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310" t="s">
        <v>10</v>
      </c>
      <c r="X51" s="31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99" t="s">
        <v>10</v>
      </c>
      <c r="AJ51" s="300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310" t="s">
        <v>10</v>
      </c>
      <c r="AR51" s="31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99" t="s">
        <v>10</v>
      </c>
      <c r="BD51" s="300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310" t="s">
        <v>10</v>
      </c>
      <c r="BL51" s="31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99" t="s">
        <v>13</v>
      </c>
      <c r="P52" s="303"/>
      <c r="Q52" s="180">
        <v>9</v>
      </c>
      <c r="R52" s="181">
        <v>20</v>
      </c>
      <c r="S52" s="181">
        <v>11</v>
      </c>
      <c r="T52" s="181">
        <v>8</v>
      </c>
      <c r="U52" s="181">
        <v>5</v>
      </c>
      <c r="V52" s="181">
        <f>SUM(Q52:U52)</f>
        <v>53</v>
      </c>
      <c r="W52" s="307" t="s">
        <v>13</v>
      </c>
      <c r="X52" s="308"/>
      <c r="Y52" s="181">
        <v>4</v>
      </c>
      <c r="Z52" s="181">
        <v>3</v>
      </c>
      <c r="AA52" s="181">
        <v>3</v>
      </c>
      <c r="AB52" s="181">
        <v>1</v>
      </c>
      <c r="AC52" s="181">
        <v>1</v>
      </c>
      <c r="AD52" s="182">
        <f>SUM(Y52:AC52)</f>
        <v>12</v>
      </c>
      <c r="AI52" s="299" t="s">
        <v>13</v>
      </c>
      <c r="AJ52" s="303"/>
      <c r="AK52" s="180">
        <v>0</v>
      </c>
      <c r="AL52" s="181">
        <v>0</v>
      </c>
      <c r="AM52" s="181">
        <v>0</v>
      </c>
      <c r="AN52" s="181">
        <v>0</v>
      </c>
      <c r="AO52" s="181">
        <v>0</v>
      </c>
      <c r="AP52" s="181">
        <f>SUM(AK52:AO52)</f>
        <v>0</v>
      </c>
      <c r="AQ52" s="307" t="s">
        <v>13</v>
      </c>
      <c r="AR52" s="308"/>
      <c r="AS52" s="181">
        <v>0</v>
      </c>
      <c r="AT52" s="181">
        <v>0</v>
      </c>
      <c r="AU52" s="181">
        <v>0</v>
      </c>
      <c r="AV52" s="181">
        <v>0</v>
      </c>
      <c r="AW52" s="181">
        <v>0</v>
      </c>
      <c r="AX52" s="182">
        <f>SUM(AS52:AW52)</f>
        <v>0</v>
      </c>
      <c r="BC52" s="299" t="s">
        <v>13</v>
      </c>
      <c r="BD52" s="303"/>
      <c r="BE52" s="180">
        <f t="shared" ref="BE52:BI53" si="78">Q52+AK52</f>
        <v>9</v>
      </c>
      <c r="BF52" s="181">
        <f t="shared" si="78"/>
        <v>20</v>
      </c>
      <c r="BG52" s="181">
        <f t="shared" si="78"/>
        <v>11</v>
      </c>
      <c r="BH52" s="181">
        <f t="shared" si="78"/>
        <v>8</v>
      </c>
      <c r="BI52" s="181">
        <f t="shared" si="78"/>
        <v>5</v>
      </c>
      <c r="BJ52" s="181">
        <f>SUM(BE52:BI52)</f>
        <v>53</v>
      </c>
      <c r="BK52" s="309" t="s">
        <v>13</v>
      </c>
      <c r="BL52" s="309"/>
      <c r="BM52" s="181">
        <f>Y52+AS52</f>
        <v>4</v>
      </c>
      <c r="BN52" s="181">
        <f t="shared" ref="BN52:BQ53" si="79">Z52+AT52</f>
        <v>3</v>
      </c>
      <c r="BO52" s="181">
        <f t="shared" si="79"/>
        <v>3</v>
      </c>
      <c r="BP52" s="181">
        <f t="shared" si="79"/>
        <v>1</v>
      </c>
      <c r="BQ52" s="181">
        <f t="shared" si="79"/>
        <v>1</v>
      </c>
      <c r="BR52" s="182">
        <f>SUM(BM52:BQ52)</f>
        <v>12</v>
      </c>
    </row>
    <row r="53" spans="15:76" ht="14.25" thickBot="1" x14ac:dyDescent="0.2">
      <c r="O53" s="299" t="s">
        <v>15</v>
      </c>
      <c r="P53" s="303"/>
      <c r="Q53" s="17">
        <v>63</v>
      </c>
      <c r="R53" s="18">
        <v>33</v>
      </c>
      <c r="S53" s="18">
        <v>32</v>
      </c>
      <c r="T53" s="18">
        <v>27</v>
      </c>
      <c r="U53" s="18">
        <v>25</v>
      </c>
      <c r="V53" s="18">
        <f>SUM(Q53:U53)</f>
        <v>180</v>
      </c>
      <c r="W53" s="304" t="s">
        <v>15</v>
      </c>
      <c r="X53" s="305"/>
      <c r="Y53" s="18">
        <v>20</v>
      </c>
      <c r="Z53" s="18">
        <v>17</v>
      </c>
      <c r="AA53" s="18">
        <v>14</v>
      </c>
      <c r="AB53" s="18">
        <v>12</v>
      </c>
      <c r="AC53" s="18">
        <v>4</v>
      </c>
      <c r="AD53" s="19">
        <f>SUM(Y53:AC53)</f>
        <v>67</v>
      </c>
      <c r="AI53" s="299" t="s">
        <v>15</v>
      </c>
      <c r="AJ53" s="303"/>
      <c r="AK53" s="17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f>SUM(AK53:AO53)</f>
        <v>0</v>
      </c>
      <c r="AQ53" s="304" t="s">
        <v>15</v>
      </c>
      <c r="AR53" s="305"/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9">
        <f>SUM(AS53:AW53)</f>
        <v>0</v>
      </c>
      <c r="BC53" s="299" t="s">
        <v>15</v>
      </c>
      <c r="BD53" s="303"/>
      <c r="BE53" s="17">
        <f t="shared" si="78"/>
        <v>63</v>
      </c>
      <c r="BF53" s="18">
        <f t="shared" si="78"/>
        <v>33</v>
      </c>
      <c r="BG53" s="18">
        <f t="shared" si="78"/>
        <v>32</v>
      </c>
      <c r="BH53" s="18">
        <f t="shared" si="78"/>
        <v>27</v>
      </c>
      <c r="BI53" s="18">
        <f t="shared" si="78"/>
        <v>25</v>
      </c>
      <c r="BJ53" s="18">
        <f>SUM(BE53:BI53)</f>
        <v>180</v>
      </c>
      <c r="BK53" s="306" t="s">
        <v>15</v>
      </c>
      <c r="BL53" s="306"/>
      <c r="BM53" s="18">
        <f>Y53+AS53</f>
        <v>20</v>
      </c>
      <c r="BN53" s="18">
        <f t="shared" si="79"/>
        <v>17</v>
      </c>
      <c r="BO53" s="18">
        <f t="shared" si="79"/>
        <v>14</v>
      </c>
      <c r="BP53" s="18">
        <f t="shared" si="79"/>
        <v>12</v>
      </c>
      <c r="BQ53" s="18">
        <f t="shared" si="79"/>
        <v>4</v>
      </c>
      <c r="BR53" s="19">
        <f>SUM(BM53:BQ53)</f>
        <v>67</v>
      </c>
    </row>
    <row r="54" spans="15:76" x14ac:dyDescent="0.15">
      <c r="O54" s="299" t="s">
        <v>12</v>
      </c>
      <c r="P54" s="300"/>
      <c r="Q54" s="20">
        <f t="shared" ref="Q54:V54" si="80">SUM(Q52:Q53)</f>
        <v>72</v>
      </c>
      <c r="R54" s="20">
        <f t="shared" si="80"/>
        <v>53</v>
      </c>
      <c r="S54" s="20">
        <f t="shared" si="80"/>
        <v>43</v>
      </c>
      <c r="T54" s="20">
        <f t="shared" si="80"/>
        <v>35</v>
      </c>
      <c r="U54" s="20">
        <f t="shared" si="80"/>
        <v>30</v>
      </c>
      <c r="V54" s="20">
        <f t="shared" si="80"/>
        <v>233</v>
      </c>
      <c r="W54" s="301" t="s">
        <v>12</v>
      </c>
      <c r="X54" s="302"/>
      <c r="Y54" s="20">
        <f t="shared" ref="Y54:AD54" si="81">SUM(Y52:Y53)</f>
        <v>24</v>
      </c>
      <c r="Z54" s="20">
        <f t="shared" si="81"/>
        <v>20</v>
      </c>
      <c r="AA54" s="20">
        <f t="shared" si="81"/>
        <v>17</v>
      </c>
      <c r="AB54" s="20">
        <f t="shared" si="81"/>
        <v>13</v>
      </c>
      <c r="AC54" s="20">
        <f t="shared" si="81"/>
        <v>5</v>
      </c>
      <c r="AD54" s="20">
        <f t="shared" si="81"/>
        <v>79</v>
      </c>
      <c r="AI54" s="299" t="s">
        <v>12</v>
      </c>
      <c r="AJ54" s="300"/>
      <c r="AK54" s="20">
        <f t="shared" ref="AK54:AP54" si="82">SUM(AK52:AK53)</f>
        <v>0</v>
      </c>
      <c r="AL54" s="20">
        <f t="shared" si="82"/>
        <v>0</v>
      </c>
      <c r="AM54" s="20">
        <f t="shared" si="82"/>
        <v>0</v>
      </c>
      <c r="AN54" s="20">
        <f t="shared" si="82"/>
        <v>0</v>
      </c>
      <c r="AO54" s="20">
        <f t="shared" si="82"/>
        <v>0</v>
      </c>
      <c r="AP54" s="20">
        <f t="shared" si="82"/>
        <v>0</v>
      </c>
      <c r="AQ54" s="301" t="s">
        <v>12</v>
      </c>
      <c r="AR54" s="302"/>
      <c r="AS54" s="20">
        <f t="shared" ref="AS54:AX54" si="83">SUM(AS52:AS53)</f>
        <v>0</v>
      </c>
      <c r="AT54" s="20">
        <f t="shared" si="83"/>
        <v>0</v>
      </c>
      <c r="AU54" s="20">
        <f t="shared" si="83"/>
        <v>0</v>
      </c>
      <c r="AV54" s="20">
        <f t="shared" si="83"/>
        <v>0</v>
      </c>
      <c r="AW54" s="20">
        <f t="shared" si="83"/>
        <v>0</v>
      </c>
      <c r="AX54" s="20">
        <f t="shared" si="83"/>
        <v>0</v>
      </c>
      <c r="BC54" s="299" t="s">
        <v>12</v>
      </c>
      <c r="BD54" s="300"/>
      <c r="BE54" s="20">
        <f t="shared" ref="BE54:BJ54" si="84">SUM(BE52:BE53)</f>
        <v>72</v>
      </c>
      <c r="BF54" s="20">
        <f t="shared" si="84"/>
        <v>53</v>
      </c>
      <c r="BG54" s="20">
        <f t="shared" si="84"/>
        <v>43</v>
      </c>
      <c r="BH54" s="20">
        <f t="shared" si="84"/>
        <v>35</v>
      </c>
      <c r="BI54" s="20">
        <f t="shared" si="84"/>
        <v>30</v>
      </c>
      <c r="BJ54" s="20">
        <f t="shared" si="84"/>
        <v>233</v>
      </c>
      <c r="BK54" s="301" t="s">
        <v>12</v>
      </c>
      <c r="BL54" s="302"/>
      <c r="BM54" s="20">
        <f t="shared" ref="BM54:BR54" si="85">SUM(BM52:BM53)</f>
        <v>24</v>
      </c>
      <c r="BN54" s="20">
        <f t="shared" si="85"/>
        <v>20</v>
      </c>
      <c r="BO54" s="20">
        <f t="shared" si="85"/>
        <v>17</v>
      </c>
      <c r="BP54" s="20">
        <f t="shared" si="85"/>
        <v>13</v>
      </c>
      <c r="BQ54" s="20">
        <f t="shared" si="85"/>
        <v>5</v>
      </c>
      <c r="BR54" s="20">
        <f t="shared" si="85"/>
        <v>79</v>
      </c>
    </row>
    <row r="55" spans="15:76" x14ac:dyDescent="0.15">
      <c r="O55" s="28"/>
      <c r="P55" s="28"/>
      <c r="Q55" s="26"/>
      <c r="R55" s="26"/>
      <c r="S55" s="26"/>
      <c r="T55" s="26"/>
      <c r="U55" s="26"/>
      <c r="V55" s="26"/>
      <c r="W55" s="28"/>
      <c r="X55" s="28"/>
      <c r="Y55" s="26"/>
      <c r="Z55" s="26"/>
      <c r="AA55" s="26"/>
      <c r="AB55" s="26"/>
      <c r="AC55" s="26"/>
      <c r="AD55" s="26"/>
      <c r="AI55" s="28"/>
      <c r="AJ55" s="28"/>
      <c r="AK55" s="26"/>
      <c r="AL55" s="26"/>
      <c r="AM55" s="26"/>
      <c r="AN55" s="26"/>
      <c r="AO55" s="26"/>
      <c r="AP55" s="26"/>
      <c r="AQ55" s="28"/>
      <c r="AR55" s="28"/>
      <c r="AS55" s="26"/>
      <c r="AT55" s="26"/>
      <c r="AU55" s="26"/>
      <c r="AV55" s="26"/>
      <c r="AW55" s="26"/>
      <c r="AX55" s="26"/>
      <c r="BC55" s="28"/>
      <c r="BD55" s="28"/>
      <c r="BE55" s="26"/>
      <c r="BF55" s="26"/>
      <c r="BG55" s="26"/>
      <c r="BH55" s="26"/>
      <c r="BI55" s="26"/>
      <c r="BJ55" s="26"/>
      <c r="BK55" s="28"/>
      <c r="BL55" s="28"/>
      <c r="BM55" s="26"/>
      <c r="BN55" s="26"/>
      <c r="BO55" s="26"/>
      <c r="BP55" s="26"/>
      <c r="BQ55" s="26"/>
      <c r="BR55" s="26"/>
    </row>
    <row r="56" spans="15:76" ht="14.25" thickBot="1" x14ac:dyDescent="0.2">
      <c r="O56" s="299" t="s">
        <v>10</v>
      </c>
      <c r="P56" s="300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310" t="s">
        <v>10</v>
      </c>
      <c r="X56" s="31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99" t="s">
        <v>10</v>
      </c>
      <c r="AJ56" s="300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310" t="s">
        <v>10</v>
      </c>
      <c r="AR56" s="31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99" t="s">
        <v>10</v>
      </c>
      <c r="BD56" s="300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310" t="s">
        <v>10</v>
      </c>
      <c r="BL56" s="31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99" t="s">
        <v>13</v>
      </c>
      <c r="P57" s="303"/>
      <c r="Q57" s="29">
        <v>2</v>
      </c>
      <c r="R57" s="30"/>
      <c r="S57" s="30"/>
      <c r="T57" s="30"/>
      <c r="U57" s="30"/>
      <c r="V57" s="30">
        <f>SUM(Q57:U57)</f>
        <v>2</v>
      </c>
      <c r="W57" s="307" t="s">
        <v>13</v>
      </c>
      <c r="X57" s="308"/>
      <c r="Y57" s="30"/>
      <c r="Z57" s="30"/>
      <c r="AA57" s="30"/>
      <c r="AB57" s="30"/>
      <c r="AC57" s="30"/>
      <c r="AD57" s="182">
        <f>SUM(Y57:AC57)</f>
        <v>0</v>
      </c>
      <c r="AI57" s="299" t="s">
        <v>13</v>
      </c>
      <c r="AJ57" s="303"/>
      <c r="AK57" s="29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f>SUM(AK57:AO57)</f>
        <v>0</v>
      </c>
      <c r="AQ57" s="307" t="s">
        <v>13</v>
      </c>
      <c r="AR57" s="308"/>
      <c r="AS57" s="30">
        <v>0</v>
      </c>
      <c r="AT57" s="30">
        <v>0</v>
      </c>
      <c r="AU57" s="30">
        <v>0</v>
      </c>
      <c r="AV57" s="30"/>
      <c r="AW57" s="30"/>
      <c r="AX57" s="182">
        <f>SUM(AS57:AW57)</f>
        <v>0</v>
      </c>
      <c r="BC57" s="299" t="s">
        <v>13</v>
      </c>
      <c r="BD57" s="303"/>
      <c r="BE57" s="29">
        <f>Q57+AK57</f>
        <v>2</v>
      </c>
      <c r="BF57" s="30">
        <f t="shared" ref="BF57:BI58" si="86">R57+AL57</f>
        <v>0</v>
      </c>
      <c r="BG57" s="30">
        <f t="shared" si="86"/>
        <v>0</v>
      </c>
      <c r="BH57" s="30">
        <f t="shared" si="86"/>
        <v>0</v>
      </c>
      <c r="BI57" s="30">
        <f t="shared" si="86"/>
        <v>0</v>
      </c>
      <c r="BJ57" s="30">
        <f>SUM(BE57:BI57)</f>
        <v>2</v>
      </c>
      <c r="BK57" s="309" t="s">
        <v>13</v>
      </c>
      <c r="BL57" s="309"/>
      <c r="BM57" s="30">
        <f>Y57+AS57</f>
        <v>0</v>
      </c>
      <c r="BN57" s="30">
        <f t="shared" ref="BN57:BQ58" si="87">Z57+AT57</f>
        <v>0</v>
      </c>
      <c r="BO57" s="30">
        <f t="shared" si="87"/>
        <v>0</v>
      </c>
      <c r="BP57" s="30">
        <f t="shared" si="87"/>
        <v>0</v>
      </c>
      <c r="BQ57" s="30">
        <f t="shared" si="87"/>
        <v>0</v>
      </c>
      <c r="BR57" s="182">
        <f>SUM(BM57:BQ57)</f>
        <v>0</v>
      </c>
    </row>
    <row r="58" spans="15:76" ht="14.25" thickBot="1" x14ac:dyDescent="0.2">
      <c r="O58" s="299" t="s">
        <v>15</v>
      </c>
      <c r="P58" s="303"/>
      <c r="Q58" s="33">
        <v>6</v>
      </c>
      <c r="R58" s="31">
        <v>3</v>
      </c>
      <c r="S58" s="31">
        <v>3</v>
      </c>
      <c r="T58" s="31">
        <v>1</v>
      </c>
      <c r="U58" s="31"/>
      <c r="V58" s="31">
        <f>SUM(Q58:U58)</f>
        <v>13</v>
      </c>
      <c r="W58" s="304" t="s">
        <v>15</v>
      </c>
      <c r="X58" s="305"/>
      <c r="Y58" s="31">
        <v>1</v>
      </c>
      <c r="Z58" s="31"/>
      <c r="AA58" s="31"/>
      <c r="AB58" s="31"/>
      <c r="AC58" s="31"/>
      <c r="AD58" s="19">
        <f>SUM(Y58:AC58)</f>
        <v>1</v>
      </c>
      <c r="AI58" s="299" t="s">
        <v>15</v>
      </c>
      <c r="AJ58" s="303"/>
      <c r="AK58" s="33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f>SUM(AK58:AO58)</f>
        <v>0</v>
      </c>
      <c r="AQ58" s="304" t="s">
        <v>15</v>
      </c>
      <c r="AR58" s="305"/>
      <c r="AS58" s="31">
        <v>0</v>
      </c>
      <c r="AT58" s="31">
        <v>0</v>
      </c>
      <c r="AU58" s="31">
        <v>0</v>
      </c>
      <c r="AV58" s="31"/>
      <c r="AW58" s="31"/>
      <c r="AX58" s="19">
        <f>SUM(AS58:AW58)</f>
        <v>0</v>
      </c>
      <c r="BC58" s="299" t="s">
        <v>15</v>
      </c>
      <c r="BD58" s="303"/>
      <c r="BE58" s="33">
        <f>Q58+AK58</f>
        <v>6</v>
      </c>
      <c r="BF58" s="31">
        <f t="shared" si="86"/>
        <v>3</v>
      </c>
      <c r="BG58" s="31">
        <f t="shared" si="86"/>
        <v>3</v>
      </c>
      <c r="BH58" s="31">
        <f t="shared" si="86"/>
        <v>1</v>
      </c>
      <c r="BI58" s="31">
        <f t="shared" si="86"/>
        <v>0</v>
      </c>
      <c r="BJ58" s="31">
        <f>SUM(BE58:BI58)</f>
        <v>13</v>
      </c>
      <c r="BK58" s="306" t="s">
        <v>15</v>
      </c>
      <c r="BL58" s="306"/>
      <c r="BM58" s="31">
        <f>Y58+AS58</f>
        <v>1</v>
      </c>
      <c r="BN58" s="31">
        <f t="shared" si="87"/>
        <v>0</v>
      </c>
      <c r="BO58" s="31">
        <f t="shared" si="87"/>
        <v>0</v>
      </c>
      <c r="BP58" s="31">
        <f t="shared" si="87"/>
        <v>0</v>
      </c>
      <c r="BQ58" s="31">
        <f t="shared" si="87"/>
        <v>0</v>
      </c>
      <c r="BR58" s="19">
        <f>SUM(BM58:BQ58)</f>
        <v>1</v>
      </c>
    </row>
    <row r="59" spans="15:76" x14ac:dyDescent="0.15">
      <c r="O59" s="299" t="s">
        <v>12</v>
      </c>
      <c r="P59" s="300"/>
      <c r="Q59" s="20">
        <f t="shared" ref="Q59:V59" si="88">SUM(Q57:Q58)</f>
        <v>8</v>
      </c>
      <c r="R59" s="20">
        <f t="shared" si="88"/>
        <v>3</v>
      </c>
      <c r="S59" s="20">
        <f t="shared" si="88"/>
        <v>3</v>
      </c>
      <c r="T59" s="20">
        <f t="shared" si="88"/>
        <v>1</v>
      </c>
      <c r="U59" s="20">
        <f t="shared" si="88"/>
        <v>0</v>
      </c>
      <c r="V59" s="20">
        <f t="shared" si="88"/>
        <v>15</v>
      </c>
      <c r="W59" s="301" t="s">
        <v>12</v>
      </c>
      <c r="X59" s="302"/>
      <c r="Y59" s="20">
        <f t="shared" ref="Y59:AD59" si="89">SUM(Y57:Y58)</f>
        <v>1</v>
      </c>
      <c r="Z59" s="20">
        <f t="shared" si="89"/>
        <v>0</v>
      </c>
      <c r="AA59" s="20">
        <f t="shared" si="89"/>
        <v>0</v>
      </c>
      <c r="AB59" s="20">
        <f t="shared" si="89"/>
        <v>0</v>
      </c>
      <c r="AC59" s="20">
        <f t="shared" si="89"/>
        <v>0</v>
      </c>
      <c r="AD59" s="20">
        <f t="shared" si="89"/>
        <v>1</v>
      </c>
      <c r="AI59" s="299" t="s">
        <v>12</v>
      </c>
      <c r="AJ59" s="300"/>
      <c r="AK59" s="20">
        <f t="shared" ref="AK59:AP59" si="90">SUM(AK57:AK58)</f>
        <v>0</v>
      </c>
      <c r="AL59" s="20">
        <f t="shared" si="90"/>
        <v>0</v>
      </c>
      <c r="AM59" s="20">
        <f t="shared" si="90"/>
        <v>0</v>
      </c>
      <c r="AN59" s="20">
        <f t="shared" si="90"/>
        <v>0</v>
      </c>
      <c r="AO59" s="20">
        <f t="shared" si="90"/>
        <v>0</v>
      </c>
      <c r="AP59" s="20">
        <f t="shared" si="90"/>
        <v>0</v>
      </c>
      <c r="AQ59" s="301" t="s">
        <v>12</v>
      </c>
      <c r="AR59" s="302"/>
      <c r="AS59" s="20">
        <f t="shared" ref="AS59:AX59" si="91">SUM(AS57:AS58)</f>
        <v>0</v>
      </c>
      <c r="AT59" s="20">
        <f t="shared" si="91"/>
        <v>0</v>
      </c>
      <c r="AU59" s="20">
        <f t="shared" si="91"/>
        <v>0</v>
      </c>
      <c r="AV59" s="20">
        <f t="shared" si="91"/>
        <v>0</v>
      </c>
      <c r="AW59" s="20">
        <f t="shared" si="91"/>
        <v>0</v>
      </c>
      <c r="AX59" s="20">
        <f t="shared" si="91"/>
        <v>0</v>
      </c>
      <c r="BC59" s="299" t="s">
        <v>12</v>
      </c>
      <c r="BD59" s="300"/>
      <c r="BE59" s="20">
        <f t="shared" ref="BE59:BJ59" si="92">SUM(BE57:BE58)</f>
        <v>8</v>
      </c>
      <c r="BF59" s="20">
        <f t="shared" si="92"/>
        <v>3</v>
      </c>
      <c r="BG59" s="20">
        <f t="shared" si="92"/>
        <v>3</v>
      </c>
      <c r="BH59" s="20">
        <f t="shared" si="92"/>
        <v>1</v>
      </c>
      <c r="BI59" s="20">
        <f t="shared" si="92"/>
        <v>0</v>
      </c>
      <c r="BJ59" s="20">
        <f t="shared" si="92"/>
        <v>15</v>
      </c>
      <c r="BK59" s="301" t="s">
        <v>12</v>
      </c>
      <c r="BL59" s="302"/>
      <c r="BM59" s="20">
        <f t="shared" ref="BM59:BR59" si="93">SUM(BM57:BM58)</f>
        <v>1</v>
      </c>
      <c r="BN59" s="20">
        <f t="shared" si="93"/>
        <v>0</v>
      </c>
      <c r="BO59" s="20">
        <f t="shared" si="93"/>
        <v>0</v>
      </c>
      <c r="BP59" s="20">
        <f t="shared" si="93"/>
        <v>0</v>
      </c>
      <c r="BQ59" s="20">
        <f t="shared" si="93"/>
        <v>0</v>
      </c>
      <c r="BR59" s="20">
        <f t="shared" si="93"/>
        <v>1</v>
      </c>
    </row>
    <row r="60" spans="15:76" x14ac:dyDescent="0.15">
      <c r="AE60" s="280" t="s">
        <v>28</v>
      </c>
      <c r="AF60" s="280"/>
      <c r="AY60" s="280" t="s">
        <v>28</v>
      </c>
      <c r="AZ60" s="280"/>
      <c r="BS60" s="280" t="s">
        <v>28</v>
      </c>
      <c r="BT60" s="280"/>
    </row>
    <row r="61" spans="15:76" ht="14.25" x14ac:dyDescent="0.15">
      <c r="Q61" s="281" t="s">
        <v>18</v>
      </c>
      <c r="R61" s="282"/>
      <c r="S61" s="283"/>
      <c r="T61" s="49"/>
      <c r="U61" s="50"/>
      <c r="V61" s="284" t="s">
        <v>19</v>
      </c>
      <c r="W61" s="285"/>
      <c r="X61" s="286"/>
      <c r="Y61" s="51"/>
      <c r="Z61" s="51"/>
      <c r="AA61" s="287" t="s">
        <v>20</v>
      </c>
      <c r="AB61" s="288"/>
      <c r="AC61" s="289"/>
      <c r="AE61" s="85" t="s">
        <v>21</v>
      </c>
      <c r="AF61" s="85" t="s">
        <v>22</v>
      </c>
      <c r="AK61" s="290" t="s">
        <v>18</v>
      </c>
      <c r="AL61" s="291"/>
      <c r="AM61" s="292"/>
      <c r="AN61" s="34"/>
      <c r="AP61" s="293" t="s">
        <v>19</v>
      </c>
      <c r="AQ61" s="294"/>
      <c r="AR61" s="295"/>
      <c r="AS61" s="35"/>
      <c r="AT61" s="35"/>
      <c r="AU61" s="296" t="s">
        <v>20</v>
      </c>
      <c r="AV61" s="297"/>
      <c r="AW61" s="298"/>
      <c r="AY61" s="85" t="s">
        <v>21</v>
      </c>
      <c r="AZ61" s="85" t="s">
        <v>22</v>
      </c>
      <c r="BE61" s="290" t="s">
        <v>18</v>
      </c>
      <c r="BF61" s="291"/>
      <c r="BG61" s="292"/>
      <c r="BH61" s="34"/>
      <c r="BJ61" s="293" t="s">
        <v>19</v>
      </c>
      <c r="BK61" s="294"/>
      <c r="BL61" s="295"/>
      <c r="BM61" s="35"/>
      <c r="BN61" s="35"/>
      <c r="BO61" s="296" t="s">
        <v>20</v>
      </c>
      <c r="BP61" s="297"/>
      <c r="BQ61" s="298"/>
      <c r="BS61" s="85" t="s">
        <v>21</v>
      </c>
      <c r="BT61" s="85" t="s">
        <v>22</v>
      </c>
    </row>
    <row r="62" spans="15:76" ht="14.25" x14ac:dyDescent="0.15">
      <c r="Q62" s="52" t="s">
        <v>16</v>
      </c>
      <c r="R62" s="274">
        <f>V7+AD7+V12</f>
        <v>613</v>
      </c>
      <c r="S62" s="275"/>
      <c r="T62" s="49"/>
      <c r="U62" s="50"/>
      <c r="V62" s="52" t="s">
        <v>16</v>
      </c>
      <c r="W62" s="274">
        <f>AD12+V17+AD17+V22+AD22+V27+AD27+V32+AD32+V37</f>
        <v>2836</v>
      </c>
      <c r="X62" s="275"/>
      <c r="Y62" s="53"/>
      <c r="Z62" s="53"/>
      <c r="AA62" s="52" t="s">
        <v>16</v>
      </c>
      <c r="AB62" s="274">
        <f>AD37+V42+AD42+V47+AD47+V52+AD52+V57+AD57</f>
        <v>1649</v>
      </c>
      <c r="AC62" s="275"/>
      <c r="AD62" s="43" t="s">
        <v>16</v>
      </c>
      <c r="AE62" s="173">
        <f>AD37+V42</f>
        <v>888</v>
      </c>
      <c r="AF62" s="173">
        <f>AD42+V47+AD47+V52+AD52+V57+AD57</f>
        <v>761</v>
      </c>
      <c r="AK62" s="36" t="s">
        <v>16</v>
      </c>
      <c r="AL62" s="276">
        <f>AP7+AX7+AP12</f>
        <v>0</v>
      </c>
      <c r="AM62" s="277"/>
      <c r="AN62" s="34"/>
      <c r="AP62" s="36" t="s">
        <v>16</v>
      </c>
      <c r="AQ62" s="276">
        <f>AX12+AP17+AX17+AP22+AX22+AP27+AX27+AP32+AX32+AP37</f>
        <v>25</v>
      </c>
      <c r="AR62" s="277"/>
      <c r="AS62" s="37"/>
      <c r="AT62" s="37"/>
      <c r="AU62" s="36" t="s">
        <v>16</v>
      </c>
      <c r="AV62" s="276">
        <f>AX37+AP42+AX42+AP47+AX47+AP52+AX52+AP57+AX57</f>
        <v>0</v>
      </c>
      <c r="AW62" s="277"/>
      <c r="AX62" s="43" t="s">
        <v>16</v>
      </c>
      <c r="AY62" s="44">
        <f>AX37+AP42</f>
        <v>0</v>
      </c>
      <c r="AZ62" s="44">
        <f>AX42+AP47+AX47+AP52+AX52+AP57+AX57</f>
        <v>0</v>
      </c>
      <c r="BE62" s="36" t="s">
        <v>16</v>
      </c>
      <c r="BF62" s="278">
        <f>BJ7+BR7+BJ12</f>
        <v>613</v>
      </c>
      <c r="BG62" s="279"/>
      <c r="BH62" s="34"/>
      <c r="BJ62" s="36" t="s">
        <v>16</v>
      </c>
      <c r="BK62" s="278">
        <f>BR12+BJ17+BR17+BJ22+BR22+BJ27+BR27+BJ32+BR32+BJ37</f>
        <v>2861</v>
      </c>
      <c r="BL62" s="279"/>
      <c r="BM62" s="37"/>
      <c r="BN62" s="37"/>
      <c r="BO62" s="36" t="s">
        <v>16</v>
      </c>
      <c r="BP62" s="278">
        <f>BR37+BJ42+BR42+BJ47+BR47+BJ52+BR52+BJ57+BR57</f>
        <v>1649</v>
      </c>
      <c r="BQ62" s="279"/>
      <c r="BR62" s="43" t="s">
        <v>16</v>
      </c>
      <c r="BS62" s="173">
        <f>BR37+BJ42</f>
        <v>888</v>
      </c>
      <c r="BT62" s="173">
        <f>BR42+BJ47+BR47+BJ52+BR52+BJ57+BR57</f>
        <v>761</v>
      </c>
    </row>
    <row r="63" spans="15:76" ht="15" thickBot="1" x14ac:dyDescent="0.2">
      <c r="Q63" s="54" t="s">
        <v>14</v>
      </c>
      <c r="R63" s="267">
        <f>V8+AD8+V13</f>
        <v>630</v>
      </c>
      <c r="S63" s="268"/>
      <c r="T63" s="49"/>
      <c r="U63" s="50"/>
      <c r="V63" s="54" t="s">
        <v>14</v>
      </c>
      <c r="W63" s="267">
        <f>AD13+V18+AD18+V23+AD23+V28+AD28+V33+AD33+V38</f>
        <v>2725</v>
      </c>
      <c r="X63" s="268"/>
      <c r="Y63" s="53"/>
      <c r="Z63" s="53"/>
      <c r="AA63" s="54" t="s">
        <v>14</v>
      </c>
      <c r="AB63" s="267">
        <f>AD38+V43+AD43+V48+AD48+V53+AD53+V58+AD58</f>
        <v>2266</v>
      </c>
      <c r="AC63" s="268"/>
      <c r="AD63" s="43" t="s">
        <v>14</v>
      </c>
      <c r="AE63" s="174">
        <f>AD38+V43</f>
        <v>966</v>
      </c>
      <c r="AF63" s="174">
        <f>AD43+V48+AD48+V53+AD53+V58+AD58</f>
        <v>1300</v>
      </c>
      <c r="AK63" s="170" t="s">
        <v>14</v>
      </c>
      <c r="AL63" s="269">
        <f>AP8+AX8+AP13</f>
        <v>0</v>
      </c>
      <c r="AM63" s="270"/>
      <c r="AN63" s="34"/>
      <c r="AP63" s="170" t="s">
        <v>14</v>
      </c>
      <c r="AQ63" s="269">
        <f>AX13+AP18+AX18+AP23+AX23+AP28+AX28+AP33+AX33+AP38</f>
        <v>36</v>
      </c>
      <c r="AR63" s="270"/>
      <c r="AS63" s="37"/>
      <c r="AT63" s="37"/>
      <c r="AU63" s="170" t="s">
        <v>14</v>
      </c>
      <c r="AV63" s="269">
        <f>AX38+AP43+AX43+AP48+AX48+AP53+AX53+AP58+AX58</f>
        <v>1</v>
      </c>
      <c r="AW63" s="270"/>
      <c r="AX63" s="43" t="s">
        <v>14</v>
      </c>
      <c r="AY63" s="45">
        <f>AX38+AP43</f>
        <v>0</v>
      </c>
      <c r="AZ63" s="45">
        <f>AX43+AP48+AX48+AP53+AX53+AP58+AX58</f>
        <v>1</v>
      </c>
      <c r="BE63" s="170" t="s">
        <v>14</v>
      </c>
      <c r="BF63" s="271">
        <f>BJ8+BR8+BJ13</f>
        <v>630</v>
      </c>
      <c r="BG63" s="272"/>
      <c r="BH63" s="34"/>
      <c r="BJ63" s="170" t="s">
        <v>14</v>
      </c>
      <c r="BK63" s="271">
        <f>BR13+BJ18+BR18+BJ23+BR23+BJ28+BR28+BJ33+BR33+BJ38</f>
        <v>2761</v>
      </c>
      <c r="BL63" s="272"/>
      <c r="BM63" s="37"/>
      <c r="BN63" s="37"/>
      <c r="BO63" s="170" t="s">
        <v>14</v>
      </c>
      <c r="BP63" s="271">
        <f>BR38+BJ43+BR43+BJ48+BR48+BJ53+BR53+BJ58+BR58</f>
        <v>2267</v>
      </c>
      <c r="BQ63" s="273"/>
      <c r="BR63" s="43" t="s">
        <v>14</v>
      </c>
      <c r="BS63" s="174">
        <f>BR38+BJ43</f>
        <v>966</v>
      </c>
      <c r="BT63" s="174">
        <f>BR43+BJ48+BR48+BJ53+BR53+BJ58+BR58</f>
        <v>1301</v>
      </c>
    </row>
    <row r="64" spans="15:76" ht="15" thickBot="1" x14ac:dyDescent="0.2">
      <c r="Q64" s="55" t="s">
        <v>12</v>
      </c>
      <c r="R64" s="263">
        <f>R62+R63</f>
        <v>1243</v>
      </c>
      <c r="S64" s="264"/>
      <c r="T64" s="49"/>
      <c r="U64" s="50"/>
      <c r="V64" s="55" t="s">
        <v>12</v>
      </c>
      <c r="W64" s="263">
        <f>W62+W63</f>
        <v>5561</v>
      </c>
      <c r="X64" s="264"/>
      <c r="Y64" s="53"/>
      <c r="Z64" s="53"/>
      <c r="AA64" s="55" t="s">
        <v>12</v>
      </c>
      <c r="AB64" s="263">
        <f>AB62+AB63</f>
        <v>3915</v>
      </c>
      <c r="AC64" s="264"/>
      <c r="AD64" s="43" t="s">
        <v>12</v>
      </c>
      <c r="AE64" s="175">
        <f>AD39+V44</f>
        <v>1854</v>
      </c>
      <c r="AF64" s="176">
        <f>AD44+V49+AD49+V54+AD54+V59+AD59</f>
        <v>2061</v>
      </c>
      <c r="AK64" s="172" t="s">
        <v>12</v>
      </c>
      <c r="AL64" s="265">
        <f>AL62+AL63</f>
        <v>0</v>
      </c>
      <c r="AM64" s="266"/>
      <c r="AN64" s="34"/>
      <c r="AP64" s="172" t="s">
        <v>12</v>
      </c>
      <c r="AQ64" s="265">
        <f>AQ62+AQ63</f>
        <v>61</v>
      </c>
      <c r="AR64" s="266"/>
      <c r="AS64" s="37"/>
      <c r="AT64" s="37"/>
      <c r="AU64" s="172" t="s">
        <v>12</v>
      </c>
      <c r="AV64" s="265">
        <f>AV62+AV63</f>
        <v>1</v>
      </c>
      <c r="AW64" s="266"/>
      <c r="AX64" s="43" t="s">
        <v>12</v>
      </c>
      <c r="AY64" s="46">
        <f>AX39+AP44</f>
        <v>0</v>
      </c>
      <c r="AZ64" s="47">
        <f>AX44+AP49+AX49+AP54+AX54+AP59+AX59</f>
        <v>1</v>
      </c>
      <c r="BE64" s="172" t="s">
        <v>12</v>
      </c>
      <c r="BF64" s="259">
        <f>BF62+BF63</f>
        <v>1243</v>
      </c>
      <c r="BG64" s="260"/>
      <c r="BH64" s="34"/>
      <c r="BJ64" s="172" t="s">
        <v>12</v>
      </c>
      <c r="BK64" s="259">
        <f>BK62+BK63</f>
        <v>5622</v>
      </c>
      <c r="BL64" s="260"/>
      <c r="BM64" s="37"/>
      <c r="BN64" s="37"/>
      <c r="BO64" s="172" t="s">
        <v>12</v>
      </c>
      <c r="BP64" s="259">
        <f>BP62+BP63</f>
        <v>3916</v>
      </c>
      <c r="BQ64" s="260"/>
      <c r="BR64" s="43" t="s">
        <v>12</v>
      </c>
      <c r="BS64" s="175">
        <f>BR39+BJ44</f>
        <v>1854</v>
      </c>
      <c r="BT64" s="176">
        <f>BR44+BJ49+BR49+BJ54+BR54+BJ59+BR59</f>
        <v>2062</v>
      </c>
      <c r="BW64" s="38"/>
      <c r="BX64" s="38"/>
    </row>
    <row r="65" spans="17:76" ht="14.25" x14ac:dyDescent="0.15">
      <c r="Q65" s="56" t="s">
        <v>23</v>
      </c>
      <c r="R65" s="261">
        <f>R64/O9</f>
        <v>0.11596230991696986</v>
      </c>
      <c r="S65" s="262"/>
      <c r="T65" s="50"/>
      <c r="U65" s="50"/>
      <c r="V65" s="56" t="s">
        <v>23</v>
      </c>
      <c r="W65" s="261">
        <f>W64/O9</f>
        <v>0.51879839537270267</v>
      </c>
      <c r="X65" s="262"/>
      <c r="Y65" s="57"/>
      <c r="Z65" s="57"/>
      <c r="AA65" s="56" t="s">
        <v>23</v>
      </c>
      <c r="AB65" s="261">
        <f>AB64/O9</f>
        <v>0.36523929471032746</v>
      </c>
      <c r="AC65" s="262"/>
      <c r="AE65" s="48">
        <f>AE64/O9</f>
        <v>0.17296389588581024</v>
      </c>
      <c r="AF65" s="48">
        <f>AF64/O9</f>
        <v>0.19227539882451722</v>
      </c>
      <c r="AK65" s="171" t="s">
        <v>23</v>
      </c>
      <c r="AL65" s="256">
        <f>AL64/AI9</f>
        <v>0</v>
      </c>
      <c r="AM65" s="257"/>
      <c r="AP65" s="171" t="s">
        <v>23</v>
      </c>
      <c r="AQ65" s="256">
        <f>AQ64/AI9</f>
        <v>0.9838709677419355</v>
      </c>
      <c r="AR65" s="257"/>
      <c r="AS65" s="39"/>
      <c r="AT65" s="39"/>
      <c r="AU65" s="171" t="s">
        <v>23</v>
      </c>
      <c r="AV65" s="256">
        <f>AV64/AI9</f>
        <v>1.6129032258064516E-2</v>
      </c>
      <c r="AW65" s="257"/>
      <c r="AY65" s="48">
        <f>AY64/AI9</f>
        <v>0</v>
      </c>
      <c r="AZ65" s="48">
        <f>AZ64/AI9</f>
        <v>1.6129032258064516E-2</v>
      </c>
      <c r="BE65" s="171" t="s">
        <v>23</v>
      </c>
      <c r="BF65" s="256">
        <f>BF64/BC9</f>
        <v>0.11529542714033948</v>
      </c>
      <c r="BG65" s="257"/>
      <c r="BJ65" s="171" t="s">
        <v>23</v>
      </c>
      <c r="BK65" s="256">
        <f>BK64/BC9</f>
        <v>0.5214729616918653</v>
      </c>
      <c r="BL65" s="257"/>
      <c r="BM65" s="39"/>
      <c r="BN65" s="39"/>
      <c r="BO65" s="171" t="s">
        <v>23</v>
      </c>
      <c r="BP65" s="256">
        <f>BP64/BC9</f>
        <v>0.36323161116779518</v>
      </c>
      <c r="BQ65" s="257"/>
      <c r="BS65" s="48">
        <f>BS64/BC9</f>
        <v>0.17196920508301641</v>
      </c>
      <c r="BT65" s="48">
        <f>BT64/BC9</f>
        <v>0.19126240608477879</v>
      </c>
      <c r="BW65" s="38"/>
      <c r="BX65" s="38"/>
    </row>
    <row r="67" spans="17:76" x14ac:dyDescent="0.15">
      <c r="Q67" s="40" t="s">
        <v>24</v>
      </c>
      <c r="AK67" s="40"/>
      <c r="BE67" s="40" t="s">
        <v>25</v>
      </c>
    </row>
    <row r="74" spans="17:76" x14ac:dyDescent="0.15">
      <c r="W74" s="41"/>
      <c r="X74" s="41"/>
      <c r="Y74" s="42" t="s">
        <v>26</v>
      </c>
      <c r="Z74" s="258">
        <f>V27+AD27+V32+AD32+V37</f>
        <v>1698</v>
      </c>
      <c r="AA74" s="258"/>
    </row>
    <row r="75" spans="17:76" x14ac:dyDescent="0.15">
      <c r="W75" s="41"/>
      <c r="X75" s="41"/>
      <c r="Y75" s="42" t="s">
        <v>27</v>
      </c>
      <c r="Z75" s="258">
        <f>V28+AD28+V33+AD33+V38</f>
        <v>1669</v>
      </c>
      <c r="AA75" s="258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75"/>
  <sheetViews>
    <sheetView view="pageBreakPreview" zoomScale="85" zoomScaleNormal="100" zoomScaleSheetLayoutView="85" workbookViewId="0">
      <selection activeCell="F16" sqref="F16:H16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style="34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2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421"/>
      <c r="B1" s="421"/>
      <c r="C1" s="1"/>
      <c r="D1" s="1"/>
      <c r="E1" s="1"/>
      <c r="F1" s="1"/>
      <c r="G1" s="1"/>
      <c r="H1" s="1"/>
      <c r="I1" s="1"/>
      <c r="J1" s="1"/>
      <c r="K1" s="1"/>
      <c r="L1" s="77"/>
      <c r="M1" s="24" t="s">
        <v>40</v>
      </c>
      <c r="N1" s="1"/>
      <c r="O1" s="1"/>
    </row>
    <row r="2" spans="1:70" ht="13.5" customHeight="1" x14ac:dyDescent="0.15">
      <c r="A2" s="421"/>
      <c r="B2" s="421"/>
      <c r="C2" s="422" t="s">
        <v>29</v>
      </c>
      <c r="D2" s="422"/>
      <c r="E2" s="422"/>
      <c r="F2" s="422"/>
      <c r="G2" s="422"/>
      <c r="H2" s="422"/>
      <c r="I2" s="422"/>
    </row>
    <row r="3" spans="1:70" ht="13.5" customHeight="1" x14ac:dyDescent="0.15">
      <c r="A3" s="421"/>
      <c r="B3" s="421"/>
      <c r="C3" s="422"/>
      <c r="D3" s="422"/>
      <c r="E3" s="422"/>
      <c r="F3" s="422"/>
      <c r="G3" s="422"/>
      <c r="H3" s="422"/>
      <c r="I3" s="422"/>
      <c r="Q3" s="423" t="s">
        <v>0</v>
      </c>
      <c r="R3" s="423"/>
      <c r="S3" s="423"/>
      <c r="T3" s="423"/>
      <c r="U3" s="423"/>
      <c r="V3" s="423"/>
      <c r="W3" s="423"/>
      <c r="X3" s="423"/>
      <c r="Y3" s="423"/>
      <c r="Z3" s="423"/>
      <c r="AA3" s="423"/>
      <c r="AK3" s="423" t="s">
        <v>1</v>
      </c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BE3" s="423" t="s">
        <v>2</v>
      </c>
      <c r="BF3" s="423"/>
      <c r="BG3" s="423"/>
      <c r="BH3" s="423"/>
      <c r="BI3" s="423"/>
      <c r="BJ3" s="423"/>
      <c r="BK3" s="423"/>
      <c r="BL3" s="423"/>
      <c r="BM3" s="423"/>
      <c r="BN3" s="423"/>
      <c r="BO3" s="423"/>
    </row>
    <row r="4" spans="1:70" ht="14.25" x14ac:dyDescent="0.15">
      <c r="G4" s="424" t="s">
        <v>60</v>
      </c>
      <c r="H4" s="425"/>
      <c r="I4" s="425"/>
      <c r="J4" s="425"/>
      <c r="K4" s="425"/>
      <c r="M4" s="2" t="s">
        <v>3</v>
      </c>
      <c r="N4" s="3"/>
      <c r="O4" s="2"/>
      <c r="V4" s="4"/>
      <c r="W4" s="5"/>
      <c r="X4" s="5"/>
      <c r="Z4" s="426" t="str">
        <f>G4</f>
        <v xml:space="preserve">令和元年7月31日現在 </v>
      </c>
      <c r="AA4" s="427"/>
      <c r="AB4" s="427"/>
      <c r="AC4" s="427"/>
      <c r="AD4" s="427"/>
      <c r="AG4" s="6" t="s">
        <v>4</v>
      </c>
      <c r="AH4" s="7"/>
      <c r="AI4" s="6"/>
      <c r="AP4" s="4"/>
      <c r="AQ4" s="5"/>
      <c r="AR4" s="5"/>
      <c r="AT4" s="428" t="str">
        <f>Z4</f>
        <v xml:space="preserve">令和元年7月31日現在 </v>
      </c>
      <c r="AU4" s="429"/>
      <c r="AV4" s="429"/>
      <c r="AW4" s="429"/>
      <c r="AX4" s="429"/>
      <c r="BA4" s="8" t="s">
        <v>5</v>
      </c>
      <c r="BB4" s="9"/>
      <c r="BC4" s="8"/>
      <c r="BJ4" s="4"/>
      <c r="BK4" s="5"/>
      <c r="BL4" s="5"/>
      <c r="BN4" s="428" t="str">
        <f>AT4</f>
        <v xml:space="preserve">令和元年7月31日現在 </v>
      </c>
      <c r="BO4" s="429"/>
      <c r="BP4" s="429"/>
      <c r="BQ4" s="429"/>
      <c r="BR4" s="429"/>
    </row>
    <row r="5" spans="1:70" ht="14.25" thickBot="1" x14ac:dyDescent="0.2">
      <c r="M5" s="415" t="s">
        <v>6</v>
      </c>
      <c r="N5" s="416"/>
      <c r="O5" s="417" t="s">
        <v>7</v>
      </c>
      <c r="P5" s="418"/>
      <c r="Q5" s="10"/>
      <c r="R5" s="10"/>
      <c r="S5" s="10"/>
      <c r="T5" s="10"/>
      <c r="U5" s="10"/>
      <c r="V5" s="10"/>
      <c r="W5" s="11"/>
      <c r="X5" s="12"/>
      <c r="Y5" s="10"/>
      <c r="Z5" s="10"/>
      <c r="AA5" s="10"/>
      <c r="AB5" s="10"/>
      <c r="AC5" s="10"/>
      <c r="AD5" s="10"/>
      <c r="AG5" s="415" t="s">
        <v>6</v>
      </c>
      <c r="AH5" s="416"/>
      <c r="AI5" s="415" t="s">
        <v>8</v>
      </c>
      <c r="AJ5" s="277"/>
      <c r="AK5" s="10"/>
      <c r="AL5" s="10"/>
      <c r="AM5" s="10"/>
      <c r="AN5" s="10"/>
      <c r="AO5" s="10"/>
      <c r="AP5" s="10"/>
      <c r="AQ5" s="11"/>
      <c r="AR5" s="12"/>
      <c r="AS5" s="10"/>
      <c r="AT5" s="10"/>
      <c r="AU5" s="10"/>
      <c r="AV5" s="10"/>
      <c r="AW5" s="10"/>
      <c r="AX5" s="10"/>
      <c r="BA5" s="415" t="s">
        <v>6</v>
      </c>
      <c r="BB5" s="416"/>
      <c r="BC5" s="419" t="s">
        <v>9</v>
      </c>
      <c r="BD5" s="420"/>
      <c r="BE5" s="10"/>
      <c r="BF5" s="10"/>
      <c r="BG5" s="10"/>
      <c r="BH5" s="10"/>
      <c r="BI5" s="10"/>
      <c r="BJ5" s="10"/>
      <c r="BK5" s="11"/>
      <c r="BL5" s="12"/>
      <c r="BM5" s="10"/>
      <c r="BN5" s="10"/>
      <c r="BO5" s="10"/>
      <c r="BP5" s="10"/>
      <c r="BQ5" s="10"/>
      <c r="BR5" s="10"/>
    </row>
    <row r="6" spans="1:70" ht="15.75" thickBot="1" x14ac:dyDescent="0.2">
      <c r="B6" s="406" t="s">
        <v>30</v>
      </c>
      <c r="C6" s="408" t="s">
        <v>31</v>
      </c>
      <c r="D6" s="368"/>
      <c r="E6" s="409"/>
      <c r="F6" s="410" t="s">
        <v>32</v>
      </c>
      <c r="G6" s="368"/>
      <c r="H6" s="411"/>
      <c r="I6" s="412" t="s">
        <v>50</v>
      </c>
      <c r="J6" s="413"/>
      <c r="K6" s="414"/>
      <c r="L6" s="78"/>
      <c r="M6" s="299" t="s">
        <v>10</v>
      </c>
      <c r="N6" s="300"/>
      <c r="O6" s="404" t="s">
        <v>11</v>
      </c>
      <c r="P6" s="405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310" t="s">
        <v>10</v>
      </c>
      <c r="X6" s="31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99" t="s">
        <v>10</v>
      </c>
      <c r="AH6" s="300"/>
      <c r="AI6" s="404" t="s">
        <v>11</v>
      </c>
      <c r="AJ6" s="405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310" t="s">
        <v>10</v>
      </c>
      <c r="AR6" s="31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99" t="s">
        <v>10</v>
      </c>
      <c r="BB6" s="300"/>
      <c r="BC6" s="404" t="s">
        <v>11</v>
      </c>
      <c r="BD6" s="405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310" t="s">
        <v>10</v>
      </c>
      <c r="BL6" s="31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6.5" customHeight="1" thickBot="1" x14ac:dyDescent="0.2">
      <c r="B7" s="407"/>
      <c r="C7" s="146" t="s">
        <v>16</v>
      </c>
      <c r="D7" s="58" t="s">
        <v>14</v>
      </c>
      <c r="E7" s="59" t="s">
        <v>33</v>
      </c>
      <c r="F7" s="60" t="s">
        <v>16</v>
      </c>
      <c r="G7" s="58" t="s">
        <v>14</v>
      </c>
      <c r="H7" s="59" t="s">
        <v>33</v>
      </c>
      <c r="I7" s="104" t="s">
        <v>16</v>
      </c>
      <c r="J7" s="105" t="s">
        <v>14</v>
      </c>
      <c r="K7" s="106" t="s">
        <v>33</v>
      </c>
      <c r="M7" s="299" t="s">
        <v>13</v>
      </c>
      <c r="N7" s="300"/>
      <c r="O7" s="398">
        <f>V7+AD7+V12+AD12+V17+AD17+V22+AD22+V27+AD27+V32+AD32+V37+AD37+V42+AD42+V47+AD47+V52+AD52+V57+AD57</f>
        <v>5106</v>
      </c>
      <c r="P7" s="399"/>
      <c r="Q7" s="183">
        <v>24</v>
      </c>
      <c r="R7" s="184">
        <v>32</v>
      </c>
      <c r="S7" s="184">
        <v>41</v>
      </c>
      <c r="T7" s="184">
        <v>35</v>
      </c>
      <c r="U7" s="184">
        <v>39</v>
      </c>
      <c r="V7" s="184">
        <f>SUM(Q7:U7)</f>
        <v>171</v>
      </c>
      <c r="W7" s="307" t="s">
        <v>13</v>
      </c>
      <c r="X7" s="308"/>
      <c r="Y7" s="184">
        <v>32</v>
      </c>
      <c r="Z7" s="184">
        <v>43</v>
      </c>
      <c r="AA7" s="184">
        <v>33</v>
      </c>
      <c r="AB7" s="184">
        <v>45</v>
      </c>
      <c r="AC7" s="184">
        <v>40</v>
      </c>
      <c r="AD7" s="185">
        <f>SUM(Y7:AC7)</f>
        <v>193</v>
      </c>
      <c r="AG7" s="299" t="s">
        <v>13</v>
      </c>
      <c r="AH7" s="300"/>
      <c r="AI7" s="398">
        <f>AP7+AX7+AP12+AX12+AP17+AX17+AP22+AX22+AP27+AX27+AP32+AX32+AP37+AX37+AP42+AX42+AP47+AX47+AP52+AX52+AP57+AX57</f>
        <v>40</v>
      </c>
      <c r="AJ7" s="399"/>
      <c r="AK7" s="183">
        <v>0</v>
      </c>
      <c r="AL7" s="184">
        <v>0</v>
      </c>
      <c r="AM7" s="184">
        <v>0</v>
      </c>
      <c r="AN7" s="184">
        <v>0</v>
      </c>
      <c r="AO7" s="184">
        <v>0</v>
      </c>
      <c r="AP7" s="184">
        <f>SUM(AK7:AO7)</f>
        <v>0</v>
      </c>
      <c r="AQ7" s="307" t="s">
        <v>13</v>
      </c>
      <c r="AR7" s="308"/>
      <c r="AS7" s="184">
        <v>0</v>
      </c>
      <c r="AT7" s="184">
        <v>0</v>
      </c>
      <c r="AU7" s="184">
        <v>0</v>
      </c>
      <c r="AV7" s="184">
        <v>0</v>
      </c>
      <c r="AW7" s="184">
        <v>0</v>
      </c>
      <c r="AX7" s="185">
        <f>SUM(AS7:AW7)</f>
        <v>0</v>
      </c>
      <c r="BA7" s="299" t="s">
        <v>13</v>
      </c>
      <c r="BB7" s="300"/>
      <c r="BC7" s="398">
        <f>BJ7+BR7+BJ12+BR12+BJ17+BR17+BJ22+BR22+BJ27+BR27+BJ32+BR32+BJ37+BR37+BJ42+BR42+BJ47+BR47+BJ52+BR52+BJ57+BR57</f>
        <v>5146</v>
      </c>
      <c r="BD7" s="399"/>
      <c r="BE7" s="183">
        <f>Q7+AK7</f>
        <v>24</v>
      </c>
      <c r="BF7" s="184">
        <f t="shared" ref="BF7:BJ8" si="0">R7+AL7</f>
        <v>32</v>
      </c>
      <c r="BG7" s="184">
        <f t="shared" si="0"/>
        <v>41</v>
      </c>
      <c r="BH7" s="184">
        <f t="shared" si="0"/>
        <v>35</v>
      </c>
      <c r="BI7" s="184">
        <f t="shared" si="0"/>
        <v>39</v>
      </c>
      <c r="BJ7" s="184">
        <f t="shared" si="0"/>
        <v>171</v>
      </c>
      <c r="BK7" s="309" t="s">
        <v>13</v>
      </c>
      <c r="BL7" s="309"/>
      <c r="BM7" s="184">
        <f>Y7+AS7</f>
        <v>32</v>
      </c>
      <c r="BN7" s="184">
        <f t="shared" ref="BN7:BQ8" si="1">Z7+AT7</f>
        <v>43</v>
      </c>
      <c r="BO7" s="184">
        <f t="shared" si="1"/>
        <v>33</v>
      </c>
      <c r="BP7" s="184">
        <f t="shared" si="1"/>
        <v>45</v>
      </c>
      <c r="BQ7" s="184">
        <f t="shared" si="1"/>
        <v>40</v>
      </c>
      <c r="BR7" s="185">
        <f>SUM(BM7:BQ7)</f>
        <v>193</v>
      </c>
    </row>
    <row r="8" spans="1:70" ht="16.5" customHeight="1" thickBot="1" x14ac:dyDescent="0.2">
      <c r="B8" s="147" t="s">
        <v>59</v>
      </c>
      <c r="C8" s="143">
        <f t="shared" ref="C8:H8" si="2">+C10-C9</f>
        <v>3453</v>
      </c>
      <c r="D8" s="61">
        <f t="shared" si="2"/>
        <v>3358</v>
      </c>
      <c r="E8" s="62">
        <f t="shared" si="2"/>
        <v>6811</v>
      </c>
      <c r="F8" s="63">
        <f t="shared" si="2"/>
        <v>40</v>
      </c>
      <c r="G8" s="64">
        <f t="shared" si="2"/>
        <v>48</v>
      </c>
      <c r="H8" s="62">
        <f t="shared" si="2"/>
        <v>88</v>
      </c>
      <c r="I8" s="107">
        <f t="shared" ref="I8:K10" si="3">+C8+F8</f>
        <v>3493</v>
      </c>
      <c r="J8" s="108">
        <f t="shared" si="3"/>
        <v>3406</v>
      </c>
      <c r="K8" s="109">
        <f t="shared" si="3"/>
        <v>6899</v>
      </c>
      <c r="L8" s="74"/>
      <c r="M8" s="299" t="s">
        <v>14</v>
      </c>
      <c r="N8" s="300"/>
      <c r="O8" s="398">
        <f>V8+AD8+V13+AD13+V18+AD18+V23+AD23+V28+AD28+V33+AD33+V38+AD38+V43+AD43+V48+AD48+V53+AD53+V58+AD58</f>
        <v>5614</v>
      </c>
      <c r="P8" s="399"/>
      <c r="Q8" s="17">
        <v>21</v>
      </c>
      <c r="R8" s="18">
        <v>36</v>
      </c>
      <c r="S8" s="18">
        <v>35</v>
      </c>
      <c r="T8" s="18">
        <v>30</v>
      </c>
      <c r="U8" s="18">
        <v>37</v>
      </c>
      <c r="V8" s="18">
        <f>SUM(Q8:U8)</f>
        <v>159</v>
      </c>
      <c r="W8" s="304" t="s">
        <v>15</v>
      </c>
      <c r="X8" s="305"/>
      <c r="Y8" s="18">
        <v>34</v>
      </c>
      <c r="Z8" s="31">
        <v>48</v>
      </c>
      <c r="AA8" s="18">
        <v>56</v>
      </c>
      <c r="AB8" s="18">
        <v>43</v>
      </c>
      <c r="AC8" s="18">
        <v>48</v>
      </c>
      <c r="AD8" s="19">
        <f>SUM(Y8:AC8)</f>
        <v>229</v>
      </c>
      <c r="AG8" s="299" t="s">
        <v>14</v>
      </c>
      <c r="AH8" s="300"/>
      <c r="AI8" s="398">
        <f>AP8+AX8+AP13+AX13+AP18+AX18+AP23+AX23+AP28+AX28+AP33+AX33+AP38+AX38+AP43+AX43+AP48+AX48+AP53+AX53+AP58+AX58</f>
        <v>49</v>
      </c>
      <c r="AJ8" s="399"/>
      <c r="AK8" s="17">
        <v>0</v>
      </c>
      <c r="AL8" s="18">
        <v>0</v>
      </c>
      <c r="AM8" s="18">
        <v>0</v>
      </c>
      <c r="AN8" s="18">
        <v>0</v>
      </c>
      <c r="AO8" s="18">
        <v>0</v>
      </c>
      <c r="AP8" s="18">
        <f>SUM(AK8:AO8)</f>
        <v>0</v>
      </c>
      <c r="AQ8" s="304" t="s">
        <v>15</v>
      </c>
      <c r="AR8" s="305"/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9">
        <f>SUM(AS8:AW8)</f>
        <v>0</v>
      </c>
      <c r="BA8" s="299" t="s">
        <v>14</v>
      </c>
      <c r="BB8" s="300"/>
      <c r="BC8" s="398">
        <f>BJ8+BR8+BJ13+BR13+BJ18+BR18+BJ23+BR23+BJ28+BR28+BJ33+BR33+BJ38+BR38+BJ43+BR43+BJ48+BR48+BJ53+BR53+BJ58+BR58</f>
        <v>5663</v>
      </c>
      <c r="BD8" s="399"/>
      <c r="BE8" s="17">
        <f>Q8+AK8</f>
        <v>21</v>
      </c>
      <c r="BF8" s="18">
        <f t="shared" si="0"/>
        <v>36</v>
      </c>
      <c r="BG8" s="18">
        <f t="shared" si="0"/>
        <v>35</v>
      </c>
      <c r="BH8" s="18">
        <f t="shared" si="0"/>
        <v>30</v>
      </c>
      <c r="BI8" s="18">
        <f t="shared" si="0"/>
        <v>37</v>
      </c>
      <c r="BJ8" s="18">
        <f>SUM(BE8:BI8)</f>
        <v>159</v>
      </c>
      <c r="BK8" s="306" t="s">
        <v>15</v>
      </c>
      <c r="BL8" s="306"/>
      <c r="BM8" s="18">
        <f>Y8+AS8</f>
        <v>34</v>
      </c>
      <c r="BN8" s="18">
        <f t="shared" si="1"/>
        <v>48</v>
      </c>
      <c r="BO8" s="18">
        <f t="shared" si="1"/>
        <v>56</v>
      </c>
      <c r="BP8" s="18">
        <f t="shared" si="1"/>
        <v>43</v>
      </c>
      <c r="BQ8" s="18">
        <f t="shared" si="1"/>
        <v>48</v>
      </c>
      <c r="BR8" s="19">
        <f>SUM(BM8:BQ8)</f>
        <v>229</v>
      </c>
    </row>
    <row r="9" spans="1:70" ht="15" x14ac:dyDescent="0.15">
      <c r="B9" s="148" t="s">
        <v>35</v>
      </c>
      <c r="C9" s="144">
        <f>AB62</f>
        <v>1653</v>
      </c>
      <c r="D9" s="65">
        <f>AB63</f>
        <v>2256</v>
      </c>
      <c r="E9" s="66">
        <f>+C9+D9</f>
        <v>3909</v>
      </c>
      <c r="F9" s="67">
        <f>AV62</f>
        <v>0</v>
      </c>
      <c r="G9" s="65">
        <f>AV63</f>
        <v>1</v>
      </c>
      <c r="H9" s="66">
        <f>SUM(F9:G9)</f>
        <v>1</v>
      </c>
      <c r="I9" s="110">
        <f t="shared" si="3"/>
        <v>1653</v>
      </c>
      <c r="J9" s="111">
        <f t="shared" si="3"/>
        <v>2257</v>
      </c>
      <c r="K9" s="112">
        <f t="shared" si="3"/>
        <v>3910</v>
      </c>
      <c r="L9" s="74"/>
      <c r="M9" s="299" t="s">
        <v>12</v>
      </c>
      <c r="N9" s="300"/>
      <c r="O9" s="398">
        <f>SUM(O7:O8)</f>
        <v>10720</v>
      </c>
      <c r="P9" s="401"/>
      <c r="Q9" s="20">
        <f t="shared" ref="Q9:V9" si="4">SUM(Q7:Q8)</f>
        <v>45</v>
      </c>
      <c r="R9" s="20">
        <f t="shared" si="4"/>
        <v>68</v>
      </c>
      <c r="S9" s="20">
        <f t="shared" si="4"/>
        <v>76</v>
      </c>
      <c r="T9" s="20">
        <f t="shared" si="4"/>
        <v>65</v>
      </c>
      <c r="U9" s="20">
        <f t="shared" si="4"/>
        <v>76</v>
      </c>
      <c r="V9" s="20">
        <f t="shared" si="4"/>
        <v>330</v>
      </c>
      <c r="W9" s="402" t="s">
        <v>12</v>
      </c>
      <c r="X9" s="403"/>
      <c r="Y9" s="20">
        <f t="shared" ref="Y9:AD9" si="5">SUM(Y7:Y8)</f>
        <v>66</v>
      </c>
      <c r="Z9" s="20">
        <f t="shared" si="5"/>
        <v>91</v>
      </c>
      <c r="AA9" s="20">
        <f t="shared" si="5"/>
        <v>89</v>
      </c>
      <c r="AB9" s="20">
        <f t="shared" si="5"/>
        <v>88</v>
      </c>
      <c r="AC9" s="20">
        <f t="shared" si="5"/>
        <v>88</v>
      </c>
      <c r="AD9" s="20">
        <f t="shared" si="5"/>
        <v>422</v>
      </c>
      <c r="AG9" s="299" t="s">
        <v>12</v>
      </c>
      <c r="AH9" s="300"/>
      <c r="AI9" s="398">
        <f>SUM(AI7:AI8)</f>
        <v>89</v>
      </c>
      <c r="AJ9" s="401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402" t="s">
        <v>12</v>
      </c>
      <c r="AR9" s="403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99" t="s">
        <v>12</v>
      </c>
      <c r="BB9" s="300"/>
      <c r="BC9" s="398">
        <f>SUM(BC7:BC8)</f>
        <v>10809</v>
      </c>
      <c r="BD9" s="399"/>
      <c r="BE9" s="20">
        <f t="shared" ref="BE9:BJ9" si="8">SUM(BE7:BE8)</f>
        <v>45</v>
      </c>
      <c r="BF9" s="20">
        <f t="shared" si="8"/>
        <v>68</v>
      </c>
      <c r="BG9" s="20">
        <f t="shared" si="8"/>
        <v>76</v>
      </c>
      <c r="BH9" s="20">
        <f t="shared" si="8"/>
        <v>65</v>
      </c>
      <c r="BI9" s="20">
        <f t="shared" si="8"/>
        <v>76</v>
      </c>
      <c r="BJ9" s="20">
        <f t="shared" si="8"/>
        <v>330</v>
      </c>
      <c r="BK9" s="400" t="s">
        <v>12</v>
      </c>
      <c r="BL9" s="400"/>
      <c r="BM9" s="20">
        <f t="shared" ref="BM9:BR9" si="9">SUM(BM7:BM8)</f>
        <v>66</v>
      </c>
      <c r="BN9" s="20">
        <f t="shared" si="9"/>
        <v>91</v>
      </c>
      <c r="BO9" s="20">
        <f t="shared" si="9"/>
        <v>89</v>
      </c>
      <c r="BP9" s="20">
        <f t="shared" si="9"/>
        <v>88</v>
      </c>
      <c r="BQ9" s="20">
        <f t="shared" si="9"/>
        <v>88</v>
      </c>
      <c r="BR9" s="20">
        <f t="shared" si="9"/>
        <v>422</v>
      </c>
    </row>
    <row r="10" spans="1:70" ht="15.75" thickBot="1" x14ac:dyDescent="0.2">
      <c r="B10" s="149" t="s">
        <v>12</v>
      </c>
      <c r="C10" s="145">
        <f>O7</f>
        <v>5106</v>
      </c>
      <c r="D10" s="68">
        <f>O8</f>
        <v>5614</v>
      </c>
      <c r="E10" s="69">
        <f>+C10+D10</f>
        <v>10720</v>
      </c>
      <c r="F10" s="70">
        <f>AI7</f>
        <v>40</v>
      </c>
      <c r="G10" s="68">
        <f>AI8</f>
        <v>49</v>
      </c>
      <c r="H10" s="69">
        <f>SUM(F10:G10)</f>
        <v>89</v>
      </c>
      <c r="I10" s="113">
        <f t="shared" si="3"/>
        <v>5146</v>
      </c>
      <c r="J10" s="114">
        <f t="shared" si="3"/>
        <v>5663</v>
      </c>
      <c r="K10" s="115">
        <f t="shared" si="3"/>
        <v>10809</v>
      </c>
      <c r="L10" s="74"/>
      <c r="M10" s="24"/>
      <c r="N10" s="25"/>
      <c r="O10" s="1"/>
      <c r="Q10" s="26"/>
      <c r="R10" s="26"/>
      <c r="S10" s="26"/>
      <c r="T10" s="26"/>
      <c r="U10" s="26"/>
      <c r="V10" s="26"/>
      <c r="W10" s="27"/>
      <c r="X10" s="27"/>
      <c r="Y10" s="26"/>
      <c r="Z10" s="26"/>
      <c r="AA10" s="26"/>
      <c r="AB10" s="26"/>
      <c r="AC10" s="26"/>
      <c r="AD10" s="26"/>
      <c r="AG10" s="24"/>
      <c r="AH10" s="25"/>
      <c r="AI10" s="1"/>
      <c r="AK10" s="26"/>
      <c r="AL10" s="26"/>
      <c r="AM10" s="26"/>
      <c r="AN10" s="26"/>
      <c r="AO10" s="26"/>
      <c r="AP10" s="26"/>
      <c r="AQ10" s="27"/>
      <c r="AR10" s="27"/>
      <c r="AS10" s="26"/>
      <c r="AT10" s="26"/>
      <c r="AU10" s="26"/>
      <c r="AV10" s="26"/>
      <c r="AW10" s="26"/>
      <c r="AX10" s="26"/>
      <c r="BA10" s="24"/>
      <c r="BB10" s="25"/>
      <c r="BC10" s="1"/>
      <c r="BE10" s="26"/>
      <c r="BF10" s="26"/>
      <c r="BG10" s="26"/>
      <c r="BH10" s="26"/>
      <c r="BI10" s="26"/>
      <c r="BJ10" s="26"/>
      <c r="BK10" s="27"/>
      <c r="BL10" s="27"/>
      <c r="BM10" s="26"/>
      <c r="BN10" s="26"/>
      <c r="BO10" s="26"/>
      <c r="BP10" s="26"/>
      <c r="BQ10" s="26"/>
      <c r="BR10" s="26"/>
    </row>
    <row r="11" spans="1:70" ht="15.75" thickBot="1" x14ac:dyDescent="0.2">
      <c r="B11" s="34"/>
      <c r="C11" s="99"/>
      <c r="D11" s="99"/>
      <c r="E11" s="74"/>
      <c r="F11" s="99"/>
      <c r="G11" s="99"/>
      <c r="H11" s="74"/>
      <c r="I11" s="128"/>
      <c r="J11" s="128"/>
      <c r="K11" s="129"/>
      <c r="L11" s="75"/>
      <c r="O11" s="299" t="s">
        <v>10</v>
      </c>
      <c r="P11" s="300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310" t="s">
        <v>10</v>
      </c>
      <c r="X11" s="31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99" t="s">
        <v>10</v>
      </c>
      <c r="AJ11" s="300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310" t="s">
        <v>10</v>
      </c>
      <c r="AR11" s="31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99" t="s">
        <v>10</v>
      </c>
      <c r="BD11" s="300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310" t="s">
        <v>10</v>
      </c>
      <c r="BL11" s="31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6.5" customHeight="1" thickBot="1" x14ac:dyDescent="0.2">
      <c r="B12" s="159" t="s">
        <v>36</v>
      </c>
      <c r="C12" s="160">
        <f t="shared" ref="C12:K12" si="10">ROUND(C9/C10*100,2)</f>
        <v>32.369999999999997</v>
      </c>
      <c r="D12" s="167">
        <f t="shared" si="10"/>
        <v>40.19</v>
      </c>
      <c r="E12" s="162">
        <f t="shared" si="10"/>
        <v>36.46</v>
      </c>
      <c r="F12" s="160">
        <f t="shared" si="10"/>
        <v>0</v>
      </c>
      <c r="G12" s="167">
        <f t="shared" si="10"/>
        <v>2.04</v>
      </c>
      <c r="H12" s="162">
        <f t="shared" si="10"/>
        <v>1.1200000000000001</v>
      </c>
      <c r="I12" s="163">
        <f t="shared" si="10"/>
        <v>32.119999999999997</v>
      </c>
      <c r="J12" s="164">
        <f t="shared" si="10"/>
        <v>39.86</v>
      </c>
      <c r="K12" s="165">
        <f t="shared" si="10"/>
        <v>36.17</v>
      </c>
      <c r="L12" s="75"/>
      <c r="N12" s="166"/>
      <c r="O12" s="299" t="s">
        <v>13</v>
      </c>
      <c r="P12" s="303"/>
      <c r="Q12" s="29">
        <v>53</v>
      </c>
      <c r="R12" s="184">
        <v>39</v>
      </c>
      <c r="S12" s="184">
        <v>51</v>
      </c>
      <c r="T12" s="184">
        <v>52</v>
      </c>
      <c r="U12" s="184">
        <v>59</v>
      </c>
      <c r="V12" s="184">
        <f>SUM(Q12:U12)</f>
        <v>254</v>
      </c>
      <c r="W12" s="307" t="s">
        <v>13</v>
      </c>
      <c r="X12" s="308"/>
      <c r="Y12" s="30">
        <v>53</v>
      </c>
      <c r="Z12" s="184">
        <v>57</v>
      </c>
      <c r="AA12" s="184">
        <v>38</v>
      </c>
      <c r="AB12" s="184">
        <v>44</v>
      </c>
      <c r="AC12" s="184">
        <v>51</v>
      </c>
      <c r="AD12" s="185">
        <f>SUM(Y12:AC12)</f>
        <v>243</v>
      </c>
      <c r="AI12" s="299" t="s">
        <v>13</v>
      </c>
      <c r="AJ12" s="303"/>
      <c r="AK12" s="183">
        <v>0</v>
      </c>
      <c r="AL12" s="184">
        <v>0</v>
      </c>
      <c r="AM12" s="184">
        <v>0</v>
      </c>
      <c r="AN12" s="184">
        <v>0</v>
      </c>
      <c r="AO12" s="184">
        <v>0</v>
      </c>
      <c r="AP12" s="184">
        <f>SUM(AK12:AO12)</f>
        <v>0</v>
      </c>
      <c r="AQ12" s="307" t="s">
        <v>13</v>
      </c>
      <c r="AR12" s="308"/>
      <c r="AS12" s="184">
        <v>0</v>
      </c>
      <c r="AT12" s="184">
        <v>0</v>
      </c>
      <c r="AU12" s="184">
        <v>0</v>
      </c>
      <c r="AV12" s="184">
        <v>0</v>
      </c>
      <c r="AW12" s="184">
        <v>1</v>
      </c>
      <c r="AX12" s="185">
        <f>SUM(AS12:AW12)</f>
        <v>1</v>
      </c>
      <c r="BC12" s="299" t="s">
        <v>13</v>
      </c>
      <c r="BD12" s="303"/>
      <c r="BE12" s="183">
        <f>Q12+AK12</f>
        <v>53</v>
      </c>
      <c r="BF12" s="184">
        <f t="shared" ref="BF12:BI13" si="11">R12+AL12</f>
        <v>39</v>
      </c>
      <c r="BG12" s="184">
        <f t="shared" si="11"/>
        <v>51</v>
      </c>
      <c r="BH12" s="184">
        <f t="shared" si="11"/>
        <v>52</v>
      </c>
      <c r="BI12" s="184">
        <f t="shared" si="11"/>
        <v>59</v>
      </c>
      <c r="BJ12" s="184">
        <f>SUM(BE12:BI12)</f>
        <v>254</v>
      </c>
      <c r="BK12" s="309" t="s">
        <v>13</v>
      </c>
      <c r="BL12" s="309"/>
      <c r="BM12" s="184">
        <f>Y12+AS12</f>
        <v>53</v>
      </c>
      <c r="BN12" s="184">
        <f t="shared" ref="BN12:BQ13" si="12">Z12+AT12</f>
        <v>57</v>
      </c>
      <c r="BO12" s="184">
        <f t="shared" si="12"/>
        <v>38</v>
      </c>
      <c r="BP12" s="184">
        <f t="shared" si="12"/>
        <v>44</v>
      </c>
      <c r="BQ12" s="184">
        <f t="shared" si="12"/>
        <v>52</v>
      </c>
      <c r="BR12" s="185">
        <f>SUM(BM12:BQ12)</f>
        <v>244</v>
      </c>
    </row>
    <row r="13" spans="1:70" ht="16.5" thickTop="1" thickBot="1" x14ac:dyDescent="0.2">
      <c r="E13" s="40"/>
      <c r="H13" s="40"/>
      <c r="I13" s="116"/>
      <c r="J13" s="116"/>
      <c r="K13" s="117"/>
      <c r="L13" s="75"/>
      <c r="O13" s="299" t="s">
        <v>15</v>
      </c>
      <c r="P13" s="303"/>
      <c r="Q13" s="17">
        <v>39</v>
      </c>
      <c r="R13" s="18">
        <v>40</v>
      </c>
      <c r="S13" s="18">
        <v>50</v>
      </c>
      <c r="T13" s="18">
        <v>57</v>
      </c>
      <c r="U13" s="18">
        <v>52</v>
      </c>
      <c r="V13" s="18">
        <f>SUM(Q13:U13)</f>
        <v>238</v>
      </c>
      <c r="W13" s="304" t="s">
        <v>15</v>
      </c>
      <c r="X13" s="305"/>
      <c r="Y13" s="18">
        <v>57</v>
      </c>
      <c r="Z13" s="18">
        <v>46</v>
      </c>
      <c r="AA13" s="18">
        <v>47</v>
      </c>
      <c r="AB13" s="18">
        <v>70</v>
      </c>
      <c r="AC13" s="18">
        <v>36</v>
      </c>
      <c r="AD13" s="19">
        <f>SUM(Y13:AC13)</f>
        <v>256</v>
      </c>
      <c r="AI13" s="299" t="s">
        <v>15</v>
      </c>
      <c r="AJ13" s="303"/>
      <c r="AK13" s="17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f>SUM(AK13:AO13)</f>
        <v>0</v>
      </c>
      <c r="AQ13" s="304" t="s">
        <v>15</v>
      </c>
      <c r="AR13" s="305"/>
      <c r="AS13" s="18">
        <v>0</v>
      </c>
      <c r="AT13" s="18">
        <v>0</v>
      </c>
      <c r="AU13" s="18">
        <v>0</v>
      </c>
      <c r="AV13" s="18">
        <v>0</v>
      </c>
      <c r="AW13" s="18">
        <v>2</v>
      </c>
      <c r="AX13" s="19">
        <f>SUM(AS13:AW13)</f>
        <v>2</v>
      </c>
      <c r="BC13" s="299" t="s">
        <v>15</v>
      </c>
      <c r="BD13" s="303"/>
      <c r="BE13" s="17">
        <f>Q13+AK13</f>
        <v>39</v>
      </c>
      <c r="BF13" s="18">
        <f t="shared" si="11"/>
        <v>40</v>
      </c>
      <c r="BG13" s="18">
        <f t="shared" si="11"/>
        <v>50</v>
      </c>
      <c r="BH13" s="18">
        <f t="shared" si="11"/>
        <v>57</v>
      </c>
      <c r="BI13" s="18">
        <f t="shared" si="11"/>
        <v>52</v>
      </c>
      <c r="BJ13" s="18">
        <f>SUM(BE13:BI13)</f>
        <v>238</v>
      </c>
      <c r="BK13" s="306" t="s">
        <v>15</v>
      </c>
      <c r="BL13" s="306"/>
      <c r="BM13" s="18">
        <f>Y13+AS13</f>
        <v>57</v>
      </c>
      <c r="BN13" s="18">
        <f t="shared" si="12"/>
        <v>46</v>
      </c>
      <c r="BO13" s="18">
        <f t="shared" si="12"/>
        <v>47</v>
      </c>
      <c r="BP13" s="18">
        <f t="shared" si="12"/>
        <v>70</v>
      </c>
      <c r="BQ13" s="18">
        <f t="shared" si="12"/>
        <v>38</v>
      </c>
      <c r="BR13" s="19">
        <f>SUM(BM13:BQ13)</f>
        <v>258</v>
      </c>
    </row>
    <row r="14" spans="1:70" ht="15" x14ac:dyDescent="0.15">
      <c r="A14" s="1"/>
      <c r="E14" s="40"/>
      <c r="H14" s="40"/>
      <c r="I14" s="116"/>
      <c r="J14" s="116"/>
      <c r="K14" s="117"/>
      <c r="L14" s="76"/>
      <c r="O14" s="299" t="s">
        <v>12</v>
      </c>
      <c r="P14" s="300"/>
      <c r="Q14" s="20">
        <f t="shared" ref="Q14:V14" si="13">SUM(Q12:Q13)</f>
        <v>92</v>
      </c>
      <c r="R14" s="20">
        <f t="shared" si="13"/>
        <v>79</v>
      </c>
      <c r="S14" s="20">
        <f t="shared" si="13"/>
        <v>101</v>
      </c>
      <c r="T14" s="20">
        <f t="shared" si="13"/>
        <v>109</v>
      </c>
      <c r="U14" s="20">
        <f t="shared" si="13"/>
        <v>111</v>
      </c>
      <c r="V14" s="20">
        <f t="shared" si="13"/>
        <v>492</v>
      </c>
      <c r="W14" s="301" t="s">
        <v>12</v>
      </c>
      <c r="X14" s="302"/>
      <c r="Y14" s="20">
        <f t="shared" ref="Y14:AD14" si="14">SUM(Y12:Y13)</f>
        <v>110</v>
      </c>
      <c r="Z14" s="20">
        <f t="shared" si="14"/>
        <v>103</v>
      </c>
      <c r="AA14" s="20">
        <f t="shared" si="14"/>
        <v>85</v>
      </c>
      <c r="AB14" s="20">
        <f t="shared" si="14"/>
        <v>114</v>
      </c>
      <c r="AC14" s="20">
        <f t="shared" si="14"/>
        <v>87</v>
      </c>
      <c r="AD14" s="20">
        <f t="shared" si="14"/>
        <v>499</v>
      </c>
      <c r="AI14" s="299" t="s">
        <v>12</v>
      </c>
      <c r="AJ14" s="300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301" t="s">
        <v>12</v>
      </c>
      <c r="AR14" s="302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3</v>
      </c>
      <c r="AX14" s="20">
        <f t="shared" si="16"/>
        <v>3</v>
      </c>
      <c r="BC14" s="299" t="s">
        <v>12</v>
      </c>
      <c r="BD14" s="300"/>
      <c r="BE14" s="20">
        <f t="shared" ref="BE14:BJ14" si="17">SUM(BE12:BE13)</f>
        <v>92</v>
      </c>
      <c r="BF14" s="20">
        <f t="shared" si="17"/>
        <v>79</v>
      </c>
      <c r="BG14" s="20">
        <f t="shared" si="17"/>
        <v>101</v>
      </c>
      <c r="BH14" s="20">
        <f t="shared" si="17"/>
        <v>109</v>
      </c>
      <c r="BI14" s="20">
        <f t="shared" si="17"/>
        <v>111</v>
      </c>
      <c r="BJ14" s="20">
        <f t="shared" si="17"/>
        <v>492</v>
      </c>
      <c r="BK14" s="301" t="s">
        <v>12</v>
      </c>
      <c r="BL14" s="302"/>
      <c r="BM14" s="20">
        <f t="shared" ref="BM14:BR14" si="18">SUM(BM12:BM13)</f>
        <v>110</v>
      </c>
      <c r="BN14" s="20">
        <f t="shared" si="18"/>
        <v>103</v>
      </c>
      <c r="BO14" s="20">
        <f t="shared" si="18"/>
        <v>85</v>
      </c>
      <c r="BP14" s="20">
        <f t="shared" si="18"/>
        <v>114</v>
      </c>
      <c r="BQ14" s="20">
        <f t="shared" si="18"/>
        <v>90</v>
      </c>
      <c r="BR14" s="20">
        <f t="shared" si="18"/>
        <v>502</v>
      </c>
    </row>
    <row r="15" spans="1:70" ht="15.75" thickBot="1" x14ac:dyDescent="0.2">
      <c r="A15" s="1"/>
      <c r="E15" s="40"/>
      <c r="H15" s="40"/>
      <c r="I15" s="116"/>
      <c r="J15" s="116"/>
      <c r="K15" s="117"/>
      <c r="L15" s="76"/>
      <c r="O15" s="28"/>
      <c r="P15" s="28"/>
      <c r="Q15" s="26"/>
      <c r="R15" s="26"/>
      <c r="S15" s="26"/>
      <c r="T15" s="26"/>
      <c r="U15" s="26"/>
      <c r="V15" s="26"/>
      <c r="W15" s="28"/>
      <c r="X15" s="28"/>
      <c r="Y15" s="26"/>
      <c r="Z15" s="26"/>
      <c r="AA15" s="26"/>
      <c r="AB15" s="26"/>
      <c r="AC15" s="26"/>
      <c r="AD15" s="26"/>
      <c r="AI15" s="28"/>
      <c r="AJ15" s="28"/>
      <c r="AK15" s="26"/>
      <c r="AL15" s="26"/>
      <c r="AM15" s="26"/>
      <c r="AN15" s="26"/>
      <c r="AO15" s="26"/>
      <c r="AP15" s="26"/>
      <c r="AQ15" s="28"/>
      <c r="AR15" s="28"/>
      <c r="AS15" s="26"/>
      <c r="AT15" s="26"/>
      <c r="AU15" s="26"/>
      <c r="AV15" s="26"/>
      <c r="AW15" s="26"/>
      <c r="AX15" s="26"/>
      <c r="BC15" s="28"/>
      <c r="BD15" s="28"/>
      <c r="BE15" s="26"/>
      <c r="BF15" s="26"/>
      <c r="BG15" s="26"/>
      <c r="BH15" s="26"/>
      <c r="BI15" s="26"/>
      <c r="BJ15" s="26"/>
      <c r="BK15" s="28"/>
      <c r="BL15" s="28"/>
      <c r="BM15" s="26"/>
      <c r="BN15" s="26"/>
      <c r="BO15" s="26"/>
      <c r="BP15" s="26"/>
      <c r="BQ15" s="26"/>
      <c r="BR15" s="26"/>
    </row>
    <row r="16" spans="1:70" ht="16.5" thickTop="1" thickBot="1" x14ac:dyDescent="0.2">
      <c r="B16" s="150" t="s">
        <v>53</v>
      </c>
      <c r="C16" s="392" t="s">
        <v>31</v>
      </c>
      <c r="D16" s="393"/>
      <c r="E16" s="394"/>
      <c r="F16" s="392" t="s">
        <v>32</v>
      </c>
      <c r="G16" s="393"/>
      <c r="H16" s="394"/>
      <c r="I16" s="395" t="s">
        <v>52</v>
      </c>
      <c r="J16" s="396"/>
      <c r="K16" s="397"/>
      <c r="L16" s="74"/>
      <c r="O16" s="299" t="s">
        <v>10</v>
      </c>
      <c r="P16" s="300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310" t="s">
        <v>10</v>
      </c>
      <c r="X16" s="31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99" t="s">
        <v>10</v>
      </c>
      <c r="AJ16" s="300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310" t="s">
        <v>10</v>
      </c>
      <c r="AR16" s="31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99" t="s">
        <v>10</v>
      </c>
      <c r="BD16" s="300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310" t="s">
        <v>10</v>
      </c>
      <c r="BL16" s="31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154" t="s">
        <v>37</v>
      </c>
      <c r="C17" s="151">
        <f>V27+AD27+V32+AD32+V37</f>
        <v>1700</v>
      </c>
      <c r="D17" s="79">
        <f>V28+AD28+V33+AD33+V38</f>
        <v>1672</v>
      </c>
      <c r="E17" s="80">
        <f>SUM(C17:D17)</f>
        <v>3372</v>
      </c>
      <c r="F17" s="81">
        <f>AP27+AX27+AP32+AX32+AP37</f>
        <v>3</v>
      </c>
      <c r="G17" s="79">
        <f>AP28+AX28+AP33+AX33+AP38</f>
        <v>12</v>
      </c>
      <c r="H17" s="80">
        <f>SUM(F17:G17)</f>
        <v>15</v>
      </c>
      <c r="I17" s="118">
        <f t="shared" ref="I17:K20" si="19">+C17+F17</f>
        <v>1703</v>
      </c>
      <c r="J17" s="119">
        <f t="shared" si="19"/>
        <v>1684</v>
      </c>
      <c r="K17" s="120">
        <f t="shared" si="19"/>
        <v>3387</v>
      </c>
      <c r="L17" s="74"/>
      <c r="O17" s="299" t="s">
        <v>13</v>
      </c>
      <c r="P17" s="303"/>
      <c r="Q17" s="183">
        <v>38</v>
      </c>
      <c r="R17" s="184">
        <v>47</v>
      </c>
      <c r="S17" s="184">
        <v>42</v>
      </c>
      <c r="T17" s="184">
        <v>33</v>
      </c>
      <c r="U17" s="184">
        <v>44</v>
      </c>
      <c r="V17" s="184">
        <f>SUM(Q17:U17)</f>
        <v>204</v>
      </c>
      <c r="W17" s="307" t="s">
        <v>13</v>
      </c>
      <c r="X17" s="308"/>
      <c r="Y17" s="184">
        <v>35</v>
      </c>
      <c r="Z17" s="184">
        <v>36</v>
      </c>
      <c r="AA17" s="184">
        <v>45</v>
      </c>
      <c r="AB17" s="184">
        <v>41</v>
      </c>
      <c r="AC17" s="184">
        <v>42</v>
      </c>
      <c r="AD17" s="185">
        <f>SUM(Y17:AC17)</f>
        <v>199</v>
      </c>
      <c r="AI17" s="299" t="s">
        <v>13</v>
      </c>
      <c r="AJ17" s="303"/>
      <c r="AK17" s="29">
        <v>2</v>
      </c>
      <c r="AL17" s="184">
        <v>3</v>
      </c>
      <c r="AM17" s="184">
        <v>7</v>
      </c>
      <c r="AN17" s="184">
        <v>1</v>
      </c>
      <c r="AO17" s="184">
        <v>2</v>
      </c>
      <c r="AP17" s="184">
        <f>SUM(AK17:AO17)</f>
        <v>15</v>
      </c>
      <c r="AQ17" s="307" t="s">
        <v>13</v>
      </c>
      <c r="AR17" s="308"/>
      <c r="AS17" s="184">
        <v>1</v>
      </c>
      <c r="AT17" s="184">
        <v>2</v>
      </c>
      <c r="AU17" s="184">
        <v>4</v>
      </c>
      <c r="AV17" s="184">
        <v>1</v>
      </c>
      <c r="AW17" s="184">
        <v>4</v>
      </c>
      <c r="AX17" s="185">
        <f>SUM(AS17:AW17)</f>
        <v>12</v>
      </c>
      <c r="BC17" s="299" t="s">
        <v>13</v>
      </c>
      <c r="BD17" s="303"/>
      <c r="BE17" s="183">
        <f>Q17+AK17</f>
        <v>40</v>
      </c>
      <c r="BF17" s="184">
        <f t="shared" ref="BF17:BI18" si="20">R17+AL17</f>
        <v>50</v>
      </c>
      <c r="BG17" s="184">
        <f t="shared" si="20"/>
        <v>49</v>
      </c>
      <c r="BH17" s="184">
        <f t="shared" si="20"/>
        <v>34</v>
      </c>
      <c r="BI17" s="184">
        <f t="shared" si="20"/>
        <v>46</v>
      </c>
      <c r="BJ17" s="184">
        <f>SUM(BE17:BI17)</f>
        <v>219</v>
      </c>
      <c r="BK17" s="309" t="s">
        <v>13</v>
      </c>
      <c r="BL17" s="309"/>
      <c r="BM17" s="184">
        <f>Y17+AS17</f>
        <v>36</v>
      </c>
      <c r="BN17" s="184">
        <f t="shared" ref="BN17:BQ18" si="21">Z17+AT17</f>
        <v>38</v>
      </c>
      <c r="BO17" s="184">
        <f t="shared" si="21"/>
        <v>49</v>
      </c>
      <c r="BP17" s="184">
        <f t="shared" si="21"/>
        <v>42</v>
      </c>
      <c r="BQ17" s="184">
        <f t="shared" si="21"/>
        <v>46</v>
      </c>
      <c r="BR17" s="185">
        <f>SUM(BM17:BQ17)</f>
        <v>211</v>
      </c>
    </row>
    <row r="18" spans="2:70" ht="15.75" thickBot="1" x14ac:dyDescent="0.2">
      <c r="B18" s="155" t="s">
        <v>38</v>
      </c>
      <c r="C18" s="152">
        <f>AD37</f>
        <v>469</v>
      </c>
      <c r="D18" s="71">
        <f>AD38</f>
        <v>489</v>
      </c>
      <c r="E18" s="72">
        <f>SUM(C18:D18)</f>
        <v>958</v>
      </c>
      <c r="F18" s="73">
        <f>AX37</f>
        <v>0</v>
      </c>
      <c r="G18" s="71">
        <f>AX38</f>
        <v>0</v>
      </c>
      <c r="H18" s="72">
        <f>SUM(F18:G18)</f>
        <v>0</v>
      </c>
      <c r="I18" s="121">
        <f t="shared" si="19"/>
        <v>469</v>
      </c>
      <c r="J18" s="122">
        <f t="shared" si="19"/>
        <v>489</v>
      </c>
      <c r="K18" s="123">
        <f t="shared" si="19"/>
        <v>958</v>
      </c>
      <c r="L18" s="75"/>
      <c r="O18" s="299" t="s">
        <v>15</v>
      </c>
      <c r="P18" s="303"/>
      <c r="Q18" s="17">
        <v>38</v>
      </c>
      <c r="R18" s="18">
        <v>35</v>
      </c>
      <c r="S18" s="18">
        <v>33</v>
      </c>
      <c r="T18" s="18">
        <v>41</v>
      </c>
      <c r="U18" s="18">
        <v>32</v>
      </c>
      <c r="V18" s="18">
        <f>SUM(Q18:U18)</f>
        <v>179</v>
      </c>
      <c r="W18" s="304" t="s">
        <v>15</v>
      </c>
      <c r="X18" s="305"/>
      <c r="Y18" s="18">
        <v>22</v>
      </c>
      <c r="Z18" s="18">
        <v>37</v>
      </c>
      <c r="AA18" s="18">
        <v>25</v>
      </c>
      <c r="AB18" s="18">
        <v>28</v>
      </c>
      <c r="AC18" s="18">
        <v>35</v>
      </c>
      <c r="AD18" s="19">
        <f>SUM(Y18:AC18)</f>
        <v>147</v>
      </c>
      <c r="AI18" s="299" t="s">
        <v>15</v>
      </c>
      <c r="AJ18" s="303"/>
      <c r="AK18" s="17">
        <v>2</v>
      </c>
      <c r="AL18" s="18">
        <v>1</v>
      </c>
      <c r="AM18" s="18">
        <v>3</v>
      </c>
      <c r="AN18" s="18">
        <v>1</v>
      </c>
      <c r="AO18" s="18">
        <v>3</v>
      </c>
      <c r="AP18" s="18">
        <f>SUM(AK18:AO18)</f>
        <v>10</v>
      </c>
      <c r="AQ18" s="304" t="s">
        <v>15</v>
      </c>
      <c r="AR18" s="305"/>
      <c r="AS18" s="18">
        <v>2</v>
      </c>
      <c r="AT18" s="18">
        <v>1</v>
      </c>
      <c r="AU18" s="18">
        <v>1</v>
      </c>
      <c r="AV18" s="18">
        <v>3</v>
      </c>
      <c r="AW18" s="18">
        <v>2</v>
      </c>
      <c r="AX18" s="19">
        <f>SUM(AS18:AW18)</f>
        <v>9</v>
      </c>
      <c r="BC18" s="299" t="s">
        <v>15</v>
      </c>
      <c r="BD18" s="303"/>
      <c r="BE18" s="17">
        <f>Q18+AK18</f>
        <v>40</v>
      </c>
      <c r="BF18" s="18">
        <f t="shared" si="20"/>
        <v>36</v>
      </c>
      <c r="BG18" s="18">
        <f t="shared" si="20"/>
        <v>36</v>
      </c>
      <c r="BH18" s="18">
        <f t="shared" si="20"/>
        <v>42</v>
      </c>
      <c r="BI18" s="18">
        <f t="shared" si="20"/>
        <v>35</v>
      </c>
      <c r="BJ18" s="18">
        <f>SUM(BE18:BI18)</f>
        <v>189</v>
      </c>
      <c r="BK18" s="306" t="s">
        <v>15</v>
      </c>
      <c r="BL18" s="306"/>
      <c r="BM18" s="18">
        <f>Y18+AS18</f>
        <v>24</v>
      </c>
      <c r="BN18" s="18">
        <f t="shared" si="21"/>
        <v>38</v>
      </c>
      <c r="BO18" s="18">
        <f t="shared" si="21"/>
        <v>26</v>
      </c>
      <c r="BP18" s="18">
        <f t="shared" si="21"/>
        <v>31</v>
      </c>
      <c r="BQ18" s="18">
        <f t="shared" si="21"/>
        <v>37</v>
      </c>
      <c r="BR18" s="19">
        <f>SUM(BM18:BQ18)</f>
        <v>156</v>
      </c>
    </row>
    <row r="19" spans="2:70" ht="15" x14ac:dyDescent="0.15">
      <c r="B19" s="156" t="s">
        <v>39</v>
      </c>
      <c r="C19" s="144">
        <f>V42</f>
        <v>421</v>
      </c>
      <c r="D19" s="65">
        <f>V43</f>
        <v>472</v>
      </c>
      <c r="E19" s="66">
        <f>SUM(C19:D19)</f>
        <v>893</v>
      </c>
      <c r="F19" s="67">
        <f>AP42</f>
        <v>0</v>
      </c>
      <c r="G19" s="65">
        <f>AP43</f>
        <v>0</v>
      </c>
      <c r="H19" s="66">
        <f>SUM(F19:G19)</f>
        <v>0</v>
      </c>
      <c r="I19" s="110">
        <f t="shared" si="19"/>
        <v>421</v>
      </c>
      <c r="J19" s="111">
        <f t="shared" si="19"/>
        <v>472</v>
      </c>
      <c r="K19" s="124">
        <f t="shared" si="19"/>
        <v>893</v>
      </c>
      <c r="L19" s="75"/>
      <c r="O19" s="299" t="s">
        <v>12</v>
      </c>
      <c r="P19" s="300"/>
      <c r="Q19" s="20">
        <f t="shared" ref="Q19:V19" si="22">SUM(Q17:Q18)</f>
        <v>76</v>
      </c>
      <c r="R19" s="20">
        <f t="shared" si="22"/>
        <v>82</v>
      </c>
      <c r="S19" s="20">
        <f t="shared" si="22"/>
        <v>75</v>
      </c>
      <c r="T19" s="20">
        <f t="shared" si="22"/>
        <v>74</v>
      </c>
      <c r="U19" s="20">
        <f t="shared" si="22"/>
        <v>76</v>
      </c>
      <c r="V19" s="20">
        <f t="shared" si="22"/>
        <v>383</v>
      </c>
      <c r="W19" s="301" t="s">
        <v>12</v>
      </c>
      <c r="X19" s="302"/>
      <c r="Y19" s="20">
        <f t="shared" ref="Y19:AD19" si="23">SUM(Y17:Y18)</f>
        <v>57</v>
      </c>
      <c r="Z19" s="20">
        <f t="shared" si="23"/>
        <v>73</v>
      </c>
      <c r="AA19" s="20">
        <f t="shared" si="23"/>
        <v>70</v>
      </c>
      <c r="AB19" s="20">
        <f t="shared" si="23"/>
        <v>69</v>
      </c>
      <c r="AC19" s="20">
        <f t="shared" si="23"/>
        <v>77</v>
      </c>
      <c r="AD19" s="20">
        <f t="shared" si="23"/>
        <v>346</v>
      </c>
      <c r="AI19" s="299" t="s">
        <v>12</v>
      </c>
      <c r="AJ19" s="300"/>
      <c r="AK19" s="20">
        <f t="shared" ref="AK19:AP19" si="24">SUM(AK17:AK18)</f>
        <v>4</v>
      </c>
      <c r="AL19" s="20">
        <f t="shared" si="24"/>
        <v>4</v>
      </c>
      <c r="AM19" s="20">
        <f t="shared" si="24"/>
        <v>10</v>
      </c>
      <c r="AN19" s="20">
        <f t="shared" si="24"/>
        <v>2</v>
      </c>
      <c r="AO19" s="20">
        <f t="shared" si="24"/>
        <v>5</v>
      </c>
      <c r="AP19" s="20">
        <f t="shared" si="24"/>
        <v>25</v>
      </c>
      <c r="AQ19" s="301" t="s">
        <v>12</v>
      </c>
      <c r="AR19" s="302"/>
      <c r="AS19" s="20">
        <f t="shared" ref="AS19:AX19" si="25">SUM(AS17:AS18)</f>
        <v>3</v>
      </c>
      <c r="AT19" s="20">
        <f t="shared" si="25"/>
        <v>3</v>
      </c>
      <c r="AU19" s="20">
        <f t="shared" si="25"/>
        <v>5</v>
      </c>
      <c r="AV19" s="20">
        <f t="shared" si="25"/>
        <v>4</v>
      </c>
      <c r="AW19" s="20">
        <f t="shared" si="25"/>
        <v>6</v>
      </c>
      <c r="AX19" s="20">
        <f t="shared" si="25"/>
        <v>21</v>
      </c>
      <c r="BC19" s="299" t="s">
        <v>12</v>
      </c>
      <c r="BD19" s="300"/>
      <c r="BE19" s="20">
        <f t="shared" ref="BE19:BJ19" si="26">SUM(BE17:BE18)</f>
        <v>80</v>
      </c>
      <c r="BF19" s="20">
        <f t="shared" si="26"/>
        <v>86</v>
      </c>
      <c r="BG19" s="20">
        <f t="shared" si="26"/>
        <v>85</v>
      </c>
      <c r="BH19" s="20">
        <f t="shared" si="26"/>
        <v>76</v>
      </c>
      <c r="BI19" s="20">
        <f t="shared" si="26"/>
        <v>81</v>
      </c>
      <c r="BJ19" s="20">
        <f t="shared" si="26"/>
        <v>408</v>
      </c>
      <c r="BK19" s="301" t="s">
        <v>12</v>
      </c>
      <c r="BL19" s="302"/>
      <c r="BM19" s="20">
        <f t="shared" ref="BM19:BR19" si="27">SUM(BM17:BM18)</f>
        <v>60</v>
      </c>
      <c r="BN19" s="20">
        <f t="shared" si="27"/>
        <v>76</v>
      </c>
      <c r="BO19" s="20">
        <f t="shared" si="27"/>
        <v>75</v>
      </c>
      <c r="BP19" s="20">
        <f t="shared" si="27"/>
        <v>73</v>
      </c>
      <c r="BQ19" s="20">
        <f t="shared" si="27"/>
        <v>83</v>
      </c>
      <c r="BR19" s="20">
        <f t="shared" si="27"/>
        <v>367</v>
      </c>
    </row>
    <row r="20" spans="2:70" ht="15.75" thickBot="1" x14ac:dyDescent="0.2">
      <c r="B20" s="157" t="s">
        <v>22</v>
      </c>
      <c r="C20" s="153">
        <f>C9-C18-C19</f>
        <v>763</v>
      </c>
      <c r="D20" s="82">
        <f>D9-D18-D19</f>
        <v>1295</v>
      </c>
      <c r="E20" s="83">
        <f>SUM(C20:D20)</f>
        <v>2058</v>
      </c>
      <c r="F20" s="84">
        <f>F9-F18-F19</f>
        <v>0</v>
      </c>
      <c r="G20" s="82">
        <f>G9-G18-G19</f>
        <v>1</v>
      </c>
      <c r="H20" s="87">
        <f>H9-H18-H19</f>
        <v>1</v>
      </c>
      <c r="I20" s="125">
        <f>+C20+F20</f>
        <v>763</v>
      </c>
      <c r="J20" s="126">
        <f t="shared" si="19"/>
        <v>1296</v>
      </c>
      <c r="K20" s="127">
        <f t="shared" si="19"/>
        <v>2059</v>
      </c>
      <c r="L20" s="75"/>
      <c r="O20" s="28"/>
      <c r="P20" s="28"/>
      <c r="Q20" s="26"/>
      <c r="R20" s="26"/>
      <c r="S20" s="26"/>
      <c r="T20" s="26"/>
      <c r="U20" s="26"/>
      <c r="V20" s="26"/>
      <c r="W20" s="28"/>
      <c r="X20" s="28"/>
      <c r="Y20" s="26"/>
      <c r="Z20" s="26"/>
      <c r="AA20" s="26"/>
      <c r="AB20" s="26"/>
      <c r="AC20" s="26"/>
      <c r="AD20" s="26"/>
      <c r="AI20" s="28"/>
      <c r="AJ20" s="28"/>
      <c r="AK20" s="26"/>
      <c r="AL20" s="26"/>
      <c r="AM20" s="26"/>
      <c r="AN20" s="26"/>
      <c r="AO20" s="26"/>
      <c r="AP20" s="26"/>
      <c r="AQ20" s="28"/>
      <c r="AR20" s="28"/>
      <c r="AS20" s="26"/>
      <c r="AT20" s="26"/>
      <c r="AU20" s="26"/>
      <c r="AV20" s="26"/>
      <c r="AW20" s="26"/>
      <c r="AX20" s="26"/>
      <c r="BC20" s="28"/>
      <c r="BD20" s="28"/>
      <c r="BE20" s="26"/>
      <c r="BF20" s="26"/>
      <c r="BG20" s="26"/>
      <c r="BH20" s="26"/>
      <c r="BI20" s="26"/>
      <c r="BJ20" s="26"/>
      <c r="BK20" s="28"/>
      <c r="BL20" s="28"/>
      <c r="BM20" s="26"/>
      <c r="BN20" s="26"/>
      <c r="BO20" s="26"/>
      <c r="BP20" s="26"/>
      <c r="BQ20" s="26"/>
      <c r="BR20" s="26"/>
    </row>
    <row r="21" spans="2:70" ht="15" thickTop="1" thickBot="1" x14ac:dyDescent="0.2">
      <c r="B21" s="386" t="s">
        <v>44</v>
      </c>
      <c r="C21" s="388" t="s">
        <v>47</v>
      </c>
      <c r="D21" s="390" t="s">
        <v>48</v>
      </c>
      <c r="E21" s="378" t="s">
        <v>49</v>
      </c>
      <c r="F21" s="388" t="s">
        <v>47</v>
      </c>
      <c r="G21" s="390" t="s">
        <v>48</v>
      </c>
      <c r="H21" s="378" t="s">
        <v>51</v>
      </c>
      <c r="I21" s="380" t="s">
        <v>47</v>
      </c>
      <c r="J21" s="382" t="s">
        <v>48</v>
      </c>
      <c r="K21" s="384" t="s">
        <v>54</v>
      </c>
      <c r="L21" s="75"/>
      <c r="O21" s="299" t="s">
        <v>10</v>
      </c>
      <c r="P21" s="300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310" t="s">
        <v>10</v>
      </c>
      <c r="X21" s="31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99" t="s">
        <v>10</v>
      </c>
      <c r="AJ21" s="300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310" t="s">
        <v>10</v>
      </c>
      <c r="AR21" s="31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99" t="s">
        <v>10</v>
      </c>
      <c r="BD21" s="300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310" t="s">
        <v>10</v>
      </c>
      <c r="BL21" s="31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87"/>
      <c r="C22" s="389"/>
      <c r="D22" s="391"/>
      <c r="E22" s="379"/>
      <c r="F22" s="389"/>
      <c r="G22" s="391"/>
      <c r="H22" s="379"/>
      <c r="I22" s="381"/>
      <c r="J22" s="383"/>
      <c r="K22" s="385"/>
      <c r="L22" s="75"/>
      <c r="O22" s="299" t="s">
        <v>13</v>
      </c>
      <c r="P22" s="303"/>
      <c r="Q22" s="183">
        <v>34</v>
      </c>
      <c r="R22" s="184">
        <v>35</v>
      </c>
      <c r="S22" s="184">
        <v>54</v>
      </c>
      <c r="T22" s="184">
        <v>39</v>
      </c>
      <c r="U22" s="184">
        <v>51</v>
      </c>
      <c r="V22" s="184">
        <f>SUM(Q22:U22)</f>
        <v>213</v>
      </c>
      <c r="W22" s="307" t="s">
        <v>13</v>
      </c>
      <c r="X22" s="308"/>
      <c r="Y22" s="184">
        <v>49</v>
      </c>
      <c r="Z22" s="184">
        <v>64</v>
      </c>
      <c r="AA22" s="184">
        <v>56</v>
      </c>
      <c r="AB22" s="184">
        <v>54</v>
      </c>
      <c r="AC22" s="30">
        <v>53</v>
      </c>
      <c r="AD22" s="185">
        <f>SUM(Y22:AC22)</f>
        <v>276</v>
      </c>
      <c r="AI22" s="299" t="s">
        <v>13</v>
      </c>
      <c r="AJ22" s="303"/>
      <c r="AK22" s="183">
        <v>4</v>
      </c>
      <c r="AL22" s="184">
        <v>1</v>
      </c>
      <c r="AM22" s="184">
        <v>2</v>
      </c>
      <c r="AN22" s="184">
        <v>2</v>
      </c>
      <c r="AO22" s="184">
        <v>0</v>
      </c>
      <c r="AP22" s="184">
        <f>SUM(AK22:AO22)</f>
        <v>9</v>
      </c>
      <c r="AQ22" s="307" t="s">
        <v>13</v>
      </c>
      <c r="AR22" s="308"/>
      <c r="AS22" s="184">
        <v>0</v>
      </c>
      <c r="AT22" s="184">
        <v>0</v>
      </c>
      <c r="AU22" s="184">
        <v>0</v>
      </c>
      <c r="AV22" s="184">
        <v>0</v>
      </c>
      <c r="AW22" s="184">
        <v>0</v>
      </c>
      <c r="AX22" s="185">
        <f>SUM(AS22:AW22)</f>
        <v>0</v>
      </c>
      <c r="BC22" s="299" t="s">
        <v>13</v>
      </c>
      <c r="BD22" s="303"/>
      <c r="BE22" s="183">
        <f>Q22+AK22</f>
        <v>38</v>
      </c>
      <c r="BF22" s="184">
        <f t="shared" ref="BF22:BI23" si="28">R22+AL22</f>
        <v>36</v>
      </c>
      <c r="BG22" s="184">
        <f t="shared" si="28"/>
        <v>56</v>
      </c>
      <c r="BH22" s="184">
        <f t="shared" si="28"/>
        <v>41</v>
      </c>
      <c r="BI22" s="184">
        <f t="shared" si="28"/>
        <v>51</v>
      </c>
      <c r="BJ22" s="184">
        <f>SUM(BE22:BI22)</f>
        <v>222</v>
      </c>
      <c r="BK22" s="309" t="s">
        <v>13</v>
      </c>
      <c r="BL22" s="309"/>
      <c r="BM22" s="184">
        <f>Y22+AS22</f>
        <v>49</v>
      </c>
      <c r="BN22" s="184">
        <f t="shared" ref="BN22:BQ23" si="29">Z22+AT22</f>
        <v>64</v>
      </c>
      <c r="BO22" s="184">
        <f t="shared" si="29"/>
        <v>56</v>
      </c>
      <c r="BP22" s="184">
        <f t="shared" si="29"/>
        <v>54</v>
      </c>
      <c r="BQ22" s="184">
        <f t="shared" si="29"/>
        <v>53</v>
      </c>
      <c r="BR22" s="185">
        <f>SUM(BM22:BQ22)</f>
        <v>276</v>
      </c>
    </row>
    <row r="23" spans="2:70" ht="16.5" thickTop="1" thickBot="1" x14ac:dyDescent="0.2">
      <c r="B23" s="100" t="s">
        <v>37</v>
      </c>
      <c r="C23" s="101">
        <f>ROUND(C17/$C$10,4)</f>
        <v>0.33289999999999997</v>
      </c>
      <c r="D23" s="102">
        <f>ROUND(D17/$D$10,4)</f>
        <v>0.29780000000000001</v>
      </c>
      <c r="E23" s="103">
        <f>ROUND(E17/$E$10,4)</f>
        <v>0.31459999999999999</v>
      </c>
      <c r="F23" s="101">
        <f>ROUND(F17/$F$10,4)</f>
        <v>7.4999999999999997E-2</v>
      </c>
      <c r="G23" s="102">
        <f>ROUND(G17/$G$10,4)</f>
        <v>0.24490000000000001</v>
      </c>
      <c r="H23" s="103">
        <f>ROUND(H17/$H$10,4)</f>
        <v>0.16850000000000001</v>
      </c>
      <c r="I23" s="130">
        <f>ROUND(I17/$I$10,4)</f>
        <v>0.33090000000000003</v>
      </c>
      <c r="J23" s="131">
        <f>ROUND(J17/$J$10,4)</f>
        <v>0.2974</v>
      </c>
      <c r="K23" s="132">
        <f>ROUND(K17/$K$10,4)</f>
        <v>0.31330000000000002</v>
      </c>
      <c r="L23" s="75"/>
      <c r="O23" s="299" t="s">
        <v>15</v>
      </c>
      <c r="P23" s="303"/>
      <c r="Q23" s="17">
        <v>39</v>
      </c>
      <c r="R23" s="18">
        <v>39</v>
      </c>
      <c r="S23" s="18">
        <v>38</v>
      </c>
      <c r="T23" s="18">
        <v>46</v>
      </c>
      <c r="U23" s="18">
        <v>42</v>
      </c>
      <c r="V23" s="18">
        <f>SUM(Q23:U23)</f>
        <v>204</v>
      </c>
      <c r="W23" s="304" t="s">
        <v>15</v>
      </c>
      <c r="X23" s="305"/>
      <c r="Y23" s="18">
        <v>61</v>
      </c>
      <c r="Z23" s="18">
        <v>51</v>
      </c>
      <c r="AA23" s="18">
        <v>59</v>
      </c>
      <c r="AB23" s="18">
        <v>50</v>
      </c>
      <c r="AC23" s="31">
        <v>53</v>
      </c>
      <c r="AD23" s="19">
        <f>SUM(Y23:AC23)</f>
        <v>274</v>
      </c>
      <c r="AI23" s="299" t="s">
        <v>15</v>
      </c>
      <c r="AJ23" s="303"/>
      <c r="AK23" s="17">
        <v>3</v>
      </c>
      <c r="AL23" s="18">
        <v>1</v>
      </c>
      <c r="AM23" s="18">
        <v>3</v>
      </c>
      <c r="AN23" s="18">
        <v>2</v>
      </c>
      <c r="AO23" s="18">
        <v>1</v>
      </c>
      <c r="AP23" s="18">
        <f>SUM(AK23:AO23)</f>
        <v>10</v>
      </c>
      <c r="AQ23" s="304" t="s">
        <v>15</v>
      </c>
      <c r="AR23" s="305"/>
      <c r="AS23" s="18">
        <v>1</v>
      </c>
      <c r="AT23" s="18">
        <v>2</v>
      </c>
      <c r="AU23" s="18">
        <v>0</v>
      </c>
      <c r="AV23" s="18">
        <v>1</v>
      </c>
      <c r="AW23" s="18">
        <v>1</v>
      </c>
      <c r="AX23" s="19">
        <f>SUM(AS23:AW23)</f>
        <v>5</v>
      </c>
      <c r="BC23" s="299" t="s">
        <v>15</v>
      </c>
      <c r="BD23" s="303"/>
      <c r="BE23" s="17">
        <f>Q23+AK23</f>
        <v>42</v>
      </c>
      <c r="BF23" s="18">
        <f t="shared" si="28"/>
        <v>40</v>
      </c>
      <c r="BG23" s="18">
        <f t="shared" si="28"/>
        <v>41</v>
      </c>
      <c r="BH23" s="18">
        <f t="shared" si="28"/>
        <v>48</v>
      </c>
      <c r="BI23" s="18">
        <f t="shared" si="28"/>
        <v>43</v>
      </c>
      <c r="BJ23" s="18">
        <f>SUM(BE23:BI23)</f>
        <v>214</v>
      </c>
      <c r="BK23" s="306" t="s">
        <v>15</v>
      </c>
      <c r="BL23" s="306"/>
      <c r="BM23" s="18">
        <f>Y23+AS23</f>
        <v>62</v>
      </c>
      <c r="BN23" s="18">
        <f t="shared" si="29"/>
        <v>53</v>
      </c>
      <c r="BO23" s="18">
        <f t="shared" si="29"/>
        <v>59</v>
      </c>
      <c r="BP23" s="18">
        <f t="shared" si="29"/>
        <v>51</v>
      </c>
      <c r="BQ23" s="18">
        <f t="shared" si="29"/>
        <v>54</v>
      </c>
      <c r="BR23" s="19">
        <f>SUM(BM23:BQ23)</f>
        <v>279</v>
      </c>
    </row>
    <row r="24" spans="2:70" ht="15" x14ac:dyDescent="0.15">
      <c r="B24" s="90" t="s">
        <v>38</v>
      </c>
      <c r="C24" s="92">
        <f>ROUND(C18/$C$10,4)</f>
        <v>9.1899999999999996E-2</v>
      </c>
      <c r="D24" s="89">
        <f>ROUND(D18/$D$10,4)</f>
        <v>8.7099999999999997E-2</v>
      </c>
      <c r="E24" s="93">
        <f>ROUND(E18/$E$10,4)</f>
        <v>8.9399999999999993E-2</v>
      </c>
      <c r="F24" s="92">
        <f>ROUND(F18/$F$10,4)</f>
        <v>0</v>
      </c>
      <c r="G24" s="89">
        <f>ROUND(G18/$G$10,4)</f>
        <v>0</v>
      </c>
      <c r="H24" s="93">
        <f>ROUND(H18/$H$10,4)</f>
        <v>0</v>
      </c>
      <c r="I24" s="133">
        <f>ROUND(I18/$I$10,4)</f>
        <v>9.11E-2</v>
      </c>
      <c r="J24" s="134">
        <f>ROUND(J18/$J$10,4)</f>
        <v>8.6300000000000002E-2</v>
      </c>
      <c r="K24" s="135">
        <f>ROUND(K18/$K$10,4)</f>
        <v>8.8599999999999998E-2</v>
      </c>
      <c r="O24" s="299" t="s">
        <v>12</v>
      </c>
      <c r="P24" s="300"/>
      <c r="Q24" s="20">
        <f t="shared" ref="Q24:V24" si="30">SUM(Q22:Q23)</f>
        <v>73</v>
      </c>
      <c r="R24" s="20">
        <f t="shared" si="30"/>
        <v>74</v>
      </c>
      <c r="S24" s="20">
        <f t="shared" si="30"/>
        <v>92</v>
      </c>
      <c r="T24" s="20">
        <f t="shared" si="30"/>
        <v>85</v>
      </c>
      <c r="U24" s="20">
        <f t="shared" si="30"/>
        <v>93</v>
      </c>
      <c r="V24" s="20">
        <f t="shared" si="30"/>
        <v>417</v>
      </c>
      <c r="W24" s="301" t="s">
        <v>12</v>
      </c>
      <c r="X24" s="302"/>
      <c r="Y24" s="20">
        <f t="shared" ref="Y24:AD24" si="31">SUM(Y22:Y23)</f>
        <v>110</v>
      </c>
      <c r="Z24" s="20">
        <f t="shared" si="31"/>
        <v>115</v>
      </c>
      <c r="AA24" s="20">
        <f t="shared" si="31"/>
        <v>115</v>
      </c>
      <c r="AB24" s="20">
        <f t="shared" si="31"/>
        <v>104</v>
      </c>
      <c r="AC24" s="20">
        <f t="shared" si="31"/>
        <v>106</v>
      </c>
      <c r="AD24" s="20">
        <f t="shared" si="31"/>
        <v>550</v>
      </c>
      <c r="AI24" s="299" t="s">
        <v>12</v>
      </c>
      <c r="AJ24" s="300"/>
      <c r="AK24" s="20">
        <f t="shared" ref="AK24:AP24" si="32">SUM(AK22:AK23)</f>
        <v>7</v>
      </c>
      <c r="AL24" s="20">
        <f t="shared" si="32"/>
        <v>2</v>
      </c>
      <c r="AM24" s="20">
        <f t="shared" si="32"/>
        <v>5</v>
      </c>
      <c r="AN24" s="20">
        <f t="shared" si="32"/>
        <v>4</v>
      </c>
      <c r="AO24" s="20">
        <f t="shared" si="32"/>
        <v>1</v>
      </c>
      <c r="AP24" s="32">
        <f t="shared" si="32"/>
        <v>19</v>
      </c>
      <c r="AQ24" s="301" t="s">
        <v>12</v>
      </c>
      <c r="AR24" s="302"/>
      <c r="AS24" s="20">
        <f t="shared" ref="AS24:AX24" si="33">SUM(AS22:AS23)</f>
        <v>1</v>
      </c>
      <c r="AT24" s="20">
        <f t="shared" si="33"/>
        <v>2</v>
      </c>
      <c r="AU24" s="20">
        <f t="shared" si="33"/>
        <v>0</v>
      </c>
      <c r="AV24" s="20">
        <f t="shared" si="33"/>
        <v>1</v>
      </c>
      <c r="AW24" s="20">
        <f t="shared" si="33"/>
        <v>1</v>
      </c>
      <c r="AX24" s="20">
        <f t="shared" si="33"/>
        <v>5</v>
      </c>
      <c r="BC24" s="299" t="s">
        <v>12</v>
      </c>
      <c r="BD24" s="300"/>
      <c r="BE24" s="20">
        <f t="shared" ref="BE24:BJ24" si="34">SUM(BE22:BE23)</f>
        <v>80</v>
      </c>
      <c r="BF24" s="20">
        <f t="shared" si="34"/>
        <v>76</v>
      </c>
      <c r="BG24" s="20">
        <f t="shared" si="34"/>
        <v>97</v>
      </c>
      <c r="BH24" s="20">
        <f t="shared" si="34"/>
        <v>89</v>
      </c>
      <c r="BI24" s="20">
        <f t="shared" si="34"/>
        <v>94</v>
      </c>
      <c r="BJ24" s="20">
        <f t="shared" si="34"/>
        <v>436</v>
      </c>
      <c r="BK24" s="301" t="s">
        <v>12</v>
      </c>
      <c r="BL24" s="302"/>
      <c r="BM24" s="20">
        <f t="shared" ref="BM24:BR24" si="35">SUM(BM22:BM23)</f>
        <v>111</v>
      </c>
      <c r="BN24" s="20">
        <f t="shared" si="35"/>
        <v>117</v>
      </c>
      <c r="BO24" s="20">
        <f t="shared" si="35"/>
        <v>115</v>
      </c>
      <c r="BP24" s="20">
        <f t="shared" si="35"/>
        <v>105</v>
      </c>
      <c r="BQ24" s="20">
        <f t="shared" si="35"/>
        <v>107</v>
      </c>
      <c r="BR24" s="20">
        <f t="shared" si="35"/>
        <v>555</v>
      </c>
    </row>
    <row r="25" spans="2:70" ht="15" x14ac:dyDescent="0.15">
      <c r="B25" s="90" t="s">
        <v>39</v>
      </c>
      <c r="C25" s="92">
        <f>ROUND(C19/$C$10,4)</f>
        <v>8.2500000000000004E-2</v>
      </c>
      <c r="D25" s="89">
        <f>ROUND(D19/$D$10,4)</f>
        <v>8.4099999999999994E-2</v>
      </c>
      <c r="E25" s="93">
        <f>ROUND(E19/$E$10,4)</f>
        <v>8.3299999999999999E-2</v>
      </c>
      <c r="F25" s="92">
        <f>ROUND(F19/$F$10,4)</f>
        <v>0</v>
      </c>
      <c r="G25" s="89">
        <f>ROUND(G19/$G$10,4)</f>
        <v>0</v>
      </c>
      <c r="H25" s="93">
        <f>ROUND(H19/$H$10,4)</f>
        <v>0</v>
      </c>
      <c r="I25" s="133">
        <f>ROUND(I19/$I$10,4)</f>
        <v>8.1799999999999998E-2</v>
      </c>
      <c r="J25" s="134">
        <f>ROUND(J19/$J$10,4)</f>
        <v>8.3299999999999999E-2</v>
      </c>
      <c r="K25" s="135">
        <f>ROUND(K19/$K$10,4)</f>
        <v>8.2600000000000007E-2</v>
      </c>
      <c r="O25" s="28"/>
      <c r="P25" s="28"/>
      <c r="Q25" s="26"/>
      <c r="R25" s="26"/>
      <c r="S25" s="26"/>
      <c r="T25" s="26"/>
      <c r="U25" s="26"/>
      <c r="V25" s="26"/>
      <c r="W25" s="28"/>
      <c r="X25" s="28"/>
      <c r="Y25" s="26"/>
      <c r="Z25" s="26"/>
      <c r="AA25" s="26"/>
      <c r="AB25" s="26"/>
      <c r="AC25" s="26"/>
      <c r="AD25" s="26"/>
      <c r="AI25" s="28"/>
      <c r="AJ25" s="28"/>
      <c r="AK25" s="26"/>
      <c r="AL25" s="26"/>
      <c r="AM25" s="26"/>
      <c r="AN25" s="26"/>
      <c r="AO25" s="26"/>
      <c r="AP25" s="26"/>
      <c r="AQ25" s="28"/>
      <c r="AR25" s="28"/>
      <c r="AS25" s="26"/>
      <c r="AT25" s="26"/>
      <c r="AU25" s="26"/>
      <c r="AV25" s="26"/>
      <c r="AW25" s="26"/>
      <c r="AX25" s="26"/>
      <c r="BC25" s="28"/>
      <c r="BD25" s="28"/>
      <c r="BE25" s="26"/>
      <c r="BF25" s="26"/>
      <c r="BG25" s="26"/>
      <c r="BH25" s="26"/>
      <c r="BI25" s="26"/>
      <c r="BJ25" s="26"/>
      <c r="BK25" s="28"/>
      <c r="BL25" s="28"/>
      <c r="BM25" s="26"/>
      <c r="BN25" s="26"/>
      <c r="BO25" s="26"/>
      <c r="BP25" s="26"/>
      <c r="BQ25" s="26"/>
      <c r="BR25" s="26"/>
    </row>
    <row r="26" spans="2:70" ht="15.75" thickBot="1" x14ac:dyDescent="0.2">
      <c r="B26" s="91" t="s">
        <v>22</v>
      </c>
      <c r="C26" s="94">
        <f>ROUND(C20/$C$10,4)</f>
        <v>0.14940000000000001</v>
      </c>
      <c r="D26" s="95">
        <f>ROUND(D20/$D$10,4)</f>
        <v>0.23069999999999999</v>
      </c>
      <c r="E26" s="96">
        <f>ROUND(E20/$E$10,4)</f>
        <v>0.192</v>
      </c>
      <c r="F26" s="94">
        <f>ROUND(F20/$F$10,4)</f>
        <v>0</v>
      </c>
      <c r="G26" s="95">
        <f>ROUND(G20/$G$10,4)</f>
        <v>2.0400000000000001E-2</v>
      </c>
      <c r="H26" s="96">
        <f>ROUND(H20/$H$10,4)</f>
        <v>1.12E-2</v>
      </c>
      <c r="I26" s="136">
        <f>ROUND(I20/$I$10,4)</f>
        <v>0.14829999999999999</v>
      </c>
      <c r="J26" s="137">
        <f>ROUND(J20/$J$10,4)</f>
        <v>0.22889999999999999</v>
      </c>
      <c r="K26" s="138">
        <f>ROUND(K20/$K$10,4)</f>
        <v>0.1905</v>
      </c>
      <c r="O26" s="299" t="s">
        <v>10</v>
      </c>
      <c r="P26" s="300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310" t="s">
        <v>10</v>
      </c>
      <c r="X26" s="31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99" t="s">
        <v>10</v>
      </c>
      <c r="AJ26" s="300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310" t="s">
        <v>10</v>
      </c>
      <c r="AR26" s="31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99" t="s">
        <v>10</v>
      </c>
      <c r="BD26" s="300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310" t="s">
        <v>10</v>
      </c>
      <c r="BL26" s="31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6"/>
      <c r="J27" s="116"/>
      <c r="K27" s="116"/>
      <c r="O27" s="299" t="s">
        <v>13</v>
      </c>
      <c r="P27" s="303"/>
      <c r="Q27" s="183">
        <v>65</v>
      </c>
      <c r="R27" s="184">
        <v>68</v>
      </c>
      <c r="S27" s="184">
        <v>70</v>
      </c>
      <c r="T27" s="184">
        <v>89</v>
      </c>
      <c r="U27" s="184">
        <v>87</v>
      </c>
      <c r="V27" s="184">
        <f>SUM(Q27:U27)</f>
        <v>379</v>
      </c>
      <c r="W27" s="307" t="s">
        <v>13</v>
      </c>
      <c r="X27" s="308"/>
      <c r="Y27" s="184">
        <v>78</v>
      </c>
      <c r="Z27" s="184">
        <v>62</v>
      </c>
      <c r="AA27" s="184">
        <v>66</v>
      </c>
      <c r="AB27" s="184">
        <v>64</v>
      </c>
      <c r="AC27" s="184">
        <v>64</v>
      </c>
      <c r="AD27" s="185">
        <f>SUM(Y27:AC27)</f>
        <v>334</v>
      </c>
      <c r="AI27" s="299" t="s">
        <v>13</v>
      </c>
      <c r="AJ27" s="303"/>
      <c r="AK27" s="183">
        <v>0</v>
      </c>
      <c r="AL27" s="184">
        <v>1</v>
      </c>
      <c r="AM27" s="184">
        <v>0</v>
      </c>
      <c r="AN27" s="184">
        <v>0</v>
      </c>
      <c r="AO27" s="184">
        <v>1</v>
      </c>
      <c r="AP27" s="184">
        <f>SUM(AK27:AO27)</f>
        <v>2</v>
      </c>
      <c r="AQ27" s="307" t="s">
        <v>13</v>
      </c>
      <c r="AR27" s="308"/>
      <c r="AS27" s="184">
        <v>0</v>
      </c>
      <c r="AT27" s="184">
        <v>0</v>
      </c>
      <c r="AU27" s="184">
        <v>0</v>
      </c>
      <c r="AV27" s="184">
        <v>0</v>
      </c>
      <c r="AW27" s="184">
        <v>0</v>
      </c>
      <c r="AX27" s="185">
        <f>SUM(AS27:AW27)</f>
        <v>0</v>
      </c>
      <c r="BC27" s="299" t="s">
        <v>13</v>
      </c>
      <c r="BD27" s="303"/>
      <c r="BE27" s="183">
        <f>Q27+AK27</f>
        <v>65</v>
      </c>
      <c r="BF27" s="184">
        <f t="shared" ref="BF27:BI28" si="36">R27+AL27</f>
        <v>69</v>
      </c>
      <c r="BG27" s="184">
        <f t="shared" si="36"/>
        <v>70</v>
      </c>
      <c r="BH27" s="184">
        <f t="shared" si="36"/>
        <v>89</v>
      </c>
      <c r="BI27" s="184">
        <f t="shared" si="36"/>
        <v>88</v>
      </c>
      <c r="BJ27" s="184">
        <f>SUM(BE27:BI27)</f>
        <v>381</v>
      </c>
      <c r="BK27" s="309" t="s">
        <v>13</v>
      </c>
      <c r="BL27" s="309"/>
      <c r="BM27" s="184">
        <f>Y27+AS27</f>
        <v>78</v>
      </c>
      <c r="BN27" s="184">
        <f t="shared" ref="BN27:BQ28" si="37">Z27+AT27</f>
        <v>62</v>
      </c>
      <c r="BO27" s="184">
        <f t="shared" si="37"/>
        <v>66</v>
      </c>
      <c r="BP27" s="184">
        <f t="shared" si="37"/>
        <v>64</v>
      </c>
      <c r="BQ27" s="184">
        <f t="shared" si="37"/>
        <v>64</v>
      </c>
      <c r="BR27" s="185">
        <f>SUM(BM27:BQ27)</f>
        <v>334</v>
      </c>
    </row>
    <row r="28" spans="2:70" ht="15.75" thickBot="1" x14ac:dyDescent="0.2">
      <c r="I28" s="116"/>
      <c r="J28" s="116"/>
      <c r="K28" s="116"/>
      <c r="O28" s="299" t="s">
        <v>15</v>
      </c>
      <c r="P28" s="303"/>
      <c r="Q28" s="17">
        <v>62</v>
      </c>
      <c r="R28" s="18">
        <v>71</v>
      </c>
      <c r="S28" s="18">
        <v>62</v>
      </c>
      <c r="T28" s="18">
        <v>67</v>
      </c>
      <c r="U28" s="18">
        <v>61</v>
      </c>
      <c r="V28" s="18">
        <f>SUM(Q28:U28)</f>
        <v>323</v>
      </c>
      <c r="W28" s="304" t="s">
        <v>15</v>
      </c>
      <c r="X28" s="305"/>
      <c r="Y28" s="18">
        <v>65</v>
      </c>
      <c r="Z28" s="18">
        <v>71</v>
      </c>
      <c r="AA28" s="18">
        <v>78</v>
      </c>
      <c r="AB28" s="18">
        <v>64</v>
      </c>
      <c r="AC28" s="18">
        <v>59</v>
      </c>
      <c r="AD28" s="19">
        <f>SUM(Y28:AC28)</f>
        <v>337</v>
      </c>
      <c r="AI28" s="299" t="s">
        <v>15</v>
      </c>
      <c r="AJ28" s="303"/>
      <c r="AK28" s="17">
        <v>2</v>
      </c>
      <c r="AL28" s="18">
        <v>1</v>
      </c>
      <c r="AM28" s="18">
        <v>0</v>
      </c>
      <c r="AN28" s="18">
        <v>1</v>
      </c>
      <c r="AO28" s="18">
        <v>2</v>
      </c>
      <c r="AP28" s="18">
        <f>SUM(AK28:AO28)</f>
        <v>6</v>
      </c>
      <c r="AQ28" s="304" t="s">
        <v>15</v>
      </c>
      <c r="AR28" s="305"/>
      <c r="AS28" s="18">
        <v>0</v>
      </c>
      <c r="AT28" s="18">
        <v>1</v>
      </c>
      <c r="AU28" s="18">
        <v>2</v>
      </c>
      <c r="AV28" s="18">
        <v>1</v>
      </c>
      <c r="AW28" s="18">
        <v>0</v>
      </c>
      <c r="AX28" s="19">
        <f>SUM(AS28:AW28)</f>
        <v>4</v>
      </c>
      <c r="BC28" s="299" t="s">
        <v>15</v>
      </c>
      <c r="BD28" s="303"/>
      <c r="BE28" s="17">
        <f>Q28+AK28</f>
        <v>64</v>
      </c>
      <c r="BF28" s="18">
        <f t="shared" si="36"/>
        <v>72</v>
      </c>
      <c r="BG28" s="18">
        <f t="shared" si="36"/>
        <v>62</v>
      </c>
      <c r="BH28" s="18">
        <f t="shared" si="36"/>
        <v>68</v>
      </c>
      <c r="BI28" s="18">
        <f t="shared" si="36"/>
        <v>63</v>
      </c>
      <c r="BJ28" s="18">
        <f>SUM(BE28:BI28)</f>
        <v>329</v>
      </c>
      <c r="BK28" s="306" t="s">
        <v>15</v>
      </c>
      <c r="BL28" s="306"/>
      <c r="BM28" s="18">
        <f>Y28+AS28</f>
        <v>65</v>
      </c>
      <c r="BN28" s="18">
        <f t="shared" si="37"/>
        <v>72</v>
      </c>
      <c r="BO28" s="18">
        <f t="shared" si="37"/>
        <v>80</v>
      </c>
      <c r="BP28" s="18">
        <f t="shared" si="37"/>
        <v>65</v>
      </c>
      <c r="BQ28" s="18">
        <f t="shared" si="37"/>
        <v>59</v>
      </c>
      <c r="BR28" s="19">
        <f>SUM(BM28:BQ28)</f>
        <v>341</v>
      </c>
    </row>
    <row r="29" spans="2:70" ht="15.75" thickBot="1" x14ac:dyDescent="0.2">
      <c r="I29" s="116"/>
      <c r="J29" s="116"/>
      <c r="K29" s="116"/>
      <c r="O29" s="299" t="s">
        <v>12</v>
      </c>
      <c r="P29" s="300"/>
      <c r="Q29" s="20">
        <f t="shared" ref="Q29:V29" si="38">SUM(Q27:Q28)</f>
        <v>127</v>
      </c>
      <c r="R29" s="20">
        <f t="shared" si="38"/>
        <v>139</v>
      </c>
      <c r="S29" s="20">
        <f t="shared" si="38"/>
        <v>132</v>
      </c>
      <c r="T29" s="20">
        <f t="shared" si="38"/>
        <v>156</v>
      </c>
      <c r="U29" s="20">
        <f t="shared" si="38"/>
        <v>148</v>
      </c>
      <c r="V29" s="20">
        <f t="shared" si="38"/>
        <v>702</v>
      </c>
      <c r="W29" s="301" t="s">
        <v>12</v>
      </c>
      <c r="X29" s="302"/>
      <c r="Y29" s="20">
        <f t="shared" ref="Y29:AD29" si="39">SUM(Y27:Y28)</f>
        <v>143</v>
      </c>
      <c r="Z29" s="20">
        <f t="shared" si="39"/>
        <v>133</v>
      </c>
      <c r="AA29" s="20">
        <f t="shared" si="39"/>
        <v>144</v>
      </c>
      <c r="AB29" s="20">
        <f t="shared" si="39"/>
        <v>128</v>
      </c>
      <c r="AC29" s="20">
        <f t="shared" si="39"/>
        <v>123</v>
      </c>
      <c r="AD29" s="20">
        <f t="shared" si="39"/>
        <v>671</v>
      </c>
      <c r="AI29" s="299" t="s">
        <v>12</v>
      </c>
      <c r="AJ29" s="300"/>
      <c r="AK29" s="20">
        <f t="shared" ref="AK29:AP29" si="40">SUM(AK27:AK28)</f>
        <v>2</v>
      </c>
      <c r="AL29" s="20">
        <f t="shared" si="40"/>
        <v>2</v>
      </c>
      <c r="AM29" s="20">
        <f t="shared" si="40"/>
        <v>0</v>
      </c>
      <c r="AN29" s="20">
        <f t="shared" si="40"/>
        <v>1</v>
      </c>
      <c r="AO29" s="20">
        <f t="shared" si="40"/>
        <v>3</v>
      </c>
      <c r="AP29" s="20">
        <f t="shared" si="40"/>
        <v>8</v>
      </c>
      <c r="AQ29" s="301" t="s">
        <v>12</v>
      </c>
      <c r="AR29" s="302"/>
      <c r="AS29" s="20">
        <f t="shared" ref="AS29:AX29" si="41">SUM(AS27:AS28)</f>
        <v>0</v>
      </c>
      <c r="AT29" s="20">
        <f t="shared" si="41"/>
        <v>1</v>
      </c>
      <c r="AU29" s="20">
        <f t="shared" si="41"/>
        <v>2</v>
      </c>
      <c r="AV29" s="20">
        <f t="shared" si="41"/>
        <v>1</v>
      </c>
      <c r="AW29" s="20">
        <f t="shared" si="41"/>
        <v>0</v>
      </c>
      <c r="AX29" s="20">
        <f t="shared" si="41"/>
        <v>4</v>
      </c>
      <c r="BC29" s="299" t="s">
        <v>12</v>
      </c>
      <c r="BD29" s="300"/>
      <c r="BE29" s="20">
        <f t="shared" ref="BE29:BJ29" si="42">SUM(BE27:BE28)</f>
        <v>129</v>
      </c>
      <c r="BF29" s="20">
        <f t="shared" si="42"/>
        <v>141</v>
      </c>
      <c r="BG29" s="20">
        <f t="shared" si="42"/>
        <v>132</v>
      </c>
      <c r="BH29" s="20">
        <f t="shared" si="42"/>
        <v>157</v>
      </c>
      <c r="BI29" s="20">
        <f t="shared" si="42"/>
        <v>151</v>
      </c>
      <c r="BJ29" s="20">
        <f t="shared" si="42"/>
        <v>710</v>
      </c>
      <c r="BK29" s="301" t="s">
        <v>12</v>
      </c>
      <c r="BL29" s="302"/>
      <c r="BM29" s="20">
        <f t="shared" ref="BM29:BR29" si="43">SUM(BM27:BM28)</f>
        <v>143</v>
      </c>
      <c r="BN29" s="20">
        <f t="shared" si="43"/>
        <v>134</v>
      </c>
      <c r="BO29" s="20">
        <f t="shared" si="43"/>
        <v>146</v>
      </c>
      <c r="BP29" s="20">
        <f t="shared" si="43"/>
        <v>129</v>
      </c>
      <c r="BQ29" s="20">
        <f t="shared" si="43"/>
        <v>123</v>
      </c>
      <c r="BR29" s="20">
        <f t="shared" si="43"/>
        <v>675</v>
      </c>
    </row>
    <row r="30" spans="2:70" ht="15" x14ac:dyDescent="0.15">
      <c r="B30" s="365" t="s">
        <v>53</v>
      </c>
      <c r="C30" s="367" t="s">
        <v>31</v>
      </c>
      <c r="D30" s="368"/>
      <c r="E30" s="369"/>
      <c r="F30" s="367" t="s">
        <v>32</v>
      </c>
      <c r="G30" s="368"/>
      <c r="H30" s="369"/>
      <c r="I30" s="370" t="s">
        <v>52</v>
      </c>
      <c r="J30" s="370"/>
      <c r="K30" s="371"/>
      <c r="O30" s="28"/>
      <c r="P30" s="28"/>
      <c r="Q30" s="26"/>
      <c r="R30" s="26"/>
      <c r="S30" s="26"/>
      <c r="T30" s="26"/>
      <c r="U30" s="26"/>
      <c r="V30" s="26"/>
      <c r="W30" s="28"/>
      <c r="X30" s="28"/>
      <c r="Y30" s="26"/>
      <c r="Z30" s="26"/>
      <c r="AA30" s="26"/>
      <c r="AB30" s="26"/>
      <c r="AC30" s="26"/>
      <c r="AD30" s="26"/>
      <c r="AI30" s="28"/>
      <c r="AJ30" s="28"/>
      <c r="AK30" s="26"/>
      <c r="AL30" s="26"/>
      <c r="AM30" s="26"/>
      <c r="AN30" s="26"/>
      <c r="AO30" s="26"/>
      <c r="AP30" s="26"/>
      <c r="AQ30" s="28"/>
      <c r="AR30" s="28"/>
      <c r="AS30" s="26"/>
      <c r="AT30" s="26"/>
      <c r="AU30" s="26"/>
      <c r="AV30" s="26"/>
      <c r="AW30" s="26"/>
      <c r="AX30" s="26"/>
      <c r="BC30" s="28"/>
      <c r="BD30" s="28"/>
      <c r="BE30" s="26"/>
      <c r="BF30" s="26"/>
      <c r="BG30" s="26"/>
      <c r="BH30" s="26"/>
      <c r="BI30" s="26"/>
      <c r="BJ30" s="26"/>
      <c r="BK30" s="28"/>
      <c r="BL30" s="28"/>
      <c r="BM30" s="26"/>
      <c r="BN30" s="26"/>
      <c r="BO30" s="26"/>
      <c r="BP30" s="26"/>
      <c r="BQ30" s="26"/>
      <c r="BR30" s="26"/>
    </row>
    <row r="31" spans="2:70" ht="15.75" thickBot="1" x14ac:dyDescent="0.2">
      <c r="B31" s="366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8" t="s">
        <v>16</v>
      </c>
      <c r="J31" s="139" t="s">
        <v>14</v>
      </c>
      <c r="K31" s="140" t="s">
        <v>33</v>
      </c>
      <c r="O31" s="299" t="s">
        <v>10</v>
      </c>
      <c r="P31" s="300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310" t="s">
        <v>10</v>
      </c>
      <c r="X31" s="31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99" t="s">
        <v>10</v>
      </c>
      <c r="AJ31" s="300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310" t="s">
        <v>10</v>
      </c>
      <c r="AR31" s="31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99" t="s">
        <v>10</v>
      </c>
      <c r="BD31" s="300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310" t="s">
        <v>10</v>
      </c>
      <c r="BL31" s="31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6" t="s">
        <v>45</v>
      </c>
      <c r="C32" s="359">
        <f t="shared" ref="C32:K32" si="44">C18+C19</f>
        <v>890</v>
      </c>
      <c r="D32" s="361">
        <f t="shared" si="44"/>
        <v>961</v>
      </c>
      <c r="E32" s="363">
        <f t="shared" si="44"/>
        <v>1851</v>
      </c>
      <c r="F32" s="359">
        <f t="shared" si="44"/>
        <v>0</v>
      </c>
      <c r="G32" s="361">
        <f t="shared" si="44"/>
        <v>0</v>
      </c>
      <c r="H32" s="363">
        <f t="shared" si="44"/>
        <v>0</v>
      </c>
      <c r="I32" s="372">
        <f t="shared" si="44"/>
        <v>890</v>
      </c>
      <c r="J32" s="374">
        <f t="shared" si="44"/>
        <v>961</v>
      </c>
      <c r="K32" s="376">
        <f t="shared" si="44"/>
        <v>1851</v>
      </c>
      <c r="O32" s="299" t="s">
        <v>13</v>
      </c>
      <c r="P32" s="303"/>
      <c r="Q32" s="183">
        <v>55</v>
      </c>
      <c r="R32" s="184">
        <v>61</v>
      </c>
      <c r="S32" s="184">
        <v>49</v>
      </c>
      <c r="T32" s="184">
        <v>56</v>
      </c>
      <c r="U32" s="184">
        <v>56</v>
      </c>
      <c r="V32" s="184">
        <f>SUM(Q32:U32)</f>
        <v>277</v>
      </c>
      <c r="W32" s="307" t="s">
        <v>13</v>
      </c>
      <c r="X32" s="308"/>
      <c r="Y32" s="184">
        <v>45</v>
      </c>
      <c r="Z32" s="184">
        <v>55</v>
      </c>
      <c r="AA32" s="184">
        <v>72</v>
      </c>
      <c r="AB32" s="184">
        <v>74</v>
      </c>
      <c r="AC32" s="184">
        <v>75</v>
      </c>
      <c r="AD32" s="185">
        <f>SUM(Y32:AC32)</f>
        <v>321</v>
      </c>
      <c r="AI32" s="299" t="s">
        <v>13</v>
      </c>
      <c r="AJ32" s="303"/>
      <c r="AK32" s="183">
        <v>0</v>
      </c>
      <c r="AL32" s="184">
        <v>0</v>
      </c>
      <c r="AM32" s="184">
        <v>1</v>
      </c>
      <c r="AN32" s="184">
        <v>0</v>
      </c>
      <c r="AO32" s="184">
        <v>0</v>
      </c>
      <c r="AP32" s="184">
        <f>SUM(AK32:AO32)</f>
        <v>1</v>
      </c>
      <c r="AQ32" s="307" t="s">
        <v>13</v>
      </c>
      <c r="AR32" s="308"/>
      <c r="AS32" s="184">
        <v>0</v>
      </c>
      <c r="AT32" s="184">
        <v>0</v>
      </c>
      <c r="AU32" s="184">
        <v>0</v>
      </c>
      <c r="AV32" s="184">
        <v>0</v>
      </c>
      <c r="AW32" s="184">
        <v>0</v>
      </c>
      <c r="AX32" s="185">
        <f>SUM(AS32:AW32)</f>
        <v>0</v>
      </c>
      <c r="BC32" s="299" t="s">
        <v>13</v>
      </c>
      <c r="BD32" s="303"/>
      <c r="BE32" s="183">
        <f>Q32+AK32</f>
        <v>55</v>
      </c>
      <c r="BF32" s="184">
        <f t="shared" ref="BF32:BI33" si="45">R32+AL32</f>
        <v>61</v>
      </c>
      <c r="BG32" s="184">
        <f t="shared" si="45"/>
        <v>50</v>
      </c>
      <c r="BH32" s="184">
        <f t="shared" si="45"/>
        <v>56</v>
      </c>
      <c r="BI32" s="184">
        <f t="shared" si="45"/>
        <v>56</v>
      </c>
      <c r="BJ32" s="184">
        <f>SUM(BE32:BI32)</f>
        <v>278</v>
      </c>
      <c r="BK32" s="309" t="s">
        <v>13</v>
      </c>
      <c r="BL32" s="309"/>
      <c r="BM32" s="184">
        <f>Y32+AS32</f>
        <v>45</v>
      </c>
      <c r="BN32" s="184">
        <f t="shared" ref="BN32:BQ33" si="46">Z32+AT32</f>
        <v>55</v>
      </c>
      <c r="BO32" s="184">
        <f t="shared" si="46"/>
        <v>72</v>
      </c>
      <c r="BP32" s="184">
        <f t="shared" si="46"/>
        <v>74</v>
      </c>
      <c r="BQ32" s="184">
        <f t="shared" si="46"/>
        <v>75</v>
      </c>
      <c r="BR32" s="185">
        <f>SUM(BM32:BQ32)</f>
        <v>321</v>
      </c>
    </row>
    <row r="33" spans="2:70" ht="14.25" thickBot="1" x14ac:dyDescent="0.2">
      <c r="B33" s="97" t="s">
        <v>42</v>
      </c>
      <c r="C33" s="360"/>
      <c r="D33" s="362"/>
      <c r="E33" s="364"/>
      <c r="F33" s="360"/>
      <c r="G33" s="362"/>
      <c r="H33" s="364"/>
      <c r="I33" s="373"/>
      <c r="J33" s="375"/>
      <c r="K33" s="377"/>
      <c r="O33" s="299" t="s">
        <v>15</v>
      </c>
      <c r="P33" s="303"/>
      <c r="Q33" s="17">
        <v>63</v>
      </c>
      <c r="R33" s="18">
        <v>53</v>
      </c>
      <c r="S33" s="18">
        <v>53</v>
      </c>
      <c r="T33" s="18">
        <v>50</v>
      </c>
      <c r="U33" s="18">
        <v>56</v>
      </c>
      <c r="V33" s="18">
        <f>SUM(Q33:U33)</f>
        <v>275</v>
      </c>
      <c r="W33" s="304" t="s">
        <v>15</v>
      </c>
      <c r="X33" s="305"/>
      <c r="Y33" s="18">
        <v>63</v>
      </c>
      <c r="Z33" s="18">
        <v>71</v>
      </c>
      <c r="AA33" s="18">
        <v>62</v>
      </c>
      <c r="AB33" s="18">
        <v>71</v>
      </c>
      <c r="AC33" s="18">
        <v>64</v>
      </c>
      <c r="AD33" s="19">
        <f>SUM(Y33:AC33)</f>
        <v>331</v>
      </c>
      <c r="AI33" s="299" t="s">
        <v>15</v>
      </c>
      <c r="AJ33" s="303"/>
      <c r="AK33" s="17">
        <v>0</v>
      </c>
      <c r="AL33" s="18">
        <v>1</v>
      </c>
      <c r="AM33" s="18">
        <v>0</v>
      </c>
      <c r="AN33" s="18">
        <v>0</v>
      </c>
      <c r="AO33" s="18">
        <v>0</v>
      </c>
      <c r="AP33" s="18">
        <f>SUM(AK33:AO33)</f>
        <v>1</v>
      </c>
      <c r="AQ33" s="304" t="s">
        <v>15</v>
      </c>
      <c r="AR33" s="305"/>
      <c r="AS33" s="18">
        <v>0</v>
      </c>
      <c r="AT33" s="18">
        <v>0</v>
      </c>
      <c r="AU33" s="18">
        <v>0</v>
      </c>
      <c r="AV33" s="18">
        <v>0</v>
      </c>
      <c r="AW33" s="18">
        <v>1</v>
      </c>
      <c r="AX33" s="19">
        <f>SUM(AS33:AW33)</f>
        <v>1</v>
      </c>
      <c r="BC33" s="299" t="s">
        <v>15</v>
      </c>
      <c r="BD33" s="303"/>
      <c r="BE33" s="17">
        <f>Q33+AK33</f>
        <v>63</v>
      </c>
      <c r="BF33" s="18">
        <f t="shared" si="45"/>
        <v>54</v>
      </c>
      <c r="BG33" s="18">
        <f t="shared" si="45"/>
        <v>53</v>
      </c>
      <c r="BH33" s="18">
        <f t="shared" si="45"/>
        <v>50</v>
      </c>
      <c r="BI33" s="18">
        <f t="shared" si="45"/>
        <v>56</v>
      </c>
      <c r="BJ33" s="18">
        <f>SUM(BE33:BI33)</f>
        <v>276</v>
      </c>
      <c r="BK33" s="306" t="s">
        <v>15</v>
      </c>
      <c r="BL33" s="306"/>
      <c r="BM33" s="18">
        <f>Y33+AS33</f>
        <v>63</v>
      </c>
      <c r="BN33" s="18">
        <f t="shared" si="46"/>
        <v>71</v>
      </c>
      <c r="BO33" s="18">
        <f t="shared" si="46"/>
        <v>62</v>
      </c>
      <c r="BP33" s="18">
        <f t="shared" si="46"/>
        <v>71</v>
      </c>
      <c r="BQ33" s="18">
        <f t="shared" si="46"/>
        <v>65</v>
      </c>
      <c r="BR33" s="19">
        <f>SUM(BM33:BQ33)</f>
        <v>332</v>
      </c>
    </row>
    <row r="34" spans="2:70" x14ac:dyDescent="0.15">
      <c r="B34" s="86" t="s">
        <v>46</v>
      </c>
      <c r="C34" s="347">
        <f t="shared" ref="C34:K34" si="47">C20</f>
        <v>763</v>
      </c>
      <c r="D34" s="349">
        <f t="shared" si="47"/>
        <v>1295</v>
      </c>
      <c r="E34" s="351">
        <f t="shared" si="47"/>
        <v>2058</v>
      </c>
      <c r="F34" s="347">
        <f t="shared" si="47"/>
        <v>0</v>
      </c>
      <c r="G34" s="353">
        <f t="shared" si="47"/>
        <v>1</v>
      </c>
      <c r="H34" s="354">
        <f t="shared" si="47"/>
        <v>1</v>
      </c>
      <c r="I34" s="343">
        <f t="shared" si="47"/>
        <v>763</v>
      </c>
      <c r="J34" s="345">
        <f t="shared" si="47"/>
        <v>1296</v>
      </c>
      <c r="K34" s="335">
        <f t="shared" si="47"/>
        <v>2059</v>
      </c>
      <c r="O34" s="299" t="s">
        <v>12</v>
      </c>
      <c r="P34" s="300"/>
      <c r="Q34" s="20">
        <f t="shared" ref="Q34:V34" si="48">SUM(Q32:Q33)</f>
        <v>118</v>
      </c>
      <c r="R34" s="20">
        <f t="shared" si="48"/>
        <v>114</v>
      </c>
      <c r="S34" s="20">
        <f t="shared" si="48"/>
        <v>102</v>
      </c>
      <c r="T34" s="20">
        <f t="shared" si="48"/>
        <v>106</v>
      </c>
      <c r="U34" s="20">
        <f t="shared" si="48"/>
        <v>112</v>
      </c>
      <c r="V34" s="20">
        <f t="shared" si="48"/>
        <v>552</v>
      </c>
      <c r="W34" s="301" t="s">
        <v>12</v>
      </c>
      <c r="X34" s="302"/>
      <c r="Y34" s="20">
        <f t="shared" ref="Y34:AD34" si="49">SUM(Y32:Y33)</f>
        <v>108</v>
      </c>
      <c r="Z34" s="20">
        <f t="shared" si="49"/>
        <v>126</v>
      </c>
      <c r="AA34" s="20">
        <f t="shared" si="49"/>
        <v>134</v>
      </c>
      <c r="AB34" s="20">
        <f t="shared" si="49"/>
        <v>145</v>
      </c>
      <c r="AC34" s="20">
        <f t="shared" si="49"/>
        <v>139</v>
      </c>
      <c r="AD34" s="20">
        <f t="shared" si="49"/>
        <v>652</v>
      </c>
      <c r="AI34" s="299" t="s">
        <v>12</v>
      </c>
      <c r="AJ34" s="300"/>
      <c r="AK34" s="20">
        <f t="shared" ref="AK34:AP34" si="50">SUM(AK32:AK33)</f>
        <v>0</v>
      </c>
      <c r="AL34" s="20">
        <f t="shared" si="50"/>
        <v>1</v>
      </c>
      <c r="AM34" s="20">
        <f t="shared" si="50"/>
        <v>1</v>
      </c>
      <c r="AN34" s="20">
        <f t="shared" si="50"/>
        <v>0</v>
      </c>
      <c r="AO34" s="20">
        <f t="shared" si="50"/>
        <v>0</v>
      </c>
      <c r="AP34" s="20">
        <f t="shared" si="50"/>
        <v>2</v>
      </c>
      <c r="AQ34" s="301" t="s">
        <v>12</v>
      </c>
      <c r="AR34" s="302"/>
      <c r="AS34" s="20">
        <f t="shared" ref="AS34:AX34" si="51">SUM(AS32:AS33)</f>
        <v>0</v>
      </c>
      <c r="AT34" s="20">
        <f t="shared" si="51"/>
        <v>0</v>
      </c>
      <c r="AU34" s="20">
        <f t="shared" si="51"/>
        <v>0</v>
      </c>
      <c r="AV34" s="20">
        <f t="shared" si="51"/>
        <v>0</v>
      </c>
      <c r="AW34" s="20">
        <f t="shared" si="51"/>
        <v>1</v>
      </c>
      <c r="AX34" s="20">
        <f t="shared" si="51"/>
        <v>1</v>
      </c>
      <c r="BC34" s="299" t="s">
        <v>12</v>
      </c>
      <c r="BD34" s="300"/>
      <c r="BE34" s="20">
        <f t="shared" ref="BE34:BJ34" si="52">SUM(BE32:BE33)</f>
        <v>118</v>
      </c>
      <c r="BF34" s="20">
        <f t="shared" si="52"/>
        <v>115</v>
      </c>
      <c r="BG34" s="20">
        <f t="shared" si="52"/>
        <v>103</v>
      </c>
      <c r="BH34" s="20">
        <f t="shared" si="52"/>
        <v>106</v>
      </c>
      <c r="BI34" s="20">
        <f t="shared" si="52"/>
        <v>112</v>
      </c>
      <c r="BJ34" s="20">
        <f t="shared" si="52"/>
        <v>554</v>
      </c>
      <c r="BK34" s="301" t="s">
        <v>12</v>
      </c>
      <c r="BL34" s="302"/>
      <c r="BM34" s="20">
        <f t="shared" ref="BM34:BR34" si="53">SUM(BM32:BM33)</f>
        <v>108</v>
      </c>
      <c r="BN34" s="20">
        <f t="shared" si="53"/>
        <v>126</v>
      </c>
      <c r="BO34" s="20">
        <f t="shared" si="53"/>
        <v>134</v>
      </c>
      <c r="BP34" s="20">
        <f t="shared" si="53"/>
        <v>145</v>
      </c>
      <c r="BQ34" s="20">
        <f t="shared" si="53"/>
        <v>140</v>
      </c>
      <c r="BR34" s="20">
        <f t="shared" si="53"/>
        <v>653</v>
      </c>
    </row>
    <row r="35" spans="2:70" ht="14.25" thickBot="1" x14ac:dyDescent="0.2">
      <c r="B35" s="97" t="s">
        <v>22</v>
      </c>
      <c r="C35" s="348"/>
      <c r="D35" s="350"/>
      <c r="E35" s="352"/>
      <c r="F35" s="348"/>
      <c r="G35" s="350"/>
      <c r="H35" s="352"/>
      <c r="I35" s="344"/>
      <c r="J35" s="346"/>
      <c r="K35" s="336"/>
      <c r="O35" s="28"/>
      <c r="P35" s="28"/>
      <c r="Q35" s="26"/>
      <c r="R35" s="26"/>
      <c r="S35" s="26"/>
      <c r="T35" s="26"/>
      <c r="U35" s="26"/>
      <c r="V35" s="26"/>
      <c r="W35" s="28"/>
      <c r="X35" s="28"/>
      <c r="Y35" s="26"/>
      <c r="Z35" s="26"/>
      <c r="AA35" s="26"/>
      <c r="AB35" s="26"/>
      <c r="AC35" s="26"/>
      <c r="AD35" s="26"/>
      <c r="AI35" s="28"/>
      <c r="AJ35" s="28"/>
      <c r="AK35" s="26"/>
      <c r="AL35" s="26"/>
      <c r="AM35" s="26"/>
      <c r="AN35" s="26"/>
      <c r="AO35" s="26"/>
      <c r="AP35" s="26"/>
      <c r="AQ35" s="28"/>
      <c r="AR35" s="28"/>
      <c r="AS35" s="26"/>
      <c r="AT35" s="26"/>
      <c r="AU35" s="26"/>
      <c r="AV35" s="26"/>
      <c r="AW35" s="26"/>
      <c r="AX35" s="26"/>
      <c r="BC35" s="28"/>
      <c r="BD35" s="28"/>
      <c r="BE35" s="26"/>
      <c r="BF35" s="26"/>
      <c r="BG35" s="26"/>
      <c r="BH35" s="26"/>
      <c r="BI35" s="26"/>
      <c r="BJ35" s="26"/>
      <c r="BK35" s="28"/>
      <c r="BL35" s="28"/>
      <c r="BM35" s="26"/>
      <c r="BN35" s="26"/>
      <c r="BO35" s="26"/>
      <c r="BP35" s="26"/>
      <c r="BQ35" s="26"/>
      <c r="BR35" s="26"/>
    </row>
    <row r="36" spans="2:70" ht="14.25" thickBot="1" x14ac:dyDescent="0.2">
      <c r="B36" s="337" t="s">
        <v>44</v>
      </c>
      <c r="C36" s="339" t="s">
        <v>47</v>
      </c>
      <c r="D36" s="341" t="s">
        <v>48</v>
      </c>
      <c r="E36" s="333" t="s">
        <v>49</v>
      </c>
      <c r="F36" s="339" t="s">
        <v>47</v>
      </c>
      <c r="G36" s="341" t="s">
        <v>48</v>
      </c>
      <c r="H36" s="333" t="s">
        <v>51</v>
      </c>
      <c r="I36" s="355" t="s">
        <v>47</v>
      </c>
      <c r="J36" s="357" t="s">
        <v>48</v>
      </c>
      <c r="K36" s="333" t="s">
        <v>55</v>
      </c>
      <c r="O36" s="299" t="s">
        <v>10</v>
      </c>
      <c r="P36" s="300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310" t="s">
        <v>10</v>
      </c>
      <c r="X36" s="31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99" t="s">
        <v>10</v>
      </c>
      <c r="AJ36" s="300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310" t="s">
        <v>10</v>
      </c>
      <c r="AR36" s="31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99" t="s">
        <v>10</v>
      </c>
      <c r="BD36" s="300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310" t="s">
        <v>10</v>
      </c>
      <c r="BL36" s="31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8"/>
      <c r="C37" s="340"/>
      <c r="D37" s="342"/>
      <c r="E37" s="334"/>
      <c r="F37" s="340"/>
      <c r="G37" s="342"/>
      <c r="H37" s="334"/>
      <c r="I37" s="356"/>
      <c r="J37" s="358"/>
      <c r="K37" s="334"/>
      <c r="O37" s="299" t="s">
        <v>13</v>
      </c>
      <c r="P37" s="303"/>
      <c r="Q37" s="183">
        <v>81</v>
      </c>
      <c r="R37" s="184">
        <v>70</v>
      </c>
      <c r="S37" s="184">
        <v>76</v>
      </c>
      <c r="T37" s="184">
        <v>66</v>
      </c>
      <c r="U37" s="184">
        <v>96</v>
      </c>
      <c r="V37" s="184">
        <f>SUM(Q37:U37)</f>
        <v>389</v>
      </c>
      <c r="W37" s="307" t="s">
        <v>13</v>
      </c>
      <c r="X37" s="308"/>
      <c r="Y37" s="184">
        <v>94</v>
      </c>
      <c r="Z37" s="184">
        <v>96</v>
      </c>
      <c r="AA37" s="184">
        <v>91</v>
      </c>
      <c r="AB37" s="184">
        <v>93</v>
      </c>
      <c r="AC37" s="184">
        <v>95</v>
      </c>
      <c r="AD37" s="185">
        <f>SUM(Y37:AC37)</f>
        <v>469</v>
      </c>
      <c r="AI37" s="299" t="s">
        <v>13</v>
      </c>
      <c r="AJ37" s="303"/>
      <c r="AK37" s="183">
        <v>0</v>
      </c>
      <c r="AL37" s="184">
        <v>0</v>
      </c>
      <c r="AM37" s="184">
        <v>0</v>
      </c>
      <c r="AN37" s="184">
        <v>0</v>
      </c>
      <c r="AO37" s="184">
        <v>0</v>
      </c>
      <c r="AP37" s="184">
        <f>SUM(AK37:AO37)</f>
        <v>0</v>
      </c>
      <c r="AQ37" s="307" t="s">
        <v>13</v>
      </c>
      <c r="AR37" s="308"/>
      <c r="AS37" s="184">
        <v>0</v>
      </c>
      <c r="AT37" s="184">
        <v>0</v>
      </c>
      <c r="AU37" s="184">
        <v>0</v>
      </c>
      <c r="AV37" s="184">
        <v>0</v>
      </c>
      <c r="AW37" s="184">
        <v>0</v>
      </c>
      <c r="AX37" s="185">
        <f>SUM(AS37:AW37)</f>
        <v>0</v>
      </c>
      <c r="BC37" s="299" t="s">
        <v>13</v>
      </c>
      <c r="BD37" s="303"/>
      <c r="BE37" s="183">
        <f>Q37+AK37</f>
        <v>81</v>
      </c>
      <c r="BF37" s="184">
        <f t="shared" ref="BF37:BI38" si="54">R37+AL37</f>
        <v>70</v>
      </c>
      <c r="BG37" s="184">
        <f t="shared" si="54"/>
        <v>76</v>
      </c>
      <c r="BH37" s="184">
        <f t="shared" si="54"/>
        <v>66</v>
      </c>
      <c r="BI37" s="184">
        <f t="shared" si="54"/>
        <v>96</v>
      </c>
      <c r="BJ37" s="184">
        <f>SUM(BE37:BI37)</f>
        <v>389</v>
      </c>
      <c r="BK37" s="309" t="s">
        <v>13</v>
      </c>
      <c r="BL37" s="309"/>
      <c r="BM37" s="184">
        <f>Y37+AS37</f>
        <v>94</v>
      </c>
      <c r="BN37" s="184">
        <f t="shared" ref="BN37:BQ38" si="55">Z37+AT37</f>
        <v>96</v>
      </c>
      <c r="BO37" s="184">
        <f t="shared" si="55"/>
        <v>91</v>
      </c>
      <c r="BP37" s="184">
        <f t="shared" si="55"/>
        <v>93</v>
      </c>
      <c r="BQ37" s="184">
        <f t="shared" si="55"/>
        <v>95</v>
      </c>
      <c r="BR37" s="185">
        <f>SUM(BM37:BQ37)</f>
        <v>469</v>
      </c>
    </row>
    <row r="38" spans="2:70" ht="14.25" thickBot="1" x14ac:dyDescent="0.2">
      <c r="B38" s="141" t="s">
        <v>41</v>
      </c>
      <c r="C38" s="329">
        <f>ROUND(C32/$C$10,4)</f>
        <v>0.17430000000000001</v>
      </c>
      <c r="D38" s="330">
        <f>ROUND(D32/$D$10,4)</f>
        <v>0.17119999999999999</v>
      </c>
      <c r="E38" s="331">
        <f>ROUND(E32/$E$10,4)</f>
        <v>0.17269999999999999</v>
      </c>
      <c r="F38" s="329">
        <f>ROUND(F32/$F$10,4)</f>
        <v>0</v>
      </c>
      <c r="G38" s="330">
        <f>ROUND(G32/$G$10,4)</f>
        <v>0</v>
      </c>
      <c r="H38" s="332">
        <f>ROUND(H32/$H$10,4)</f>
        <v>0</v>
      </c>
      <c r="I38" s="326">
        <f>ROUND(I32/$I$10,4)</f>
        <v>0.1729</v>
      </c>
      <c r="J38" s="327">
        <f>ROUND(J32/$J$10,4)</f>
        <v>0.16969999999999999</v>
      </c>
      <c r="K38" s="328">
        <f>ROUND(K32/$K$10,4)</f>
        <v>0.17119999999999999</v>
      </c>
      <c r="O38" s="299" t="s">
        <v>15</v>
      </c>
      <c r="P38" s="303"/>
      <c r="Q38" s="17">
        <v>79</v>
      </c>
      <c r="R38" s="18">
        <v>84</v>
      </c>
      <c r="S38" s="18">
        <v>64</v>
      </c>
      <c r="T38" s="18">
        <v>96</v>
      </c>
      <c r="U38" s="18">
        <v>83</v>
      </c>
      <c r="V38" s="18">
        <f>SUM(Q38:U38)</f>
        <v>406</v>
      </c>
      <c r="W38" s="304" t="s">
        <v>15</v>
      </c>
      <c r="X38" s="305"/>
      <c r="Y38" s="18">
        <v>92</v>
      </c>
      <c r="Z38" s="18">
        <v>80</v>
      </c>
      <c r="AA38" s="18">
        <v>95</v>
      </c>
      <c r="AB38" s="18">
        <v>118</v>
      </c>
      <c r="AC38" s="18">
        <v>104</v>
      </c>
      <c r="AD38" s="19">
        <f>SUM(Y38:AC38)</f>
        <v>489</v>
      </c>
      <c r="AI38" s="299" t="s">
        <v>15</v>
      </c>
      <c r="AJ38" s="303"/>
      <c r="AK38" s="17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f>SUM(AK38:AO38)</f>
        <v>0</v>
      </c>
      <c r="AQ38" s="304" t="s">
        <v>15</v>
      </c>
      <c r="AR38" s="305"/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9">
        <f>SUM(AS38:AW38)</f>
        <v>0</v>
      </c>
      <c r="BC38" s="299" t="s">
        <v>15</v>
      </c>
      <c r="BD38" s="303"/>
      <c r="BE38" s="17">
        <f>Q38+AK38</f>
        <v>79</v>
      </c>
      <c r="BF38" s="18">
        <f t="shared" si="54"/>
        <v>84</v>
      </c>
      <c r="BG38" s="18">
        <f t="shared" si="54"/>
        <v>64</v>
      </c>
      <c r="BH38" s="18">
        <f t="shared" si="54"/>
        <v>96</v>
      </c>
      <c r="BI38" s="18">
        <f t="shared" si="54"/>
        <v>83</v>
      </c>
      <c r="BJ38" s="18">
        <f>SUM(BE38:BI38)</f>
        <v>406</v>
      </c>
      <c r="BK38" s="306" t="s">
        <v>15</v>
      </c>
      <c r="BL38" s="306"/>
      <c r="BM38" s="18">
        <f>Y38+AS38</f>
        <v>92</v>
      </c>
      <c r="BN38" s="18">
        <f t="shared" si="55"/>
        <v>80</v>
      </c>
      <c r="BO38" s="18">
        <f t="shared" si="55"/>
        <v>95</v>
      </c>
      <c r="BP38" s="18">
        <f t="shared" si="55"/>
        <v>118</v>
      </c>
      <c r="BQ38" s="18">
        <f t="shared" si="55"/>
        <v>104</v>
      </c>
      <c r="BR38" s="19">
        <f>SUM(BM38:BQ38)</f>
        <v>489</v>
      </c>
    </row>
    <row r="39" spans="2:70" ht="14.25" thickBot="1" x14ac:dyDescent="0.2">
      <c r="B39" s="142" t="s">
        <v>44</v>
      </c>
      <c r="C39" s="318"/>
      <c r="D39" s="320"/>
      <c r="E39" s="322"/>
      <c r="F39" s="318"/>
      <c r="G39" s="320"/>
      <c r="H39" s="324"/>
      <c r="I39" s="312"/>
      <c r="J39" s="314"/>
      <c r="K39" s="316"/>
      <c r="L39" s="75"/>
      <c r="O39" s="299" t="s">
        <v>12</v>
      </c>
      <c r="P39" s="300"/>
      <c r="Q39" s="20">
        <f t="shared" ref="Q39:V39" si="56">SUM(Q37:Q38)</f>
        <v>160</v>
      </c>
      <c r="R39" s="20">
        <f t="shared" si="56"/>
        <v>154</v>
      </c>
      <c r="S39" s="20">
        <f t="shared" si="56"/>
        <v>140</v>
      </c>
      <c r="T39" s="20">
        <f t="shared" si="56"/>
        <v>162</v>
      </c>
      <c r="U39" s="20">
        <f t="shared" si="56"/>
        <v>179</v>
      </c>
      <c r="V39" s="20">
        <f t="shared" si="56"/>
        <v>795</v>
      </c>
      <c r="W39" s="301" t="s">
        <v>12</v>
      </c>
      <c r="X39" s="302"/>
      <c r="Y39" s="20">
        <f t="shared" ref="Y39:AD39" si="57">SUM(Y37:Y38)</f>
        <v>186</v>
      </c>
      <c r="Z39" s="20">
        <f t="shared" si="57"/>
        <v>176</v>
      </c>
      <c r="AA39" s="20">
        <f t="shared" si="57"/>
        <v>186</v>
      </c>
      <c r="AB39" s="20">
        <f t="shared" si="57"/>
        <v>211</v>
      </c>
      <c r="AC39" s="20">
        <f t="shared" si="57"/>
        <v>199</v>
      </c>
      <c r="AD39" s="20">
        <f t="shared" si="57"/>
        <v>958</v>
      </c>
      <c r="AI39" s="299" t="s">
        <v>12</v>
      </c>
      <c r="AJ39" s="300"/>
      <c r="AK39" s="20">
        <f t="shared" ref="AK39:AP39" si="58">SUM(AK37:AK38)</f>
        <v>0</v>
      </c>
      <c r="AL39" s="20">
        <f t="shared" si="58"/>
        <v>0</v>
      </c>
      <c r="AM39" s="20">
        <f t="shared" si="58"/>
        <v>0</v>
      </c>
      <c r="AN39" s="20">
        <f t="shared" si="58"/>
        <v>0</v>
      </c>
      <c r="AO39" s="20">
        <f t="shared" si="58"/>
        <v>0</v>
      </c>
      <c r="AP39" s="20">
        <f t="shared" si="58"/>
        <v>0</v>
      </c>
      <c r="AQ39" s="301" t="s">
        <v>12</v>
      </c>
      <c r="AR39" s="302"/>
      <c r="AS39" s="20">
        <f t="shared" ref="AS39:AX39" si="59">SUM(AS37:AS38)</f>
        <v>0</v>
      </c>
      <c r="AT39" s="20">
        <f t="shared" si="59"/>
        <v>0</v>
      </c>
      <c r="AU39" s="20">
        <f t="shared" si="59"/>
        <v>0</v>
      </c>
      <c r="AV39" s="20">
        <f t="shared" si="59"/>
        <v>0</v>
      </c>
      <c r="AW39" s="20">
        <f t="shared" si="59"/>
        <v>0</v>
      </c>
      <c r="AX39" s="20">
        <f t="shared" si="59"/>
        <v>0</v>
      </c>
      <c r="BC39" s="299" t="s">
        <v>12</v>
      </c>
      <c r="BD39" s="300"/>
      <c r="BE39" s="20">
        <f t="shared" ref="BE39:BJ39" si="60">SUM(BE37:BE38)</f>
        <v>160</v>
      </c>
      <c r="BF39" s="20">
        <f t="shared" si="60"/>
        <v>154</v>
      </c>
      <c r="BG39" s="20">
        <f t="shared" si="60"/>
        <v>140</v>
      </c>
      <c r="BH39" s="20">
        <f t="shared" si="60"/>
        <v>162</v>
      </c>
      <c r="BI39" s="20">
        <f t="shared" si="60"/>
        <v>179</v>
      </c>
      <c r="BJ39" s="20">
        <f t="shared" si="60"/>
        <v>795</v>
      </c>
      <c r="BK39" s="301" t="s">
        <v>12</v>
      </c>
      <c r="BL39" s="302"/>
      <c r="BM39" s="20">
        <f t="shared" ref="BM39:BR39" si="61">SUM(BM37:BM38)</f>
        <v>186</v>
      </c>
      <c r="BN39" s="20">
        <f t="shared" si="61"/>
        <v>176</v>
      </c>
      <c r="BO39" s="20">
        <f t="shared" si="61"/>
        <v>186</v>
      </c>
      <c r="BP39" s="20">
        <f t="shared" si="61"/>
        <v>211</v>
      </c>
      <c r="BQ39" s="20">
        <f t="shared" si="61"/>
        <v>199</v>
      </c>
      <c r="BR39" s="20">
        <f t="shared" si="61"/>
        <v>958</v>
      </c>
    </row>
    <row r="40" spans="2:70" x14ac:dyDescent="0.15">
      <c r="B40" s="88" t="s">
        <v>43</v>
      </c>
      <c r="C40" s="318">
        <f>ROUND(C34/$C$10,4)</f>
        <v>0.14940000000000001</v>
      </c>
      <c r="D40" s="320">
        <f>ROUND(D34/$D$10,4)</f>
        <v>0.23069999999999999</v>
      </c>
      <c r="E40" s="322">
        <f>ROUND(E34/$E$10,4)</f>
        <v>0.192</v>
      </c>
      <c r="F40" s="318">
        <f>ROUND(F34/$F$10,4)</f>
        <v>0</v>
      </c>
      <c r="G40" s="320">
        <f>ROUND(G34/$G$10,4)</f>
        <v>2.0400000000000001E-2</v>
      </c>
      <c r="H40" s="324">
        <f>ROUND(H34/$H$10,4)</f>
        <v>1.12E-2</v>
      </c>
      <c r="I40" s="312">
        <f>ROUND(I34/$I$10,4)</f>
        <v>0.14829999999999999</v>
      </c>
      <c r="J40" s="314">
        <f>ROUND(J34/$J$10,4)</f>
        <v>0.22889999999999999</v>
      </c>
      <c r="K40" s="316">
        <f>ROUND(K34/$K$10,4)</f>
        <v>0.1905</v>
      </c>
      <c r="O40" s="28"/>
      <c r="P40" s="28"/>
      <c r="Q40" s="26"/>
      <c r="R40" s="26"/>
      <c r="S40" s="26"/>
      <c r="T40" s="26"/>
      <c r="U40" s="26"/>
      <c r="V40" s="26"/>
      <c r="W40" s="28"/>
      <c r="X40" s="28"/>
      <c r="Y40" s="26"/>
      <c r="Z40" s="26"/>
      <c r="AA40" s="26"/>
      <c r="AB40" s="26"/>
      <c r="AC40" s="26"/>
      <c r="AD40" s="26"/>
      <c r="AI40" s="28"/>
      <c r="AJ40" s="28"/>
      <c r="AK40" s="26"/>
      <c r="AL40" s="26"/>
      <c r="AM40" s="26"/>
      <c r="AN40" s="26"/>
      <c r="AO40" s="26"/>
      <c r="AP40" s="26"/>
      <c r="AQ40" s="28"/>
      <c r="AR40" s="28"/>
      <c r="AS40" s="26"/>
      <c r="AT40" s="26"/>
      <c r="AU40" s="26"/>
      <c r="AV40" s="26"/>
      <c r="AW40" s="26"/>
      <c r="AX40" s="26"/>
      <c r="BC40" s="28"/>
      <c r="BD40" s="28"/>
      <c r="BE40" s="26"/>
      <c r="BF40" s="26"/>
      <c r="BG40" s="26"/>
      <c r="BH40" s="26"/>
      <c r="BI40" s="26"/>
      <c r="BJ40" s="26"/>
      <c r="BK40" s="28"/>
      <c r="BL40" s="28"/>
      <c r="BM40" s="26"/>
      <c r="BN40" s="26"/>
      <c r="BO40" s="26"/>
      <c r="BP40" s="26"/>
      <c r="BQ40" s="26"/>
      <c r="BR40" s="26"/>
    </row>
    <row r="41" spans="2:70" ht="14.25" thickBot="1" x14ac:dyDescent="0.2">
      <c r="B41" s="98" t="s">
        <v>44</v>
      </c>
      <c r="C41" s="319"/>
      <c r="D41" s="321"/>
      <c r="E41" s="323"/>
      <c r="F41" s="319"/>
      <c r="G41" s="321"/>
      <c r="H41" s="325"/>
      <c r="I41" s="313"/>
      <c r="J41" s="315"/>
      <c r="K41" s="317"/>
      <c r="O41" s="299" t="s">
        <v>10</v>
      </c>
      <c r="P41" s="300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310" t="s">
        <v>10</v>
      </c>
      <c r="X41" s="31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99" t="s">
        <v>10</v>
      </c>
      <c r="AJ41" s="300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310" t="s">
        <v>10</v>
      </c>
      <c r="AR41" s="31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99" t="s">
        <v>10</v>
      </c>
      <c r="BD41" s="300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310" t="s">
        <v>10</v>
      </c>
      <c r="BL41" s="31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6"/>
      <c r="J42" s="116"/>
      <c r="K42" s="116"/>
      <c r="O42" s="299" t="s">
        <v>16</v>
      </c>
      <c r="P42" s="303"/>
      <c r="Q42" s="183">
        <v>112</v>
      </c>
      <c r="R42" s="184">
        <v>116</v>
      </c>
      <c r="S42" s="184">
        <v>93</v>
      </c>
      <c r="T42" s="184">
        <v>39</v>
      </c>
      <c r="U42" s="184">
        <v>61</v>
      </c>
      <c r="V42" s="184">
        <f>SUM(Q42:U42)</f>
        <v>421</v>
      </c>
      <c r="W42" s="307" t="s">
        <v>13</v>
      </c>
      <c r="X42" s="308"/>
      <c r="Y42" s="184">
        <v>78</v>
      </c>
      <c r="Z42" s="184">
        <v>79</v>
      </c>
      <c r="AA42" s="184">
        <v>57</v>
      </c>
      <c r="AB42" s="184">
        <v>58</v>
      </c>
      <c r="AC42" s="184">
        <v>52</v>
      </c>
      <c r="AD42" s="185">
        <f>SUM(Y42:AC42)</f>
        <v>324</v>
      </c>
      <c r="AI42" s="299" t="s">
        <v>13</v>
      </c>
      <c r="AJ42" s="303"/>
      <c r="AK42" s="183">
        <v>0</v>
      </c>
      <c r="AL42" s="184">
        <v>0</v>
      </c>
      <c r="AM42" s="184">
        <v>0</v>
      </c>
      <c r="AN42" s="184">
        <v>0</v>
      </c>
      <c r="AO42" s="184">
        <v>0</v>
      </c>
      <c r="AP42" s="184">
        <f>SUM(AK42:AO42)</f>
        <v>0</v>
      </c>
      <c r="AQ42" s="307" t="s">
        <v>13</v>
      </c>
      <c r="AR42" s="308"/>
      <c r="AS42" s="184">
        <v>0</v>
      </c>
      <c r="AT42" s="184">
        <v>0</v>
      </c>
      <c r="AU42" s="184">
        <v>0</v>
      </c>
      <c r="AV42" s="184">
        <v>0</v>
      </c>
      <c r="AW42" s="184">
        <v>0</v>
      </c>
      <c r="AX42" s="185">
        <f>SUM(AS42:AW42)</f>
        <v>0</v>
      </c>
      <c r="BC42" s="299" t="s">
        <v>13</v>
      </c>
      <c r="BD42" s="303"/>
      <c r="BE42" s="183">
        <f>Q42+AK42</f>
        <v>112</v>
      </c>
      <c r="BF42" s="184">
        <f t="shared" ref="BF42:BI43" si="62">R42+AL42</f>
        <v>116</v>
      </c>
      <c r="BG42" s="184">
        <f t="shared" si="62"/>
        <v>93</v>
      </c>
      <c r="BH42" s="184">
        <f t="shared" si="62"/>
        <v>39</v>
      </c>
      <c r="BI42" s="184">
        <f t="shared" si="62"/>
        <v>61</v>
      </c>
      <c r="BJ42" s="184">
        <f>SUM(BE42:BI42)</f>
        <v>421</v>
      </c>
      <c r="BK42" s="309" t="s">
        <v>13</v>
      </c>
      <c r="BL42" s="309"/>
      <c r="BM42" s="184">
        <f>Y42+AS42</f>
        <v>78</v>
      </c>
      <c r="BN42" s="184">
        <f t="shared" ref="BN42:BQ43" si="63">Z42+AT42</f>
        <v>79</v>
      </c>
      <c r="BO42" s="184">
        <f t="shared" si="63"/>
        <v>57</v>
      </c>
      <c r="BP42" s="184">
        <f t="shared" si="63"/>
        <v>58</v>
      </c>
      <c r="BQ42" s="184">
        <f t="shared" si="63"/>
        <v>52</v>
      </c>
      <c r="BR42" s="185">
        <f>SUM(BM42:BQ42)</f>
        <v>324</v>
      </c>
    </row>
    <row r="43" spans="2:70" ht="15.75" thickBot="1" x14ac:dyDescent="0.2">
      <c r="I43" s="116"/>
      <c r="J43" s="116"/>
      <c r="K43" s="116"/>
      <c r="O43" s="299" t="s">
        <v>15</v>
      </c>
      <c r="P43" s="303"/>
      <c r="Q43" s="17">
        <v>107</v>
      </c>
      <c r="R43" s="18">
        <v>115</v>
      </c>
      <c r="S43" s="18">
        <v>119</v>
      </c>
      <c r="T43" s="18">
        <v>65</v>
      </c>
      <c r="U43" s="18">
        <v>66</v>
      </c>
      <c r="V43" s="18">
        <f>SUM(Q43:U43)</f>
        <v>472</v>
      </c>
      <c r="W43" s="304" t="s">
        <v>15</v>
      </c>
      <c r="X43" s="305"/>
      <c r="Y43" s="18">
        <v>88</v>
      </c>
      <c r="Z43" s="18">
        <v>78</v>
      </c>
      <c r="AA43" s="18">
        <v>64</v>
      </c>
      <c r="AB43" s="18">
        <v>67</v>
      </c>
      <c r="AC43" s="18">
        <v>57</v>
      </c>
      <c r="AD43" s="168">
        <f>SUM(Y43:AC43)</f>
        <v>354</v>
      </c>
      <c r="AI43" s="299" t="s">
        <v>15</v>
      </c>
      <c r="AJ43" s="303"/>
      <c r="AK43" s="17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f>SUM(AK43:AO43)</f>
        <v>0</v>
      </c>
      <c r="AQ43" s="304" t="s">
        <v>15</v>
      </c>
      <c r="AR43" s="305"/>
      <c r="AS43" s="18">
        <v>0</v>
      </c>
      <c r="AT43" s="18">
        <v>1</v>
      </c>
      <c r="AU43" s="18">
        <v>0</v>
      </c>
      <c r="AV43" s="18">
        <v>0</v>
      </c>
      <c r="AW43" s="18">
        <v>0</v>
      </c>
      <c r="AX43" s="19">
        <f>SUM(AS43:AW43)</f>
        <v>1</v>
      </c>
      <c r="BC43" s="299" t="s">
        <v>15</v>
      </c>
      <c r="BD43" s="303"/>
      <c r="BE43" s="17">
        <f>Q43+AK43</f>
        <v>107</v>
      </c>
      <c r="BF43" s="18">
        <f t="shared" si="62"/>
        <v>115</v>
      </c>
      <c r="BG43" s="18">
        <f t="shared" si="62"/>
        <v>119</v>
      </c>
      <c r="BH43" s="18">
        <f t="shared" si="62"/>
        <v>65</v>
      </c>
      <c r="BI43" s="18">
        <f t="shared" si="62"/>
        <v>66</v>
      </c>
      <c r="BJ43" s="18">
        <f>SUM(BE43:BI43)</f>
        <v>472</v>
      </c>
      <c r="BK43" s="306" t="s">
        <v>15</v>
      </c>
      <c r="BL43" s="306"/>
      <c r="BM43" s="18">
        <f>Y43+AS43</f>
        <v>88</v>
      </c>
      <c r="BN43" s="18">
        <f t="shared" si="63"/>
        <v>79</v>
      </c>
      <c r="BO43" s="18">
        <f t="shared" si="63"/>
        <v>64</v>
      </c>
      <c r="BP43" s="18">
        <f t="shared" si="63"/>
        <v>67</v>
      </c>
      <c r="BQ43" s="18">
        <f t="shared" si="63"/>
        <v>57</v>
      </c>
      <c r="BR43" s="19">
        <f>SUM(BM43:BQ43)</f>
        <v>355</v>
      </c>
    </row>
    <row r="44" spans="2:70" x14ac:dyDescent="0.15">
      <c r="O44" s="299" t="s">
        <v>12</v>
      </c>
      <c r="P44" s="300"/>
      <c r="Q44" s="20">
        <f t="shared" ref="Q44:V44" si="64">SUM(Q42:Q43)</f>
        <v>219</v>
      </c>
      <c r="R44" s="20">
        <f t="shared" si="64"/>
        <v>231</v>
      </c>
      <c r="S44" s="20">
        <f t="shared" si="64"/>
        <v>212</v>
      </c>
      <c r="T44" s="20">
        <f t="shared" si="64"/>
        <v>104</v>
      </c>
      <c r="U44" s="20">
        <f t="shared" si="64"/>
        <v>127</v>
      </c>
      <c r="V44" s="20">
        <f t="shared" si="64"/>
        <v>893</v>
      </c>
      <c r="W44" s="301" t="s">
        <v>12</v>
      </c>
      <c r="X44" s="302"/>
      <c r="Y44" s="20">
        <f t="shared" ref="Y44:AD44" si="65">SUM(Y42:Y43)</f>
        <v>166</v>
      </c>
      <c r="Z44" s="20">
        <f t="shared" si="65"/>
        <v>157</v>
      </c>
      <c r="AA44" s="20">
        <f t="shared" si="65"/>
        <v>121</v>
      </c>
      <c r="AB44" s="20">
        <f t="shared" si="65"/>
        <v>125</v>
      </c>
      <c r="AC44" s="20">
        <f t="shared" si="65"/>
        <v>109</v>
      </c>
      <c r="AD44" s="20">
        <f t="shared" si="65"/>
        <v>678</v>
      </c>
      <c r="AI44" s="299" t="s">
        <v>12</v>
      </c>
      <c r="AJ44" s="300"/>
      <c r="AK44" s="20">
        <f t="shared" ref="AK44:AP44" si="66">SUM(AK42:AK43)</f>
        <v>0</v>
      </c>
      <c r="AL44" s="20">
        <f t="shared" si="66"/>
        <v>0</v>
      </c>
      <c r="AM44" s="20">
        <f t="shared" si="66"/>
        <v>0</v>
      </c>
      <c r="AN44" s="20">
        <f t="shared" si="66"/>
        <v>0</v>
      </c>
      <c r="AO44" s="20">
        <f t="shared" si="66"/>
        <v>0</v>
      </c>
      <c r="AP44" s="20">
        <f t="shared" si="66"/>
        <v>0</v>
      </c>
      <c r="AQ44" s="301" t="s">
        <v>12</v>
      </c>
      <c r="AR44" s="302"/>
      <c r="AS44" s="20">
        <f t="shared" ref="AS44:AX44" si="67">SUM(AS42:AS43)</f>
        <v>0</v>
      </c>
      <c r="AT44" s="20">
        <f t="shared" si="67"/>
        <v>1</v>
      </c>
      <c r="AU44" s="20">
        <f t="shared" si="67"/>
        <v>0</v>
      </c>
      <c r="AV44" s="20">
        <f t="shared" si="67"/>
        <v>0</v>
      </c>
      <c r="AW44" s="20">
        <f t="shared" si="67"/>
        <v>0</v>
      </c>
      <c r="AX44" s="20">
        <f t="shared" si="67"/>
        <v>1</v>
      </c>
      <c r="BC44" s="299" t="s">
        <v>12</v>
      </c>
      <c r="BD44" s="300"/>
      <c r="BE44" s="20">
        <f t="shared" ref="BE44:BJ44" si="68">SUM(BE42:BE43)</f>
        <v>219</v>
      </c>
      <c r="BF44" s="20">
        <f t="shared" si="68"/>
        <v>231</v>
      </c>
      <c r="BG44" s="20">
        <f t="shared" si="68"/>
        <v>212</v>
      </c>
      <c r="BH44" s="20">
        <f t="shared" si="68"/>
        <v>104</v>
      </c>
      <c r="BI44" s="20">
        <f t="shared" si="68"/>
        <v>127</v>
      </c>
      <c r="BJ44" s="20">
        <f t="shared" si="68"/>
        <v>893</v>
      </c>
      <c r="BK44" s="301" t="s">
        <v>12</v>
      </c>
      <c r="BL44" s="302"/>
      <c r="BM44" s="20">
        <f t="shared" ref="BM44:BR44" si="69">SUM(BM42:BM43)</f>
        <v>166</v>
      </c>
      <c r="BN44" s="20">
        <f t="shared" si="69"/>
        <v>158</v>
      </c>
      <c r="BO44" s="20">
        <f t="shared" si="69"/>
        <v>121</v>
      </c>
      <c r="BP44" s="20">
        <f t="shared" si="69"/>
        <v>125</v>
      </c>
      <c r="BQ44" s="20">
        <f t="shared" si="69"/>
        <v>109</v>
      </c>
      <c r="BR44" s="20">
        <f t="shared" si="69"/>
        <v>679</v>
      </c>
    </row>
    <row r="45" spans="2:70" x14ac:dyDescent="0.15">
      <c r="B45" s="34"/>
      <c r="C45" s="34"/>
      <c r="O45" s="28"/>
      <c r="P45" s="28"/>
      <c r="Q45" s="26"/>
      <c r="R45" s="26"/>
      <c r="S45" s="26"/>
      <c r="T45" s="26"/>
      <c r="U45" s="26"/>
      <c r="V45" s="26"/>
      <c r="W45" s="28"/>
      <c r="X45" s="28"/>
      <c r="Y45" s="26"/>
      <c r="Z45" s="26"/>
      <c r="AA45" s="26"/>
      <c r="AB45" s="26"/>
      <c r="AC45" s="26"/>
      <c r="AD45" s="26"/>
      <c r="AI45" s="28"/>
      <c r="AJ45" s="28"/>
      <c r="AK45" s="26"/>
      <c r="AL45" s="26"/>
      <c r="AM45" s="26"/>
      <c r="AN45" s="26"/>
      <c r="AO45" s="26"/>
      <c r="AP45" s="26"/>
      <c r="AQ45" s="28"/>
      <c r="AR45" s="28"/>
      <c r="AS45" s="26"/>
      <c r="AT45" s="26"/>
      <c r="AU45" s="26"/>
      <c r="AV45" s="26"/>
      <c r="AW45" s="26"/>
      <c r="AX45" s="26"/>
      <c r="BC45" s="28"/>
      <c r="BD45" s="28"/>
      <c r="BE45" s="26"/>
      <c r="BF45" s="26"/>
      <c r="BG45" s="26"/>
      <c r="BH45" s="26"/>
      <c r="BI45" s="26"/>
      <c r="BJ45" s="26"/>
      <c r="BK45" s="28"/>
      <c r="BL45" s="28"/>
      <c r="BM45" s="26"/>
      <c r="BN45" s="26"/>
      <c r="BO45" s="26"/>
      <c r="BP45" s="26"/>
      <c r="BQ45" s="26"/>
      <c r="BR45" s="26"/>
    </row>
    <row r="46" spans="2:70" ht="14.25" thickBot="1" x14ac:dyDescent="0.2">
      <c r="O46" s="299" t="s">
        <v>10</v>
      </c>
      <c r="P46" s="300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310" t="s">
        <v>10</v>
      </c>
      <c r="X46" s="31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99" t="s">
        <v>10</v>
      </c>
      <c r="AJ46" s="300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310" t="s">
        <v>10</v>
      </c>
      <c r="AR46" s="31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99" t="s">
        <v>10</v>
      </c>
      <c r="BD46" s="300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310" t="s">
        <v>10</v>
      </c>
      <c r="BL46" s="31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99" t="s">
        <v>13</v>
      </c>
      <c r="P47" s="303"/>
      <c r="Q47" s="183">
        <v>44</v>
      </c>
      <c r="R47" s="184">
        <v>47</v>
      </c>
      <c r="S47" s="184">
        <v>46</v>
      </c>
      <c r="T47" s="184">
        <v>48</v>
      </c>
      <c r="U47" s="184">
        <v>40</v>
      </c>
      <c r="V47" s="184">
        <f>SUM(Q47:U47)</f>
        <v>225</v>
      </c>
      <c r="W47" s="307" t="s">
        <v>13</v>
      </c>
      <c r="X47" s="308"/>
      <c r="Y47" s="184">
        <v>40</v>
      </c>
      <c r="Z47" s="184">
        <v>34</v>
      </c>
      <c r="AA47" s="184">
        <v>30</v>
      </c>
      <c r="AB47" s="184">
        <v>21</v>
      </c>
      <c r="AC47" s="184">
        <v>23</v>
      </c>
      <c r="AD47" s="185">
        <f>SUM(Y47:AC47)</f>
        <v>148</v>
      </c>
      <c r="AI47" s="299" t="s">
        <v>13</v>
      </c>
      <c r="AJ47" s="303"/>
      <c r="AK47" s="183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f>SUM(AK47:AO47)</f>
        <v>0</v>
      </c>
      <c r="AQ47" s="307" t="s">
        <v>13</v>
      </c>
      <c r="AR47" s="308"/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5">
        <f>SUM(AS47:AW47)</f>
        <v>0</v>
      </c>
      <c r="BC47" s="299" t="s">
        <v>13</v>
      </c>
      <c r="BD47" s="303"/>
      <c r="BE47" s="183">
        <f>Q47+AK47</f>
        <v>44</v>
      </c>
      <c r="BF47" s="184">
        <f t="shared" ref="BF47:BI48" si="70">R47+AL47</f>
        <v>47</v>
      </c>
      <c r="BG47" s="184">
        <f t="shared" si="70"/>
        <v>46</v>
      </c>
      <c r="BH47" s="184">
        <f t="shared" si="70"/>
        <v>48</v>
      </c>
      <c r="BI47" s="184">
        <f t="shared" si="70"/>
        <v>40</v>
      </c>
      <c r="BJ47" s="184">
        <f>SUM(BE47:BI47)</f>
        <v>225</v>
      </c>
      <c r="BK47" s="309" t="s">
        <v>13</v>
      </c>
      <c r="BL47" s="309"/>
      <c r="BM47" s="184">
        <f>Y47+AS47</f>
        <v>40</v>
      </c>
      <c r="BN47" s="184">
        <f t="shared" ref="BN47:BQ48" si="71">Z47+AT47</f>
        <v>34</v>
      </c>
      <c r="BO47" s="184">
        <f t="shared" si="71"/>
        <v>30</v>
      </c>
      <c r="BP47" s="184">
        <f t="shared" si="71"/>
        <v>21</v>
      </c>
      <c r="BQ47" s="184">
        <f t="shared" si="71"/>
        <v>23</v>
      </c>
      <c r="BR47" s="185">
        <f>SUM(BM47:BQ47)</f>
        <v>148</v>
      </c>
    </row>
    <row r="48" spans="2:70" ht="14.25" thickBot="1" x14ac:dyDescent="0.2">
      <c r="O48" s="299" t="s">
        <v>15</v>
      </c>
      <c r="P48" s="303"/>
      <c r="Q48" s="17">
        <v>61</v>
      </c>
      <c r="R48" s="18">
        <v>74</v>
      </c>
      <c r="S48" s="18">
        <v>81</v>
      </c>
      <c r="T48" s="18">
        <v>70</v>
      </c>
      <c r="U48" s="18">
        <v>59</v>
      </c>
      <c r="V48" s="18">
        <f>SUM(Q48:U48)</f>
        <v>345</v>
      </c>
      <c r="W48" s="304" t="s">
        <v>15</v>
      </c>
      <c r="X48" s="305"/>
      <c r="Y48" s="18">
        <v>86</v>
      </c>
      <c r="Z48" s="18">
        <v>74</v>
      </c>
      <c r="AA48" s="18">
        <v>64</v>
      </c>
      <c r="AB48" s="18">
        <v>62</v>
      </c>
      <c r="AC48" s="18">
        <v>52</v>
      </c>
      <c r="AD48" s="19">
        <f>SUM(Y48:AC48)</f>
        <v>338</v>
      </c>
      <c r="AI48" s="299" t="s">
        <v>15</v>
      </c>
      <c r="AJ48" s="303"/>
      <c r="AK48" s="17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f>SUM(AK48:AO48)</f>
        <v>0</v>
      </c>
      <c r="AQ48" s="304" t="s">
        <v>15</v>
      </c>
      <c r="AR48" s="305"/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9">
        <f>SUM(AS48:AW48)</f>
        <v>0</v>
      </c>
      <c r="BC48" s="299" t="s">
        <v>15</v>
      </c>
      <c r="BD48" s="303"/>
      <c r="BE48" s="17">
        <f>Q48+AK48</f>
        <v>61</v>
      </c>
      <c r="BF48" s="18">
        <f t="shared" si="70"/>
        <v>74</v>
      </c>
      <c r="BG48" s="18">
        <f t="shared" si="70"/>
        <v>81</v>
      </c>
      <c r="BH48" s="18">
        <f t="shared" si="70"/>
        <v>70</v>
      </c>
      <c r="BI48" s="18">
        <f t="shared" si="70"/>
        <v>59</v>
      </c>
      <c r="BJ48" s="18">
        <f>SUM(BE48:BI48)</f>
        <v>345</v>
      </c>
      <c r="BK48" s="306" t="s">
        <v>15</v>
      </c>
      <c r="BL48" s="306"/>
      <c r="BM48" s="18">
        <f>Y48+AS48</f>
        <v>86</v>
      </c>
      <c r="BN48" s="18">
        <f t="shared" si="71"/>
        <v>74</v>
      </c>
      <c r="BO48" s="18">
        <f t="shared" si="71"/>
        <v>64</v>
      </c>
      <c r="BP48" s="18">
        <f t="shared" si="71"/>
        <v>62</v>
      </c>
      <c r="BQ48" s="18">
        <f t="shared" si="71"/>
        <v>52</v>
      </c>
      <c r="BR48" s="19">
        <f>SUM(BM48:BQ48)</f>
        <v>338</v>
      </c>
    </row>
    <row r="49" spans="15:76" x14ac:dyDescent="0.15">
      <c r="O49" s="299" t="s">
        <v>12</v>
      </c>
      <c r="P49" s="300"/>
      <c r="Q49" s="20">
        <f t="shared" ref="Q49:V49" si="72">SUM(Q47:Q48)</f>
        <v>105</v>
      </c>
      <c r="R49" s="20">
        <f t="shared" si="72"/>
        <v>121</v>
      </c>
      <c r="S49" s="20">
        <f t="shared" si="72"/>
        <v>127</v>
      </c>
      <c r="T49" s="20">
        <f t="shared" si="72"/>
        <v>118</v>
      </c>
      <c r="U49" s="20">
        <f t="shared" si="72"/>
        <v>99</v>
      </c>
      <c r="V49" s="20">
        <f t="shared" si="72"/>
        <v>570</v>
      </c>
      <c r="W49" s="301" t="s">
        <v>12</v>
      </c>
      <c r="X49" s="302"/>
      <c r="Y49" s="20">
        <f t="shared" ref="Y49:AD49" si="73">SUM(Y47:Y48)</f>
        <v>126</v>
      </c>
      <c r="Z49" s="20">
        <f t="shared" si="73"/>
        <v>108</v>
      </c>
      <c r="AA49" s="20">
        <f t="shared" si="73"/>
        <v>94</v>
      </c>
      <c r="AB49" s="20">
        <f t="shared" si="73"/>
        <v>83</v>
      </c>
      <c r="AC49" s="20">
        <f t="shared" si="73"/>
        <v>75</v>
      </c>
      <c r="AD49" s="20">
        <f t="shared" si="73"/>
        <v>486</v>
      </c>
      <c r="AI49" s="299" t="s">
        <v>12</v>
      </c>
      <c r="AJ49" s="300"/>
      <c r="AK49" s="20">
        <f t="shared" ref="AK49:AP49" si="74">SUM(AK47:AK48)</f>
        <v>0</v>
      </c>
      <c r="AL49" s="20">
        <f t="shared" si="74"/>
        <v>0</v>
      </c>
      <c r="AM49" s="20">
        <f t="shared" si="74"/>
        <v>0</v>
      </c>
      <c r="AN49" s="20">
        <f t="shared" si="74"/>
        <v>0</v>
      </c>
      <c r="AO49" s="20">
        <f t="shared" si="74"/>
        <v>0</v>
      </c>
      <c r="AP49" s="20">
        <f t="shared" si="74"/>
        <v>0</v>
      </c>
      <c r="AQ49" s="301" t="s">
        <v>12</v>
      </c>
      <c r="AR49" s="302"/>
      <c r="AS49" s="20">
        <f t="shared" ref="AS49:AX49" si="75">SUM(AS47:AS48)</f>
        <v>0</v>
      </c>
      <c r="AT49" s="20">
        <f t="shared" si="75"/>
        <v>0</v>
      </c>
      <c r="AU49" s="20">
        <f t="shared" si="75"/>
        <v>0</v>
      </c>
      <c r="AV49" s="20">
        <f t="shared" si="75"/>
        <v>0</v>
      </c>
      <c r="AW49" s="20">
        <f t="shared" si="75"/>
        <v>0</v>
      </c>
      <c r="AX49" s="20">
        <f t="shared" si="75"/>
        <v>0</v>
      </c>
      <c r="BC49" s="299" t="s">
        <v>12</v>
      </c>
      <c r="BD49" s="300"/>
      <c r="BE49" s="20">
        <f t="shared" ref="BE49:BJ49" si="76">SUM(BE47:BE48)</f>
        <v>105</v>
      </c>
      <c r="BF49" s="20">
        <f t="shared" si="76"/>
        <v>121</v>
      </c>
      <c r="BG49" s="20">
        <f t="shared" si="76"/>
        <v>127</v>
      </c>
      <c r="BH49" s="20">
        <f t="shared" si="76"/>
        <v>118</v>
      </c>
      <c r="BI49" s="20">
        <f t="shared" si="76"/>
        <v>99</v>
      </c>
      <c r="BJ49" s="20">
        <f t="shared" si="76"/>
        <v>570</v>
      </c>
      <c r="BK49" s="301" t="s">
        <v>12</v>
      </c>
      <c r="BL49" s="302"/>
      <c r="BM49" s="20">
        <f t="shared" ref="BM49:BR49" si="77">SUM(BM47:BM48)</f>
        <v>126</v>
      </c>
      <c r="BN49" s="20">
        <f t="shared" si="77"/>
        <v>108</v>
      </c>
      <c r="BO49" s="20">
        <f t="shared" si="77"/>
        <v>94</v>
      </c>
      <c r="BP49" s="20">
        <f t="shared" si="77"/>
        <v>83</v>
      </c>
      <c r="BQ49" s="20">
        <f t="shared" si="77"/>
        <v>75</v>
      </c>
      <c r="BR49" s="20">
        <f t="shared" si="77"/>
        <v>486</v>
      </c>
    </row>
    <row r="50" spans="15:76" x14ac:dyDescent="0.15">
      <c r="O50" s="28"/>
      <c r="P50" s="28"/>
      <c r="Q50" s="26"/>
      <c r="R50" s="26"/>
      <c r="S50" s="26"/>
      <c r="T50" s="26"/>
      <c r="U50" s="26"/>
      <c r="V50" s="26"/>
      <c r="W50" s="28"/>
      <c r="X50" s="28"/>
      <c r="Y50" s="26"/>
      <c r="Z50" s="26"/>
      <c r="AA50" s="26"/>
      <c r="AB50" s="26"/>
      <c r="AC50" s="26"/>
      <c r="AD50" s="26"/>
      <c r="AI50" s="28"/>
      <c r="AJ50" s="28"/>
      <c r="AK50" s="26"/>
      <c r="AL50" s="26"/>
      <c r="AM50" s="26"/>
      <c r="AN50" s="26"/>
      <c r="AO50" s="26"/>
      <c r="AP50" s="26"/>
      <c r="AQ50" s="28"/>
      <c r="AR50" s="28"/>
      <c r="AS50" s="26"/>
      <c r="AT50" s="26"/>
      <c r="AU50" s="26"/>
      <c r="AV50" s="26"/>
      <c r="AW50" s="26"/>
      <c r="AX50" s="26"/>
      <c r="BC50" s="28"/>
      <c r="BD50" s="28"/>
      <c r="BE50" s="26"/>
      <c r="BF50" s="26"/>
      <c r="BG50" s="26"/>
      <c r="BH50" s="26"/>
      <c r="BI50" s="26"/>
      <c r="BJ50" s="26"/>
      <c r="BK50" s="28"/>
      <c r="BL50" s="28"/>
      <c r="BM50" s="26"/>
      <c r="BN50" s="26"/>
      <c r="BO50" s="26"/>
      <c r="BP50" s="26"/>
      <c r="BQ50" s="26"/>
      <c r="BR50" s="26"/>
    </row>
    <row r="51" spans="15:76" ht="14.25" thickBot="1" x14ac:dyDescent="0.2">
      <c r="O51" s="299" t="s">
        <v>10</v>
      </c>
      <c r="P51" s="300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310" t="s">
        <v>10</v>
      </c>
      <c r="X51" s="31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99" t="s">
        <v>10</v>
      </c>
      <c r="AJ51" s="300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310" t="s">
        <v>10</v>
      </c>
      <c r="AR51" s="31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99" t="s">
        <v>10</v>
      </c>
      <c r="BD51" s="300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310" t="s">
        <v>10</v>
      </c>
      <c r="BL51" s="31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99" t="s">
        <v>13</v>
      </c>
      <c r="P52" s="303"/>
      <c r="Q52" s="183">
        <v>9</v>
      </c>
      <c r="R52" s="184">
        <v>19</v>
      </c>
      <c r="S52" s="184">
        <v>11</v>
      </c>
      <c r="T52" s="184">
        <v>6</v>
      </c>
      <c r="U52" s="184">
        <v>6</v>
      </c>
      <c r="V52" s="184">
        <f>SUM(Q52:U52)</f>
        <v>51</v>
      </c>
      <c r="W52" s="307" t="s">
        <v>13</v>
      </c>
      <c r="X52" s="308"/>
      <c r="Y52" s="184">
        <v>4</v>
      </c>
      <c r="Z52" s="184">
        <v>4</v>
      </c>
      <c r="AA52" s="184">
        <v>3</v>
      </c>
      <c r="AB52" s="184">
        <v>1</v>
      </c>
      <c r="AC52" s="184">
        <v>1</v>
      </c>
      <c r="AD52" s="185">
        <f>SUM(Y52:AC52)</f>
        <v>13</v>
      </c>
      <c r="AI52" s="299" t="s">
        <v>13</v>
      </c>
      <c r="AJ52" s="303"/>
      <c r="AK52" s="183">
        <v>0</v>
      </c>
      <c r="AL52" s="184">
        <v>0</v>
      </c>
      <c r="AM52" s="184">
        <v>0</v>
      </c>
      <c r="AN52" s="184">
        <v>0</v>
      </c>
      <c r="AO52" s="184">
        <v>0</v>
      </c>
      <c r="AP52" s="184">
        <f>SUM(AK52:AO52)</f>
        <v>0</v>
      </c>
      <c r="AQ52" s="307" t="s">
        <v>13</v>
      </c>
      <c r="AR52" s="308"/>
      <c r="AS52" s="184">
        <v>0</v>
      </c>
      <c r="AT52" s="184">
        <v>0</v>
      </c>
      <c r="AU52" s="184">
        <v>0</v>
      </c>
      <c r="AV52" s="184">
        <v>0</v>
      </c>
      <c r="AW52" s="184">
        <v>0</v>
      </c>
      <c r="AX52" s="185">
        <f>SUM(AS52:AW52)</f>
        <v>0</v>
      </c>
      <c r="BC52" s="299" t="s">
        <v>13</v>
      </c>
      <c r="BD52" s="303"/>
      <c r="BE52" s="183">
        <f t="shared" ref="BE52:BI53" si="78">Q52+AK52</f>
        <v>9</v>
      </c>
      <c r="BF52" s="184">
        <f t="shared" si="78"/>
        <v>19</v>
      </c>
      <c r="BG52" s="184">
        <f t="shared" si="78"/>
        <v>11</v>
      </c>
      <c r="BH52" s="184">
        <f t="shared" si="78"/>
        <v>6</v>
      </c>
      <c r="BI52" s="184">
        <f t="shared" si="78"/>
        <v>6</v>
      </c>
      <c r="BJ52" s="184">
        <f>SUM(BE52:BI52)</f>
        <v>51</v>
      </c>
      <c r="BK52" s="309" t="s">
        <v>13</v>
      </c>
      <c r="BL52" s="309"/>
      <c r="BM52" s="184">
        <f>Y52+AS52</f>
        <v>4</v>
      </c>
      <c r="BN52" s="184">
        <f t="shared" ref="BN52:BQ53" si="79">Z52+AT52</f>
        <v>4</v>
      </c>
      <c r="BO52" s="184">
        <f t="shared" si="79"/>
        <v>3</v>
      </c>
      <c r="BP52" s="184">
        <f t="shared" si="79"/>
        <v>1</v>
      </c>
      <c r="BQ52" s="184">
        <f t="shared" si="79"/>
        <v>1</v>
      </c>
      <c r="BR52" s="185">
        <f>SUM(BM52:BQ52)</f>
        <v>13</v>
      </c>
    </row>
    <row r="53" spans="15:76" ht="14.25" thickBot="1" x14ac:dyDescent="0.2">
      <c r="O53" s="299" t="s">
        <v>15</v>
      </c>
      <c r="P53" s="303"/>
      <c r="Q53" s="17">
        <v>59</v>
      </c>
      <c r="R53" s="18">
        <v>37</v>
      </c>
      <c r="S53" s="18">
        <v>31</v>
      </c>
      <c r="T53" s="18">
        <v>28</v>
      </c>
      <c r="U53" s="18">
        <v>24</v>
      </c>
      <c r="V53" s="18">
        <f>SUM(Q53:U53)</f>
        <v>179</v>
      </c>
      <c r="W53" s="304" t="s">
        <v>15</v>
      </c>
      <c r="X53" s="305"/>
      <c r="Y53" s="18">
        <v>20</v>
      </c>
      <c r="Z53" s="18">
        <v>18</v>
      </c>
      <c r="AA53" s="18">
        <v>14</v>
      </c>
      <c r="AB53" s="18">
        <v>10</v>
      </c>
      <c r="AC53" s="18">
        <v>4</v>
      </c>
      <c r="AD53" s="19">
        <f>SUM(Y53:AC53)</f>
        <v>66</v>
      </c>
      <c r="AI53" s="299" t="s">
        <v>15</v>
      </c>
      <c r="AJ53" s="303"/>
      <c r="AK53" s="17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f>SUM(AK53:AO53)</f>
        <v>0</v>
      </c>
      <c r="AQ53" s="304" t="s">
        <v>15</v>
      </c>
      <c r="AR53" s="305"/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9">
        <f>SUM(AS53:AW53)</f>
        <v>0</v>
      </c>
      <c r="BC53" s="299" t="s">
        <v>15</v>
      </c>
      <c r="BD53" s="303"/>
      <c r="BE53" s="17">
        <f t="shared" si="78"/>
        <v>59</v>
      </c>
      <c r="BF53" s="18">
        <f t="shared" si="78"/>
        <v>37</v>
      </c>
      <c r="BG53" s="18">
        <f t="shared" si="78"/>
        <v>31</v>
      </c>
      <c r="BH53" s="18">
        <f t="shared" si="78"/>
        <v>28</v>
      </c>
      <c r="BI53" s="18">
        <f t="shared" si="78"/>
        <v>24</v>
      </c>
      <c r="BJ53" s="18">
        <f>SUM(BE53:BI53)</f>
        <v>179</v>
      </c>
      <c r="BK53" s="306" t="s">
        <v>15</v>
      </c>
      <c r="BL53" s="306"/>
      <c r="BM53" s="18">
        <f>Y53+AS53</f>
        <v>20</v>
      </c>
      <c r="BN53" s="18">
        <f t="shared" si="79"/>
        <v>18</v>
      </c>
      <c r="BO53" s="18">
        <f t="shared" si="79"/>
        <v>14</v>
      </c>
      <c r="BP53" s="18">
        <f t="shared" si="79"/>
        <v>10</v>
      </c>
      <c r="BQ53" s="18">
        <f t="shared" si="79"/>
        <v>4</v>
      </c>
      <c r="BR53" s="19">
        <f>SUM(BM53:BQ53)</f>
        <v>66</v>
      </c>
    </row>
    <row r="54" spans="15:76" x14ac:dyDescent="0.15">
      <c r="O54" s="299" t="s">
        <v>12</v>
      </c>
      <c r="P54" s="300"/>
      <c r="Q54" s="20">
        <f t="shared" ref="Q54:V54" si="80">SUM(Q52:Q53)</f>
        <v>68</v>
      </c>
      <c r="R54" s="20">
        <f t="shared" si="80"/>
        <v>56</v>
      </c>
      <c r="S54" s="20">
        <f t="shared" si="80"/>
        <v>42</v>
      </c>
      <c r="T54" s="20">
        <f t="shared" si="80"/>
        <v>34</v>
      </c>
      <c r="U54" s="20">
        <f t="shared" si="80"/>
        <v>30</v>
      </c>
      <c r="V54" s="20">
        <f t="shared" si="80"/>
        <v>230</v>
      </c>
      <c r="W54" s="301" t="s">
        <v>12</v>
      </c>
      <c r="X54" s="302"/>
      <c r="Y54" s="20">
        <f t="shared" ref="Y54:AD54" si="81">SUM(Y52:Y53)</f>
        <v>24</v>
      </c>
      <c r="Z54" s="20">
        <f t="shared" si="81"/>
        <v>22</v>
      </c>
      <c r="AA54" s="20">
        <f t="shared" si="81"/>
        <v>17</v>
      </c>
      <c r="AB54" s="20">
        <f t="shared" si="81"/>
        <v>11</v>
      </c>
      <c r="AC54" s="20">
        <f t="shared" si="81"/>
        <v>5</v>
      </c>
      <c r="AD54" s="20">
        <f t="shared" si="81"/>
        <v>79</v>
      </c>
      <c r="AI54" s="299" t="s">
        <v>12</v>
      </c>
      <c r="AJ54" s="300"/>
      <c r="AK54" s="20">
        <f t="shared" ref="AK54:AP54" si="82">SUM(AK52:AK53)</f>
        <v>0</v>
      </c>
      <c r="AL54" s="20">
        <f t="shared" si="82"/>
        <v>0</v>
      </c>
      <c r="AM54" s="20">
        <f t="shared" si="82"/>
        <v>0</v>
      </c>
      <c r="AN54" s="20">
        <f t="shared" si="82"/>
        <v>0</v>
      </c>
      <c r="AO54" s="20">
        <f t="shared" si="82"/>
        <v>0</v>
      </c>
      <c r="AP54" s="20">
        <f t="shared" si="82"/>
        <v>0</v>
      </c>
      <c r="AQ54" s="301" t="s">
        <v>12</v>
      </c>
      <c r="AR54" s="302"/>
      <c r="AS54" s="20">
        <f t="shared" ref="AS54:AX54" si="83">SUM(AS52:AS53)</f>
        <v>0</v>
      </c>
      <c r="AT54" s="20">
        <f t="shared" si="83"/>
        <v>0</v>
      </c>
      <c r="AU54" s="20">
        <f t="shared" si="83"/>
        <v>0</v>
      </c>
      <c r="AV54" s="20">
        <f t="shared" si="83"/>
        <v>0</v>
      </c>
      <c r="AW54" s="20">
        <f t="shared" si="83"/>
        <v>0</v>
      </c>
      <c r="AX54" s="20">
        <f t="shared" si="83"/>
        <v>0</v>
      </c>
      <c r="BC54" s="299" t="s">
        <v>12</v>
      </c>
      <c r="BD54" s="300"/>
      <c r="BE54" s="20">
        <f t="shared" ref="BE54:BJ54" si="84">SUM(BE52:BE53)</f>
        <v>68</v>
      </c>
      <c r="BF54" s="20">
        <f t="shared" si="84"/>
        <v>56</v>
      </c>
      <c r="BG54" s="20">
        <f t="shared" si="84"/>
        <v>42</v>
      </c>
      <c r="BH54" s="20">
        <f t="shared" si="84"/>
        <v>34</v>
      </c>
      <c r="BI54" s="20">
        <f t="shared" si="84"/>
        <v>30</v>
      </c>
      <c r="BJ54" s="20">
        <f t="shared" si="84"/>
        <v>230</v>
      </c>
      <c r="BK54" s="301" t="s">
        <v>12</v>
      </c>
      <c r="BL54" s="302"/>
      <c r="BM54" s="20">
        <f t="shared" ref="BM54:BR54" si="85">SUM(BM52:BM53)</f>
        <v>24</v>
      </c>
      <c r="BN54" s="20">
        <f t="shared" si="85"/>
        <v>22</v>
      </c>
      <c r="BO54" s="20">
        <f t="shared" si="85"/>
        <v>17</v>
      </c>
      <c r="BP54" s="20">
        <f t="shared" si="85"/>
        <v>11</v>
      </c>
      <c r="BQ54" s="20">
        <f t="shared" si="85"/>
        <v>5</v>
      </c>
      <c r="BR54" s="20">
        <f t="shared" si="85"/>
        <v>79</v>
      </c>
    </row>
    <row r="55" spans="15:76" x14ac:dyDescent="0.15">
      <c r="O55" s="28"/>
      <c r="P55" s="28"/>
      <c r="Q55" s="26"/>
      <c r="R55" s="26"/>
      <c r="S55" s="26"/>
      <c r="T55" s="26"/>
      <c r="U55" s="26"/>
      <c r="V55" s="26"/>
      <c r="W55" s="28"/>
      <c r="X55" s="28"/>
      <c r="Y55" s="26"/>
      <c r="Z55" s="26"/>
      <c r="AA55" s="26"/>
      <c r="AB55" s="26"/>
      <c r="AC55" s="26"/>
      <c r="AD55" s="26"/>
      <c r="AI55" s="28"/>
      <c r="AJ55" s="28"/>
      <c r="AK55" s="26"/>
      <c r="AL55" s="26"/>
      <c r="AM55" s="26"/>
      <c r="AN55" s="26"/>
      <c r="AO55" s="26"/>
      <c r="AP55" s="26"/>
      <c r="AQ55" s="28"/>
      <c r="AR55" s="28"/>
      <c r="AS55" s="26"/>
      <c r="AT55" s="26"/>
      <c r="AU55" s="26"/>
      <c r="AV55" s="26"/>
      <c r="AW55" s="26"/>
      <c r="AX55" s="26"/>
      <c r="BC55" s="28"/>
      <c r="BD55" s="28"/>
      <c r="BE55" s="26"/>
      <c r="BF55" s="26"/>
      <c r="BG55" s="26"/>
      <c r="BH55" s="26"/>
      <c r="BI55" s="26"/>
      <c r="BJ55" s="26"/>
      <c r="BK55" s="28"/>
      <c r="BL55" s="28"/>
      <c r="BM55" s="26"/>
      <c r="BN55" s="26"/>
      <c r="BO55" s="26"/>
      <c r="BP55" s="26"/>
      <c r="BQ55" s="26"/>
      <c r="BR55" s="26"/>
    </row>
    <row r="56" spans="15:76" ht="14.25" thickBot="1" x14ac:dyDescent="0.2">
      <c r="O56" s="299" t="s">
        <v>10</v>
      </c>
      <c r="P56" s="300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310" t="s">
        <v>10</v>
      </c>
      <c r="X56" s="31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99" t="s">
        <v>10</v>
      </c>
      <c r="AJ56" s="300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310" t="s">
        <v>10</v>
      </c>
      <c r="AR56" s="31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99" t="s">
        <v>10</v>
      </c>
      <c r="BD56" s="300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310" t="s">
        <v>10</v>
      </c>
      <c r="BL56" s="31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99" t="s">
        <v>13</v>
      </c>
      <c r="P57" s="303"/>
      <c r="Q57" s="29">
        <v>2</v>
      </c>
      <c r="R57" s="30"/>
      <c r="S57" s="30"/>
      <c r="T57" s="30"/>
      <c r="U57" s="30"/>
      <c r="V57" s="30">
        <f>SUM(Q57:U57)</f>
        <v>2</v>
      </c>
      <c r="W57" s="307" t="s">
        <v>13</v>
      </c>
      <c r="X57" s="308"/>
      <c r="Y57" s="30"/>
      <c r="Z57" s="30"/>
      <c r="AA57" s="30"/>
      <c r="AB57" s="30"/>
      <c r="AC57" s="30"/>
      <c r="AD57" s="185">
        <f>SUM(Y57:AC57)</f>
        <v>0</v>
      </c>
      <c r="AI57" s="299" t="s">
        <v>13</v>
      </c>
      <c r="AJ57" s="303"/>
      <c r="AK57" s="29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f>SUM(AK57:AO57)</f>
        <v>0</v>
      </c>
      <c r="AQ57" s="307" t="s">
        <v>13</v>
      </c>
      <c r="AR57" s="308"/>
      <c r="AS57" s="30">
        <v>0</v>
      </c>
      <c r="AT57" s="30">
        <v>0</v>
      </c>
      <c r="AU57" s="30">
        <v>0</v>
      </c>
      <c r="AV57" s="30"/>
      <c r="AW57" s="30"/>
      <c r="AX57" s="185">
        <f>SUM(AS57:AW57)</f>
        <v>0</v>
      </c>
      <c r="BC57" s="299" t="s">
        <v>13</v>
      </c>
      <c r="BD57" s="303"/>
      <c r="BE57" s="29">
        <f>Q57+AK57</f>
        <v>2</v>
      </c>
      <c r="BF57" s="30">
        <f t="shared" ref="BF57:BI58" si="86">R57+AL57</f>
        <v>0</v>
      </c>
      <c r="BG57" s="30">
        <f t="shared" si="86"/>
        <v>0</v>
      </c>
      <c r="BH57" s="30">
        <f t="shared" si="86"/>
        <v>0</v>
      </c>
      <c r="BI57" s="30">
        <f t="shared" si="86"/>
        <v>0</v>
      </c>
      <c r="BJ57" s="30">
        <f>SUM(BE57:BI57)</f>
        <v>2</v>
      </c>
      <c r="BK57" s="309" t="s">
        <v>13</v>
      </c>
      <c r="BL57" s="309"/>
      <c r="BM57" s="30">
        <f>Y57+AS57</f>
        <v>0</v>
      </c>
      <c r="BN57" s="30">
        <f t="shared" ref="BN57:BQ58" si="87">Z57+AT57</f>
        <v>0</v>
      </c>
      <c r="BO57" s="30">
        <f t="shared" si="87"/>
        <v>0</v>
      </c>
      <c r="BP57" s="30">
        <f t="shared" si="87"/>
        <v>0</v>
      </c>
      <c r="BQ57" s="30">
        <f t="shared" si="87"/>
        <v>0</v>
      </c>
      <c r="BR57" s="185">
        <f>SUM(BM57:BQ57)</f>
        <v>0</v>
      </c>
    </row>
    <row r="58" spans="15:76" ht="14.25" thickBot="1" x14ac:dyDescent="0.2">
      <c r="O58" s="299" t="s">
        <v>15</v>
      </c>
      <c r="P58" s="303"/>
      <c r="Q58" s="33">
        <v>6</v>
      </c>
      <c r="R58" s="31">
        <v>2</v>
      </c>
      <c r="S58" s="31">
        <v>3</v>
      </c>
      <c r="T58" s="31">
        <v>1</v>
      </c>
      <c r="U58" s="31"/>
      <c r="V58" s="31">
        <f>SUM(Q58:U58)</f>
        <v>12</v>
      </c>
      <c r="W58" s="304" t="s">
        <v>15</v>
      </c>
      <c r="X58" s="305"/>
      <c r="Y58" s="31">
        <v>1</v>
      </c>
      <c r="Z58" s="31"/>
      <c r="AA58" s="31"/>
      <c r="AB58" s="31"/>
      <c r="AC58" s="31"/>
      <c r="AD58" s="19">
        <f>SUM(Y58:AC58)</f>
        <v>1</v>
      </c>
      <c r="AI58" s="299" t="s">
        <v>15</v>
      </c>
      <c r="AJ58" s="303"/>
      <c r="AK58" s="33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f>SUM(AK58:AO58)</f>
        <v>0</v>
      </c>
      <c r="AQ58" s="304" t="s">
        <v>15</v>
      </c>
      <c r="AR58" s="305"/>
      <c r="AS58" s="31">
        <v>0</v>
      </c>
      <c r="AT58" s="31">
        <v>0</v>
      </c>
      <c r="AU58" s="31">
        <v>0</v>
      </c>
      <c r="AV58" s="31"/>
      <c r="AW58" s="31"/>
      <c r="AX58" s="19">
        <f>SUM(AS58:AW58)</f>
        <v>0</v>
      </c>
      <c r="BC58" s="299" t="s">
        <v>15</v>
      </c>
      <c r="BD58" s="303"/>
      <c r="BE58" s="33">
        <f>Q58+AK58</f>
        <v>6</v>
      </c>
      <c r="BF58" s="31">
        <f t="shared" si="86"/>
        <v>2</v>
      </c>
      <c r="BG58" s="31">
        <f t="shared" si="86"/>
        <v>3</v>
      </c>
      <c r="BH58" s="31">
        <f t="shared" si="86"/>
        <v>1</v>
      </c>
      <c r="BI58" s="31">
        <f t="shared" si="86"/>
        <v>0</v>
      </c>
      <c r="BJ58" s="31">
        <f>SUM(BE58:BI58)</f>
        <v>12</v>
      </c>
      <c r="BK58" s="306" t="s">
        <v>15</v>
      </c>
      <c r="BL58" s="306"/>
      <c r="BM58" s="31">
        <f>Y58+AS58</f>
        <v>1</v>
      </c>
      <c r="BN58" s="31">
        <f t="shared" si="87"/>
        <v>0</v>
      </c>
      <c r="BO58" s="31">
        <f t="shared" si="87"/>
        <v>0</v>
      </c>
      <c r="BP58" s="31">
        <f t="shared" si="87"/>
        <v>0</v>
      </c>
      <c r="BQ58" s="31">
        <f t="shared" si="87"/>
        <v>0</v>
      </c>
      <c r="BR58" s="19">
        <f>SUM(BM58:BQ58)</f>
        <v>1</v>
      </c>
    </row>
    <row r="59" spans="15:76" x14ac:dyDescent="0.15">
      <c r="O59" s="299" t="s">
        <v>12</v>
      </c>
      <c r="P59" s="300"/>
      <c r="Q59" s="20">
        <f t="shared" ref="Q59:V59" si="88">SUM(Q57:Q58)</f>
        <v>8</v>
      </c>
      <c r="R59" s="20">
        <f t="shared" si="88"/>
        <v>2</v>
      </c>
      <c r="S59" s="20">
        <f t="shared" si="88"/>
        <v>3</v>
      </c>
      <c r="T59" s="20">
        <f t="shared" si="88"/>
        <v>1</v>
      </c>
      <c r="U59" s="20">
        <f t="shared" si="88"/>
        <v>0</v>
      </c>
      <c r="V59" s="20">
        <f t="shared" si="88"/>
        <v>14</v>
      </c>
      <c r="W59" s="301" t="s">
        <v>12</v>
      </c>
      <c r="X59" s="302"/>
      <c r="Y59" s="20">
        <f t="shared" ref="Y59:AD59" si="89">SUM(Y57:Y58)</f>
        <v>1</v>
      </c>
      <c r="Z59" s="20">
        <f t="shared" si="89"/>
        <v>0</v>
      </c>
      <c r="AA59" s="20">
        <f t="shared" si="89"/>
        <v>0</v>
      </c>
      <c r="AB59" s="20">
        <f t="shared" si="89"/>
        <v>0</v>
      </c>
      <c r="AC59" s="20">
        <f t="shared" si="89"/>
        <v>0</v>
      </c>
      <c r="AD59" s="20">
        <f t="shared" si="89"/>
        <v>1</v>
      </c>
      <c r="AI59" s="299" t="s">
        <v>12</v>
      </c>
      <c r="AJ59" s="300"/>
      <c r="AK59" s="20">
        <f t="shared" ref="AK59:AP59" si="90">SUM(AK57:AK58)</f>
        <v>0</v>
      </c>
      <c r="AL59" s="20">
        <f t="shared" si="90"/>
        <v>0</v>
      </c>
      <c r="AM59" s="20">
        <f t="shared" si="90"/>
        <v>0</v>
      </c>
      <c r="AN59" s="20">
        <f t="shared" si="90"/>
        <v>0</v>
      </c>
      <c r="AO59" s="20">
        <f t="shared" si="90"/>
        <v>0</v>
      </c>
      <c r="AP59" s="20">
        <f t="shared" si="90"/>
        <v>0</v>
      </c>
      <c r="AQ59" s="301" t="s">
        <v>12</v>
      </c>
      <c r="AR59" s="302"/>
      <c r="AS59" s="20">
        <f t="shared" ref="AS59:AX59" si="91">SUM(AS57:AS58)</f>
        <v>0</v>
      </c>
      <c r="AT59" s="20">
        <f t="shared" si="91"/>
        <v>0</v>
      </c>
      <c r="AU59" s="20">
        <f t="shared" si="91"/>
        <v>0</v>
      </c>
      <c r="AV59" s="20">
        <f t="shared" si="91"/>
        <v>0</v>
      </c>
      <c r="AW59" s="20">
        <f t="shared" si="91"/>
        <v>0</v>
      </c>
      <c r="AX59" s="20">
        <f t="shared" si="91"/>
        <v>0</v>
      </c>
      <c r="BC59" s="299" t="s">
        <v>12</v>
      </c>
      <c r="BD59" s="300"/>
      <c r="BE59" s="20">
        <f t="shared" ref="BE59:BJ59" si="92">SUM(BE57:BE58)</f>
        <v>8</v>
      </c>
      <c r="BF59" s="20">
        <f t="shared" si="92"/>
        <v>2</v>
      </c>
      <c r="BG59" s="20">
        <f t="shared" si="92"/>
        <v>3</v>
      </c>
      <c r="BH59" s="20">
        <f t="shared" si="92"/>
        <v>1</v>
      </c>
      <c r="BI59" s="20">
        <f t="shared" si="92"/>
        <v>0</v>
      </c>
      <c r="BJ59" s="20">
        <f t="shared" si="92"/>
        <v>14</v>
      </c>
      <c r="BK59" s="301" t="s">
        <v>12</v>
      </c>
      <c r="BL59" s="302"/>
      <c r="BM59" s="20">
        <f t="shared" ref="BM59:BR59" si="93">SUM(BM57:BM58)</f>
        <v>1</v>
      </c>
      <c r="BN59" s="20">
        <f t="shared" si="93"/>
        <v>0</v>
      </c>
      <c r="BO59" s="20">
        <f t="shared" si="93"/>
        <v>0</v>
      </c>
      <c r="BP59" s="20">
        <f t="shared" si="93"/>
        <v>0</v>
      </c>
      <c r="BQ59" s="20">
        <f t="shared" si="93"/>
        <v>0</v>
      </c>
      <c r="BR59" s="20">
        <f t="shared" si="93"/>
        <v>1</v>
      </c>
    </row>
    <row r="60" spans="15:76" x14ac:dyDescent="0.15">
      <c r="AE60" s="280" t="s">
        <v>28</v>
      </c>
      <c r="AF60" s="280"/>
      <c r="AY60" s="280" t="s">
        <v>28</v>
      </c>
      <c r="AZ60" s="280"/>
      <c r="BS60" s="280" t="s">
        <v>28</v>
      </c>
      <c r="BT60" s="280"/>
    </row>
    <row r="61" spans="15:76" ht="14.25" x14ac:dyDescent="0.15">
      <c r="Q61" s="281" t="s">
        <v>18</v>
      </c>
      <c r="R61" s="282"/>
      <c r="S61" s="283"/>
      <c r="T61" s="49"/>
      <c r="U61" s="50"/>
      <c r="V61" s="284" t="s">
        <v>19</v>
      </c>
      <c r="W61" s="285"/>
      <c r="X61" s="286"/>
      <c r="Y61" s="51"/>
      <c r="Z61" s="51"/>
      <c r="AA61" s="287" t="s">
        <v>20</v>
      </c>
      <c r="AB61" s="288"/>
      <c r="AC61" s="289"/>
      <c r="AE61" s="85" t="s">
        <v>21</v>
      </c>
      <c r="AF61" s="85" t="s">
        <v>22</v>
      </c>
      <c r="AK61" s="290" t="s">
        <v>18</v>
      </c>
      <c r="AL61" s="291"/>
      <c r="AM61" s="292"/>
      <c r="AN61" s="34"/>
      <c r="AP61" s="293" t="s">
        <v>19</v>
      </c>
      <c r="AQ61" s="294"/>
      <c r="AR61" s="295"/>
      <c r="AS61" s="35"/>
      <c r="AT61" s="35"/>
      <c r="AU61" s="296" t="s">
        <v>20</v>
      </c>
      <c r="AV61" s="297"/>
      <c r="AW61" s="298"/>
      <c r="AY61" s="85" t="s">
        <v>21</v>
      </c>
      <c r="AZ61" s="85" t="s">
        <v>22</v>
      </c>
      <c r="BE61" s="290" t="s">
        <v>18</v>
      </c>
      <c r="BF61" s="291"/>
      <c r="BG61" s="292"/>
      <c r="BH61" s="34"/>
      <c r="BJ61" s="293" t="s">
        <v>19</v>
      </c>
      <c r="BK61" s="294"/>
      <c r="BL61" s="295"/>
      <c r="BM61" s="35"/>
      <c r="BN61" s="35"/>
      <c r="BO61" s="296" t="s">
        <v>20</v>
      </c>
      <c r="BP61" s="297"/>
      <c r="BQ61" s="298"/>
      <c r="BS61" s="85" t="s">
        <v>21</v>
      </c>
      <c r="BT61" s="85" t="s">
        <v>22</v>
      </c>
    </row>
    <row r="62" spans="15:76" ht="14.25" x14ac:dyDescent="0.15">
      <c r="Q62" s="52" t="s">
        <v>16</v>
      </c>
      <c r="R62" s="274">
        <f>V7+AD7+V12</f>
        <v>618</v>
      </c>
      <c r="S62" s="275"/>
      <c r="T62" s="49"/>
      <c r="U62" s="50"/>
      <c r="V62" s="52" t="s">
        <v>16</v>
      </c>
      <c r="W62" s="274">
        <f>AD12+V17+AD17+V22+AD22+V27+AD27+V32+AD32+V37</f>
        <v>2835</v>
      </c>
      <c r="X62" s="275"/>
      <c r="Y62" s="53"/>
      <c r="Z62" s="53"/>
      <c r="AA62" s="52" t="s">
        <v>16</v>
      </c>
      <c r="AB62" s="274">
        <f>AD37+V42+AD42+V47+AD47+V52+AD52+V57+AD57</f>
        <v>1653</v>
      </c>
      <c r="AC62" s="275"/>
      <c r="AD62" s="43" t="s">
        <v>16</v>
      </c>
      <c r="AE62" s="173">
        <f>AD37+V42</f>
        <v>890</v>
      </c>
      <c r="AF62" s="173">
        <f>AD42+V47+AD47+V52+AD52+V57+AD57</f>
        <v>763</v>
      </c>
      <c r="AK62" s="36" t="s">
        <v>16</v>
      </c>
      <c r="AL62" s="276">
        <f>AP7+AX7+AP12</f>
        <v>0</v>
      </c>
      <c r="AM62" s="277"/>
      <c r="AN62" s="34"/>
      <c r="AP62" s="36" t="s">
        <v>16</v>
      </c>
      <c r="AQ62" s="276">
        <f>AX12+AP17+AX17+AP22+AX22+AP27+AX27+AP32+AX32+AP37</f>
        <v>40</v>
      </c>
      <c r="AR62" s="277"/>
      <c r="AS62" s="37"/>
      <c r="AT62" s="37"/>
      <c r="AU62" s="36" t="s">
        <v>16</v>
      </c>
      <c r="AV62" s="276">
        <f>AX37+AP42+AX42+AP47+AX47+AP52+AX52+AP57+AX57</f>
        <v>0</v>
      </c>
      <c r="AW62" s="277"/>
      <c r="AX62" s="43" t="s">
        <v>16</v>
      </c>
      <c r="AY62" s="44">
        <f>AX37+AP42</f>
        <v>0</v>
      </c>
      <c r="AZ62" s="44">
        <f>AX42+AP47+AX47+AP52+AX52+AP57+AX57</f>
        <v>0</v>
      </c>
      <c r="BE62" s="36" t="s">
        <v>16</v>
      </c>
      <c r="BF62" s="278">
        <f>BJ7+BR7+BJ12</f>
        <v>618</v>
      </c>
      <c r="BG62" s="279"/>
      <c r="BH62" s="34"/>
      <c r="BJ62" s="36" t="s">
        <v>16</v>
      </c>
      <c r="BK62" s="278">
        <f>BR12+BJ17+BR17+BJ22+BR22+BJ27+BR27+BJ32+BR32+BJ37</f>
        <v>2875</v>
      </c>
      <c r="BL62" s="279"/>
      <c r="BM62" s="37"/>
      <c r="BN62" s="37"/>
      <c r="BO62" s="36" t="s">
        <v>16</v>
      </c>
      <c r="BP62" s="278">
        <f>BR37+BJ42+BR42+BJ47+BR47+BJ52+BR52+BJ57+BR57</f>
        <v>1653</v>
      </c>
      <c r="BQ62" s="279"/>
      <c r="BR62" s="43" t="s">
        <v>16</v>
      </c>
      <c r="BS62" s="173">
        <f>BR37+BJ42</f>
        <v>890</v>
      </c>
      <c r="BT62" s="173">
        <f>BR42+BJ47+BR47+BJ52+BR52+BJ57+BR57</f>
        <v>763</v>
      </c>
    </row>
    <row r="63" spans="15:76" ht="15" thickBot="1" x14ac:dyDescent="0.2">
      <c r="Q63" s="54" t="s">
        <v>14</v>
      </c>
      <c r="R63" s="267">
        <f>V8+AD8+V13</f>
        <v>626</v>
      </c>
      <c r="S63" s="268"/>
      <c r="T63" s="49"/>
      <c r="U63" s="50"/>
      <c r="V63" s="54" t="s">
        <v>14</v>
      </c>
      <c r="W63" s="267">
        <f>AD13+V18+AD18+V23+AD23+V28+AD28+V33+AD33+V38</f>
        <v>2732</v>
      </c>
      <c r="X63" s="268"/>
      <c r="Y63" s="53"/>
      <c r="Z63" s="53"/>
      <c r="AA63" s="54" t="s">
        <v>14</v>
      </c>
      <c r="AB63" s="267">
        <f>AD38+V43+AD43+V48+AD48+V53+AD53+V58+AD58</f>
        <v>2256</v>
      </c>
      <c r="AC63" s="268"/>
      <c r="AD63" s="43" t="s">
        <v>14</v>
      </c>
      <c r="AE63" s="174">
        <f>AD38+V43</f>
        <v>961</v>
      </c>
      <c r="AF63" s="174">
        <f>AD43+V48+AD48+V53+AD53+V58+AD58</f>
        <v>1295</v>
      </c>
      <c r="AK63" s="170" t="s">
        <v>14</v>
      </c>
      <c r="AL63" s="269">
        <f>AP8+AX8+AP13</f>
        <v>0</v>
      </c>
      <c r="AM63" s="270"/>
      <c r="AN63" s="34"/>
      <c r="AP63" s="170" t="s">
        <v>14</v>
      </c>
      <c r="AQ63" s="269">
        <f>AX13+AP18+AX18+AP23+AX23+AP28+AX28+AP33+AX33+AP38</f>
        <v>48</v>
      </c>
      <c r="AR63" s="270"/>
      <c r="AS63" s="37"/>
      <c r="AT63" s="37"/>
      <c r="AU63" s="170" t="s">
        <v>14</v>
      </c>
      <c r="AV63" s="269">
        <f>AX38+AP43+AX43+AP48+AX48+AP53+AX53+AP58+AX58</f>
        <v>1</v>
      </c>
      <c r="AW63" s="270"/>
      <c r="AX63" s="43" t="s">
        <v>14</v>
      </c>
      <c r="AY63" s="45">
        <f>AX38+AP43</f>
        <v>0</v>
      </c>
      <c r="AZ63" s="45">
        <f>AX43+AP48+AX48+AP53+AX53+AP58+AX58</f>
        <v>1</v>
      </c>
      <c r="BE63" s="170" t="s">
        <v>14</v>
      </c>
      <c r="BF63" s="271">
        <f>BJ8+BR8+BJ13</f>
        <v>626</v>
      </c>
      <c r="BG63" s="272"/>
      <c r="BH63" s="34"/>
      <c r="BJ63" s="170" t="s">
        <v>14</v>
      </c>
      <c r="BK63" s="271">
        <f>BR13+BJ18+BR18+BJ23+BR23+BJ28+BR28+BJ33+BR33+BJ38</f>
        <v>2780</v>
      </c>
      <c r="BL63" s="272"/>
      <c r="BM63" s="37"/>
      <c r="BN63" s="37"/>
      <c r="BO63" s="170" t="s">
        <v>14</v>
      </c>
      <c r="BP63" s="271">
        <f>BR38+BJ43+BR43+BJ48+BR48+BJ53+BR53+BJ58+BR58</f>
        <v>2257</v>
      </c>
      <c r="BQ63" s="273"/>
      <c r="BR63" s="43" t="s">
        <v>14</v>
      </c>
      <c r="BS63" s="174">
        <f>BR38+BJ43</f>
        <v>961</v>
      </c>
      <c r="BT63" s="174">
        <f>BR43+BJ48+BR48+BJ53+BR53+BJ58+BR58</f>
        <v>1296</v>
      </c>
    </row>
    <row r="64" spans="15:76" ht="15" thickBot="1" x14ac:dyDescent="0.2">
      <c r="Q64" s="55" t="s">
        <v>12</v>
      </c>
      <c r="R64" s="263">
        <f>R62+R63</f>
        <v>1244</v>
      </c>
      <c r="S64" s="264"/>
      <c r="T64" s="49"/>
      <c r="U64" s="50"/>
      <c r="V64" s="55" t="s">
        <v>12</v>
      </c>
      <c r="W64" s="263">
        <f>W62+W63</f>
        <v>5567</v>
      </c>
      <c r="X64" s="264"/>
      <c r="Y64" s="53"/>
      <c r="Z64" s="53"/>
      <c r="AA64" s="55" t="s">
        <v>12</v>
      </c>
      <c r="AB64" s="263">
        <f>AB62+AB63</f>
        <v>3909</v>
      </c>
      <c r="AC64" s="264"/>
      <c r="AD64" s="43" t="s">
        <v>12</v>
      </c>
      <c r="AE64" s="175">
        <f>AD39+V44</f>
        <v>1851</v>
      </c>
      <c r="AF64" s="176">
        <f>AD44+V49+AD49+V54+AD54+V59+AD59</f>
        <v>2058</v>
      </c>
      <c r="AK64" s="172" t="s">
        <v>12</v>
      </c>
      <c r="AL64" s="265">
        <f>AL62+AL63</f>
        <v>0</v>
      </c>
      <c r="AM64" s="266"/>
      <c r="AN64" s="34"/>
      <c r="AP64" s="172" t="s">
        <v>12</v>
      </c>
      <c r="AQ64" s="265">
        <f>AQ62+AQ63</f>
        <v>88</v>
      </c>
      <c r="AR64" s="266"/>
      <c r="AS64" s="37"/>
      <c r="AT64" s="37"/>
      <c r="AU64" s="172" t="s">
        <v>12</v>
      </c>
      <c r="AV64" s="265">
        <f>AV62+AV63</f>
        <v>1</v>
      </c>
      <c r="AW64" s="266"/>
      <c r="AX64" s="43" t="s">
        <v>12</v>
      </c>
      <c r="AY64" s="46">
        <f>AX39+AP44</f>
        <v>0</v>
      </c>
      <c r="AZ64" s="47">
        <f>AX44+AP49+AX49+AP54+AX54+AP59+AX59</f>
        <v>1</v>
      </c>
      <c r="BE64" s="172" t="s">
        <v>12</v>
      </c>
      <c r="BF64" s="259">
        <f>BF62+BF63</f>
        <v>1244</v>
      </c>
      <c r="BG64" s="260"/>
      <c r="BH64" s="34"/>
      <c r="BJ64" s="172" t="s">
        <v>12</v>
      </c>
      <c r="BK64" s="259">
        <f>BK62+BK63</f>
        <v>5655</v>
      </c>
      <c r="BL64" s="260"/>
      <c r="BM64" s="37"/>
      <c r="BN64" s="37"/>
      <c r="BO64" s="172" t="s">
        <v>12</v>
      </c>
      <c r="BP64" s="259">
        <f>BP62+BP63</f>
        <v>3910</v>
      </c>
      <c r="BQ64" s="260"/>
      <c r="BR64" s="43" t="s">
        <v>12</v>
      </c>
      <c r="BS64" s="175">
        <f>BR39+BJ44</f>
        <v>1851</v>
      </c>
      <c r="BT64" s="176">
        <f>BR44+BJ49+BR49+BJ54+BR54+BJ59+BR59</f>
        <v>2059</v>
      </c>
      <c r="BW64" s="38"/>
      <c r="BX64" s="38"/>
    </row>
    <row r="65" spans="17:77" ht="14.25" x14ac:dyDescent="0.15">
      <c r="Q65" s="56" t="s">
        <v>23</v>
      </c>
      <c r="R65" s="261">
        <f>R64/O9</f>
        <v>0.11604477611940299</v>
      </c>
      <c r="S65" s="262"/>
      <c r="T65" s="50"/>
      <c r="U65" s="50"/>
      <c r="V65" s="56" t="s">
        <v>23</v>
      </c>
      <c r="W65" s="261">
        <f>W64/O9</f>
        <v>0.5193097014925373</v>
      </c>
      <c r="X65" s="262"/>
      <c r="Y65" s="57"/>
      <c r="Z65" s="57"/>
      <c r="AA65" s="56" t="s">
        <v>23</v>
      </c>
      <c r="AB65" s="261">
        <f>AB64/O9</f>
        <v>0.3646455223880597</v>
      </c>
      <c r="AC65" s="262"/>
      <c r="AE65" s="48">
        <f>AE64/O9</f>
        <v>0.1726679104477612</v>
      </c>
      <c r="AF65" s="48">
        <f>AF64/O9</f>
        <v>0.1919776119402985</v>
      </c>
      <c r="AK65" s="171" t="s">
        <v>23</v>
      </c>
      <c r="AL65" s="256">
        <f>AL64/AI9</f>
        <v>0</v>
      </c>
      <c r="AM65" s="257"/>
      <c r="AP65" s="171" t="s">
        <v>23</v>
      </c>
      <c r="AQ65" s="256">
        <f>AQ64/AI9</f>
        <v>0.9887640449438202</v>
      </c>
      <c r="AR65" s="257"/>
      <c r="AS65" s="39"/>
      <c r="AT65" s="39"/>
      <c r="AU65" s="171" t="s">
        <v>23</v>
      </c>
      <c r="AV65" s="256">
        <f>AV64/AI9</f>
        <v>1.1235955056179775E-2</v>
      </c>
      <c r="AW65" s="257"/>
      <c r="AY65" s="48">
        <f>AY64/AI9</f>
        <v>0</v>
      </c>
      <c r="AZ65" s="48">
        <f>AZ64/AI9</f>
        <v>1.1235955056179775E-2</v>
      </c>
      <c r="BE65" s="171" t="s">
        <v>23</v>
      </c>
      <c r="BF65" s="256">
        <f>BF64/BC9</f>
        <v>0.11508927745397354</v>
      </c>
      <c r="BG65" s="257"/>
      <c r="BJ65" s="171" t="s">
        <v>23</v>
      </c>
      <c r="BK65" s="256">
        <f>BK64/BC9</f>
        <v>0.52317513183458231</v>
      </c>
      <c r="BL65" s="257"/>
      <c r="BM65" s="39"/>
      <c r="BN65" s="39"/>
      <c r="BO65" s="171" t="s">
        <v>23</v>
      </c>
      <c r="BP65" s="256">
        <f>BP64/BC9</f>
        <v>0.36173559071144418</v>
      </c>
      <c r="BQ65" s="257"/>
      <c r="BS65" s="48">
        <f>BS64/BC9</f>
        <v>0.17124618373577574</v>
      </c>
      <c r="BT65" s="48">
        <f>BT64/BC9</f>
        <v>0.19048940697566843</v>
      </c>
      <c r="BW65" s="38"/>
      <c r="BX65" s="38"/>
    </row>
    <row r="66" spans="17:77" x14ac:dyDescent="0.15">
      <c r="BY66" s="186"/>
    </row>
    <row r="67" spans="17:77" x14ac:dyDescent="0.15">
      <c r="Q67" s="40" t="s">
        <v>24</v>
      </c>
      <c r="AK67" s="40"/>
      <c r="BE67" s="40" t="s">
        <v>25</v>
      </c>
    </row>
    <row r="74" spans="17:77" x14ac:dyDescent="0.15">
      <c r="W74" s="41"/>
      <c r="X74" s="41"/>
      <c r="Y74" s="42" t="s">
        <v>26</v>
      </c>
      <c r="Z74" s="258">
        <f>V27+AD27+V32+AD32+V37</f>
        <v>1700</v>
      </c>
      <c r="AA74" s="258"/>
    </row>
    <row r="75" spans="17:77" x14ac:dyDescent="0.15">
      <c r="W75" s="41"/>
      <c r="X75" s="41"/>
      <c r="Y75" s="42" t="s">
        <v>27</v>
      </c>
      <c r="Z75" s="258">
        <f>V28+AD28+V33+AD33+V38</f>
        <v>1672</v>
      </c>
      <c r="AA75" s="258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9" man="1"/>
    <brk id="32" max="69" man="1"/>
    <brk id="52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75"/>
  <sheetViews>
    <sheetView view="pageBreakPreview" topLeftCell="AY52" zoomScale="80" zoomScaleNormal="100" zoomScaleSheetLayoutView="80" workbookViewId="0">
      <selection activeCell="BB73" sqref="BB73:BP80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style="34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421"/>
      <c r="B1" s="421"/>
      <c r="C1" s="1"/>
      <c r="D1" s="1"/>
      <c r="E1" s="1"/>
      <c r="F1" s="1"/>
      <c r="G1" s="1"/>
      <c r="H1" s="1"/>
      <c r="I1" s="1"/>
      <c r="J1" s="1"/>
      <c r="K1" s="1"/>
      <c r="L1" s="77"/>
      <c r="M1" s="24" t="s">
        <v>40</v>
      </c>
      <c r="N1" s="1"/>
      <c r="O1" s="1"/>
    </row>
    <row r="2" spans="1:70" ht="13.5" customHeight="1" x14ac:dyDescent="0.15">
      <c r="A2" s="421"/>
      <c r="B2" s="421"/>
      <c r="C2" s="422" t="s">
        <v>29</v>
      </c>
      <c r="D2" s="422"/>
      <c r="E2" s="422"/>
      <c r="F2" s="422"/>
      <c r="G2" s="422"/>
      <c r="H2" s="422"/>
      <c r="I2" s="422"/>
    </row>
    <row r="3" spans="1:70" ht="13.5" customHeight="1" x14ac:dyDescent="0.15">
      <c r="A3" s="421"/>
      <c r="B3" s="421"/>
      <c r="C3" s="422"/>
      <c r="D3" s="422"/>
      <c r="E3" s="422"/>
      <c r="F3" s="422"/>
      <c r="G3" s="422"/>
      <c r="H3" s="422"/>
      <c r="I3" s="422"/>
      <c r="Q3" s="423" t="s">
        <v>0</v>
      </c>
      <c r="R3" s="423"/>
      <c r="S3" s="423"/>
      <c r="T3" s="423"/>
      <c r="U3" s="423"/>
      <c r="V3" s="423"/>
      <c r="W3" s="423"/>
      <c r="X3" s="423"/>
      <c r="Y3" s="423"/>
      <c r="Z3" s="423"/>
      <c r="AA3" s="423"/>
      <c r="AK3" s="423" t="s">
        <v>1</v>
      </c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BE3" s="423" t="s">
        <v>2</v>
      </c>
      <c r="BF3" s="423"/>
      <c r="BG3" s="423"/>
      <c r="BH3" s="423"/>
      <c r="BI3" s="423"/>
      <c r="BJ3" s="423"/>
      <c r="BK3" s="423"/>
      <c r="BL3" s="423"/>
      <c r="BM3" s="423"/>
      <c r="BN3" s="423"/>
      <c r="BO3" s="423"/>
    </row>
    <row r="4" spans="1:70" ht="14.25" x14ac:dyDescent="0.15">
      <c r="G4" s="424" t="s">
        <v>61</v>
      </c>
      <c r="H4" s="425"/>
      <c r="I4" s="425"/>
      <c r="J4" s="425"/>
      <c r="K4" s="425"/>
      <c r="M4" s="2" t="s">
        <v>3</v>
      </c>
      <c r="N4" s="3"/>
      <c r="O4" s="2"/>
      <c r="V4" s="4"/>
      <c r="W4" s="5"/>
      <c r="X4" s="5"/>
      <c r="Z4" s="426" t="str">
        <f>G4</f>
        <v xml:space="preserve">令和元年8月31日現在 </v>
      </c>
      <c r="AA4" s="427"/>
      <c r="AB4" s="427"/>
      <c r="AC4" s="427"/>
      <c r="AD4" s="427"/>
      <c r="AG4" s="6" t="s">
        <v>4</v>
      </c>
      <c r="AH4" s="7"/>
      <c r="AI4" s="6"/>
      <c r="AP4" s="4"/>
      <c r="AQ4" s="5"/>
      <c r="AR4" s="5"/>
      <c r="AT4" s="428" t="str">
        <f>Z4</f>
        <v xml:space="preserve">令和元年8月31日現在 </v>
      </c>
      <c r="AU4" s="429"/>
      <c r="AV4" s="429"/>
      <c r="AW4" s="429"/>
      <c r="AX4" s="429"/>
      <c r="BA4" s="8" t="s">
        <v>5</v>
      </c>
      <c r="BB4" s="9"/>
      <c r="BC4" s="8"/>
      <c r="BJ4" s="4"/>
      <c r="BK4" s="5"/>
      <c r="BL4" s="5"/>
      <c r="BN4" s="428" t="str">
        <f>AT4</f>
        <v xml:space="preserve">令和元年8月31日現在 </v>
      </c>
      <c r="BO4" s="429"/>
      <c r="BP4" s="429"/>
      <c r="BQ4" s="429"/>
      <c r="BR4" s="429"/>
    </row>
    <row r="5" spans="1:70" ht="14.25" thickBot="1" x14ac:dyDescent="0.2">
      <c r="M5" s="415" t="s">
        <v>6</v>
      </c>
      <c r="N5" s="416"/>
      <c r="O5" s="417" t="s">
        <v>7</v>
      </c>
      <c r="P5" s="418"/>
      <c r="Q5" s="10"/>
      <c r="R5" s="10"/>
      <c r="S5" s="10"/>
      <c r="T5" s="10"/>
      <c r="U5" s="10"/>
      <c r="V5" s="10"/>
      <c r="W5" s="11"/>
      <c r="X5" s="12"/>
      <c r="Y5" s="10"/>
      <c r="Z5" s="10"/>
      <c r="AA5" s="10"/>
      <c r="AB5" s="10"/>
      <c r="AC5" s="10"/>
      <c r="AD5" s="10"/>
      <c r="AG5" s="415" t="s">
        <v>6</v>
      </c>
      <c r="AH5" s="416"/>
      <c r="AI5" s="415" t="s">
        <v>8</v>
      </c>
      <c r="AJ5" s="277"/>
      <c r="AK5" s="10"/>
      <c r="AL5" s="10"/>
      <c r="AM5" s="10"/>
      <c r="AN5" s="10"/>
      <c r="AO5" s="10"/>
      <c r="AP5" s="10"/>
      <c r="AQ5" s="11"/>
      <c r="AR5" s="12"/>
      <c r="AS5" s="10"/>
      <c r="AT5" s="10"/>
      <c r="AU5" s="10"/>
      <c r="AV5" s="10"/>
      <c r="AW5" s="10"/>
      <c r="AX5" s="10"/>
      <c r="BA5" s="415" t="s">
        <v>6</v>
      </c>
      <c r="BB5" s="416"/>
      <c r="BC5" s="419" t="s">
        <v>9</v>
      </c>
      <c r="BD5" s="420"/>
      <c r="BE5" s="10"/>
      <c r="BF5" s="10"/>
      <c r="BG5" s="10"/>
      <c r="BH5" s="10"/>
      <c r="BI5" s="10"/>
      <c r="BJ5" s="10"/>
      <c r="BK5" s="11"/>
      <c r="BL5" s="12"/>
      <c r="BM5" s="10"/>
      <c r="BN5" s="10"/>
      <c r="BO5" s="10"/>
      <c r="BP5" s="10"/>
      <c r="BQ5" s="10"/>
      <c r="BR5" s="10"/>
    </row>
    <row r="6" spans="1:70" ht="15.75" thickBot="1" x14ac:dyDescent="0.2">
      <c r="B6" s="406" t="s">
        <v>30</v>
      </c>
      <c r="C6" s="408" t="s">
        <v>31</v>
      </c>
      <c r="D6" s="368"/>
      <c r="E6" s="409"/>
      <c r="F6" s="410" t="s">
        <v>32</v>
      </c>
      <c r="G6" s="368"/>
      <c r="H6" s="411"/>
      <c r="I6" s="412" t="s">
        <v>50</v>
      </c>
      <c r="J6" s="413"/>
      <c r="K6" s="414"/>
      <c r="L6" s="78"/>
      <c r="M6" s="299" t="s">
        <v>10</v>
      </c>
      <c r="N6" s="300"/>
      <c r="O6" s="404" t="s">
        <v>11</v>
      </c>
      <c r="P6" s="405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310" t="s">
        <v>10</v>
      </c>
      <c r="X6" s="31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99" t="s">
        <v>10</v>
      </c>
      <c r="AH6" s="300"/>
      <c r="AI6" s="404" t="s">
        <v>11</v>
      </c>
      <c r="AJ6" s="405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310" t="s">
        <v>10</v>
      </c>
      <c r="AR6" s="31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99" t="s">
        <v>10</v>
      </c>
      <c r="BB6" s="300"/>
      <c r="BC6" s="404" t="s">
        <v>11</v>
      </c>
      <c r="BD6" s="405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310" t="s">
        <v>10</v>
      </c>
      <c r="BL6" s="31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407"/>
      <c r="C7" s="146" t="s">
        <v>16</v>
      </c>
      <c r="D7" s="58" t="s">
        <v>14</v>
      </c>
      <c r="E7" s="59" t="s">
        <v>33</v>
      </c>
      <c r="F7" s="60" t="s">
        <v>16</v>
      </c>
      <c r="G7" s="58" t="s">
        <v>14</v>
      </c>
      <c r="H7" s="59" t="s">
        <v>33</v>
      </c>
      <c r="I7" s="104" t="s">
        <v>16</v>
      </c>
      <c r="J7" s="105" t="s">
        <v>14</v>
      </c>
      <c r="K7" s="106" t="s">
        <v>33</v>
      </c>
      <c r="M7" s="299" t="s">
        <v>13</v>
      </c>
      <c r="N7" s="300"/>
      <c r="O7" s="398">
        <f>V7+AD7+V12+AD12+V17+AD17+V22+AD22+V27+AD27+V32+AD32+V37+AD37+V42+AD42+V47+AD47+V52+AD52+V57+AD57</f>
        <v>5108</v>
      </c>
      <c r="P7" s="399"/>
      <c r="Q7" s="14">
        <v>28</v>
      </c>
      <c r="R7" s="15">
        <v>32</v>
      </c>
      <c r="S7" s="15">
        <v>40</v>
      </c>
      <c r="T7" s="15">
        <v>39</v>
      </c>
      <c r="U7" s="15">
        <v>37</v>
      </c>
      <c r="V7" s="15">
        <f>SUM(Q7:U7)</f>
        <v>176</v>
      </c>
      <c r="W7" s="307" t="s">
        <v>13</v>
      </c>
      <c r="X7" s="308"/>
      <c r="Y7" s="15">
        <v>31</v>
      </c>
      <c r="Z7" s="15">
        <v>42</v>
      </c>
      <c r="AA7" s="15">
        <v>33</v>
      </c>
      <c r="AB7" s="15">
        <v>47</v>
      </c>
      <c r="AC7" s="15">
        <v>37</v>
      </c>
      <c r="AD7" s="16">
        <f>SUM(Y7:AC7)</f>
        <v>190</v>
      </c>
      <c r="AG7" s="299" t="s">
        <v>13</v>
      </c>
      <c r="AH7" s="300"/>
      <c r="AI7" s="398">
        <f>AP7+AX7+AP12+AX12+AP17+AX17+AP22+AX22+AP27+AX27+AP32+AX32+AP37+AX37+AP42+AX42+AP47+AX47+AP52+AX52+AP57+AX57</f>
        <v>38</v>
      </c>
      <c r="AJ7" s="399"/>
      <c r="AK7" s="14"/>
      <c r="AL7" s="15"/>
      <c r="AM7" s="15"/>
      <c r="AN7" s="15"/>
      <c r="AO7" s="15"/>
      <c r="AP7" s="15">
        <f>SUM(AK7:AO7)</f>
        <v>0</v>
      </c>
      <c r="AQ7" s="307" t="s">
        <v>13</v>
      </c>
      <c r="AR7" s="308"/>
      <c r="AS7" s="15"/>
      <c r="AT7" s="15"/>
      <c r="AU7" s="15"/>
      <c r="AV7" s="15"/>
      <c r="AW7" s="15"/>
      <c r="AX7" s="16">
        <f>SUM(AS7:AW7)</f>
        <v>0</v>
      </c>
      <c r="BA7" s="299" t="s">
        <v>13</v>
      </c>
      <c r="BB7" s="300"/>
      <c r="BC7" s="398">
        <f>BJ7+BR7+BJ12+BR12+BJ17+BR17+BJ22+BR22+BJ27+BR27+BJ32+BR32+BJ37+BR37+BJ42+BR42+BJ47+BR47+BJ52+BR52+BJ57+BR57</f>
        <v>5146</v>
      </c>
      <c r="BD7" s="399"/>
      <c r="BE7" s="14">
        <f>Q7+AK7</f>
        <v>28</v>
      </c>
      <c r="BF7" s="15">
        <f t="shared" ref="BF7:BJ8" si="0">R7+AL7</f>
        <v>32</v>
      </c>
      <c r="BG7" s="15">
        <f t="shared" si="0"/>
        <v>40</v>
      </c>
      <c r="BH7" s="15">
        <f t="shared" si="0"/>
        <v>39</v>
      </c>
      <c r="BI7" s="15">
        <f t="shared" si="0"/>
        <v>37</v>
      </c>
      <c r="BJ7" s="15">
        <f t="shared" si="0"/>
        <v>176</v>
      </c>
      <c r="BK7" s="309" t="s">
        <v>13</v>
      </c>
      <c r="BL7" s="309"/>
      <c r="BM7" s="15">
        <f>Y7+AS7</f>
        <v>31</v>
      </c>
      <c r="BN7" s="15">
        <f t="shared" ref="BN7:BQ8" si="1">Z7+AT7</f>
        <v>42</v>
      </c>
      <c r="BO7" s="15">
        <f t="shared" si="1"/>
        <v>33</v>
      </c>
      <c r="BP7" s="15">
        <f t="shared" si="1"/>
        <v>47</v>
      </c>
      <c r="BQ7" s="15">
        <f t="shared" si="1"/>
        <v>37</v>
      </c>
      <c r="BR7" s="16">
        <f>SUM(BM7:BQ7)</f>
        <v>190</v>
      </c>
    </row>
    <row r="8" spans="1:70" ht="15.75" customHeight="1" thickBot="1" x14ac:dyDescent="0.2">
      <c r="B8" s="147" t="s">
        <v>34</v>
      </c>
      <c r="C8" s="143">
        <f t="shared" ref="C8:H8" si="2">+C10-C9</f>
        <v>3449</v>
      </c>
      <c r="D8" s="61">
        <f t="shared" si="2"/>
        <v>3352</v>
      </c>
      <c r="E8" s="62">
        <f t="shared" si="2"/>
        <v>6801</v>
      </c>
      <c r="F8" s="63">
        <f t="shared" si="2"/>
        <v>38</v>
      </c>
      <c r="G8" s="64">
        <f t="shared" si="2"/>
        <v>47</v>
      </c>
      <c r="H8" s="62">
        <f t="shared" si="2"/>
        <v>85</v>
      </c>
      <c r="I8" s="107">
        <f t="shared" ref="I8:K10" si="3">+C8+F8</f>
        <v>3487</v>
      </c>
      <c r="J8" s="108">
        <f t="shared" si="3"/>
        <v>3399</v>
      </c>
      <c r="K8" s="109">
        <f t="shared" si="3"/>
        <v>6886</v>
      </c>
      <c r="L8" s="74"/>
      <c r="M8" s="299" t="s">
        <v>14</v>
      </c>
      <c r="N8" s="300"/>
      <c r="O8" s="398">
        <f>V8+AD8+V13+AD13+V18+AD18+V23+AD23+V28+AD28+V33+AD33+V38+AD38+V43+AD43+V48+AD48+V53+AD53+V58+AD58</f>
        <v>5612</v>
      </c>
      <c r="P8" s="399"/>
      <c r="Q8" s="17">
        <v>19</v>
      </c>
      <c r="R8" s="18">
        <v>38</v>
      </c>
      <c r="S8" s="18">
        <v>32</v>
      </c>
      <c r="T8" s="18">
        <v>34</v>
      </c>
      <c r="U8" s="18">
        <v>36</v>
      </c>
      <c r="V8" s="18">
        <f>SUM(Q8:U8)</f>
        <v>159</v>
      </c>
      <c r="W8" s="304" t="s">
        <v>15</v>
      </c>
      <c r="X8" s="305"/>
      <c r="Y8" s="18">
        <v>36</v>
      </c>
      <c r="Z8" s="31">
        <v>48</v>
      </c>
      <c r="AA8" s="18">
        <v>51</v>
      </c>
      <c r="AB8" s="18">
        <v>46</v>
      </c>
      <c r="AC8" s="18">
        <v>46</v>
      </c>
      <c r="AD8" s="19">
        <f>SUM(Y8:AC8)</f>
        <v>227</v>
      </c>
      <c r="AG8" s="299" t="s">
        <v>14</v>
      </c>
      <c r="AH8" s="300"/>
      <c r="AI8" s="398">
        <f>AP8+AX8+AP13+AX13+AP18+AX18+AP23+AX23+AP28+AX28+AP33+AX33+AP38+AX38+AP43+AX43+AP48+AX48+AP53+AX53+AP58+AX58</f>
        <v>48</v>
      </c>
      <c r="AJ8" s="399"/>
      <c r="AK8" s="17"/>
      <c r="AL8" s="18"/>
      <c r="AM8" s="18"/>
      <c r="AN8" s="18"/>
      <c r="AO8" s="18"/>
      <c r="AP8" s="18">
        <f>SUM(AK8:AO8)</f>
        <v>0</v>
      </c>
      <c r="AQ8" s="304" t="s">
        <v>15</v>
      </c>
      <c r="AR8" s="305"/>
      <c r="AS8" s="18"/>
      <c r="AT8" s="18"/>
      <c r="AU8" s="18"/>
      <c r="AV8" s="18"/>
      <c r="AW8" s="18"/>
      <c r="AX8" s="19">
        <f>SUM(AS8:AW8)</f>
        <v>0</v>
      </c>
      <c r="BA8" s="299" t="s">
        <v>14</v>
      </c>
      <c r="BB8" s="300"/>
      <c r="BC8" s="398">
        <f>BJ8+BR8+BJ13+BR13+BJ18+BR18+BJ23+BR23+BJ28+BR28+BJ33+BR33+BJ38+BR38+BJ43+BR43+BJ48+BR48+BJ53+BR53+BJ58+BR58</f>
        <v>5660</v>
      </c>
      <c r="BD8" s="399"/>
      <c r="BE8" s="17">
        <f>Q8+AK8</f>
        <v>19</v>
      </c>
      <c r="BF8" s="18">
        <f t="shared" si="0"/>
        <v>38</v>
      </c>
      <c r="BG8" s="18">
        <f t="shared" si="0"/>
        <v>32</v>
      </c>
      <c r="BH8" s="18">
        <f t="shared" si="0"/>
        <v>34</v>
      </c>
      <c r="BI8" s="18">
        <f t="shared" si="0"/>
        <v>36</v>
      </c>
      <c r="BJ8" s="18">
        <f>SUM(BE8:BI8)</f>
        <v>159</v>
      </c>
      <c r="BK8" s="306" t="s">
        <v>15</v>
      </c>
      <c r="BL8" s="306"/>
      <c r="BM8" s="18">
        <f>Y8+AS8</f>
        <v>36</v>
      </c>
      <c r="BN8" s="18">
        <f t="shared" si="1"/>
        <v>48</v>
      </c>
      <c r="BO8" s="18">
        <f t="shared" si="1"/>
        <v>51</v>
      </c>
      <c r="BP8" s="18">
        <f t="shared" si="1"/>
        <v>46</v>
      </c>
      <c r="BQ8" s="18">
        <f t="shared" si="1"/>
        <v>46</v>
      </c>
      <c r="BR8" s="19">
        <f>SUM(BM8:BQ8)</f>
        <v>227</v>
      </c>
    </row>
    <row r="9" spans="1:70" ht="15.75" thickBot="1" x14ac:dyDescent="0.2">
      <c r="B9" s="148" t="s">
        <v>35</v>
      </c>
      <c r="C9" s="144">
        <f>AB62</f>
        <v>1659</v>
      </c>
      <c r="D9" s="65">
        <f>AB63</f>
        <v>2260</v>
      </c>
      <c r="E9" s="66">
        <f>+C9+D9</f>
        <v>3919</v>
      </c>
      <c r="F9" s="67">
        <f>AV62</f>
        <v>0</v>
      </c>
      <c r="G9" s="65">
        <f>AV63</f>
        <v>1</v>
      </c>
      <c r="H9" s="66">
        <f>SUM(F9:G9)</f>
        <v>1</v>
      </c>
      <c r="I9" s="110">
        <f t="shared" si="3"/>
        <v>1659</v>
      </c>
      <c r="J9" s="111">
        <f t="shared" si="3"/>
        <v>2261</v>
      </c>
      <c r="K9" s="112">
        <f>+E9+H9</f>
        <v>3920</v>
      </c>
      <c r="L9" s="74"/>
      <c r="M9" s="299" t="s">
        <v>12</v>
      </c>
      <c r="N9" s="300"/>
      <c r="O9" s="398">
        <f>SUM(O7:O8)</f>
        <v>10720</v>
      </c>
      <c r="P9" s="401"/>
      <c r="Q9" s="20">
        <f t="shared" ref="Q9:V9" si="4">SUM(Q7:Q8)</f>
        <v>47</v>
      </c>
      <c r="R9" s="20">
        <f t="shared" si="4"/>
        <v>70</v>
      </c>
      <c r="S9" s="20">
        <f t="shared" si="4"/>
        <v>72</v>
      </c>
      <c r="T9" s="20">
        <f t="shared" si="4"/>
        <v>73</v>
      </c>
      <c r="U9" s="20">
        <f t="shared" si="4"/>
        <v>73</v>
      </c>
      <c r="V9" s="20">
        <f t="shared" si="4"/>
        <v>335</v>
      </c>
      <c r="W9" s="402" t="s">
        <v>12</v>
      </c>
      <c r="X9" s="403"/>
      <c r="Y9" s="20">
        <f t="shared" ref="Y9:AD9" si="5">SUM(Y7:Y8)</f>
        <v>67</v>
      </c>
      <c r="Z9" s="20">
        <f t="shared" si="5"/>
        <v>90</v>
      </c>
      <c r="AA9" s="20">
        <f t="shared" si="5"/>
        <v>84</v>
      </c>
      <c r="AB9" s="20">
        <f t="shared" si="5"/>
        <v>93</v>
      </c>
      <c r="AC9" s="20">
        <f t="shared" si="5"/>
        <v>83</v>
      </c>
      <c r="AD9" s="20">
        <f t="shared" si="5"/>
        <v>417</v>
      </c>
      <c r="AG9" s="299" t="s">
        <v>12</v>
      </c>
      <c r="AH9" s="300"/>
      <c r="AI9" s="398">
        <f>SUM(AI7:AI8)</f>
        <v>86</v>
      </c>
      <c r="AJ9" s="401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402" t="s">
        <v>12</v>
      </c>
      <c r="AR9" s="403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99" t="s">
        <v>12</v>
      </c>
      <c r="BB9" s="300"/>
      <c r="BC9" s="398">
        <f>SUM(BC7:BC8)</f>
        <v>10806</v>
      </c>
      <c r="BD9" s="399"/>
      <c r="BE9" s="21">
        <f t="shared" ref="BE9:BJ9" si="8">SUM(BE7:BE8)</f>
        <v>47</v>
      </c>
      <c r="BF9" s="22">
        <f t="shared" si="8"/>
        <v>70</v>
      </c>
      <c r="BG9" s="22">
        <f t="shared" si="8"/>
        <v>72</v>
      </c>
      <c r="BH9" s="22">
        <f t="shared" si="8"/>
        <v>73</v>
      </c>
      <c r="BI9" s="23">
        <f t="shared" si="8"/>
        <v>73</v>
      </c>
      <c r="BJ9" s="169">
        <f t="shared" si="8"/>
        <v>335</v>
      </c>
      <c r="BK9" s="430" t="s">
        <v>12</v>
      </c>
      <c r="BL9" s="430"/>
      <c r="BM9" s="21">
        <f t="shared" ref="BM9:BR9" si="9">SUM(BM7:BM8)</f>
        <v>67</v>
      </c>
      <c r="BN9" s="22">
        <f t="shared" si="9"/>
        <v>90</v>
      </c>
      <c r="BO9" s="22">
        <f t="shared" si="9"/>
        <v>84</v>
      </c>
      <c r="BP9" s="22">
        <f t="shared" si="9"/>
        <v>93</v>
      </c>
      <c r="BQ9" s="23">
        <f t="shared" si="9"/>
        <v>83</v>
      </c>
      <c r="BR9" s="169">
        <f t="shared" si="9"/>
        <v>417</v>
      </c>
    </row>
    <row r="10" spans="1:70" ht="15.75" thickBot="1" x14ac:dyDescent="0.2">
      <c r="B10" s="149" t="s">
        <v>12</v>
      </c>
      <c r="C10" s="145">
        <f>O7</f>
        <v>5108</v>
      </c>
      <c r="D10" s="68">
        <f>O8</f>
        <v>5612</v>
      </c>
      <c r="E10" s="69">
        <f>+C10+D10</f>
        <v>10720</v>
      </c>
      <c r="F10" s="70">
        <f>AI7</f>
        <v>38</v>
      </c>
      <c r="G10" s="68">
        <f>AI8</f>
        <v>48</v>
      </c>
      <c r="H10" s="69">
        <f>SUM(F10:G10)</f>
        <v>86</v>
      </c>
      <c r="I10" s="113">
        <f t="shared" si="3"/>
        <v>5146</v>
      </c>
      <c r="J10" s="114">
        <f t="shared" si="3"/>
        <v>5660</v>
      </c>
      <c r="K10" s="115">
        <f t="shared" si="3"/>
        <v>10806</v>
      </c>
      <c r="L10" s="74"/>
      <c r="M10" s="24"/>
      <c r="N10" s="25"/>
      <c r="O10" s="1"/>
      <c r="Q10" s="26"/>
      <c r="R10" s="26"/>
      <c r="S10" s="26"/>
      <c r="T10" s="26"/>
      <c r="U10" s="26"/>
      <c r="V10" s="26"/>
      <c r="W10" s="27"/>
      <c r="X10" s="27"/>
      <c r="Y10" s="26"/>
      <c r="Z10" s="26"/>
      <c r="AA10" s="26"/>
      <c r="AB10" s="26"/>
      <c r="AC10" s="26"/>
      <c r="AD10" s="26"/>
      <c r="AG10" s="24"/>
      <c r="AH10" s="25"/>
      <c r="AI10" s="1"/>
      <c r="AK10" s="26"/>
      <c r="AL10" s="26"/>
      <c r="AM10" s="26"/>
      <c r="AN10" s="26"/>
      <c r="AO10" s="26"/>
      <c r="AP10" s="26"/>
      <c r="AQ10" s="27"/>
      <c r="AR10" s="27"/>
      <c r="AS10" s="26"/>
      <c r="AT10" s="26"/>
      <c r="AU10" s="26"/>
      <c r="AV10" s="26"/>
      <c r="AW10" s="26"/>
      <c r="AX10" s="26"/>
      <c r="BA10" s="24"/>
      <c r="BB10" s="25"/>
      <c r="BC10" s="1"/>
      <c r="BE10" s="26"/>
      <c r="BF10" s="26"/>
      <c r="BG10" s="26"/>
      <c r="BH10" s="26"/>
      <c r="BI10" s="26"/>
      <c r="BJ10" s="26"/>
      <c r="BK10" s="27"/>
      <c r="BL10" s="27"/>
      <c r="BM10" s="26"/>
      <c r="BN10" s="26"/>
      <c r="BO10" s="26"/>
      <c r="BP10" s="26"/>
      <c r="BQ10" s="26"/>
      <c r="BR10" s="26"/>
    </row>
    <row r="11" spans="1:70" ht="15.75" thickBot="1" x14ac:dyDescent="0.2">
      <c r="B11" s="34"/>
      <c r="C11" s="99"/>
      <c r="D11" s="99"/>
      <c r="E11" s="74"/>
      <c r="F11" s="99"/>
      <c r="G11" s="99"/>
      <c r="H11" s="74"/>
      <c r="I11" s="128"/>
      <c r="J11" s="128"/>
      <c r="K11" s="129"/>
      <c r="L11" s="75"/>
      <c r="O11" s="299" t="s">
        <v>10</v>
      </c>
      <c r="P11" s="300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310" t="s">
        <v>10</v>
      </c>
      <c r="X11" s="31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99" t="s">
        <v>10</v>
      </c>
      <c r="AJ11" s="300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310" t="s">
        <v>10</v>
      </c>
      <c r="AR11" s="31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99" t="s">
        <v>10</v>
      </c>
      <c r="BD11" s="300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310" t="s">
        <v>10</v>
      </c>
      <c r="BL11" s="31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9" t="s">
        <v>36</v>
      </c>
      <c r="C12" s="160">
        <f t="shared" ref="C12:J12" si="10">ROUND(C9/C10*100,2)</f>
        <v>32.479999999999997</v>
      </c>
      <c r="D12" s="161">
        <f t="shared" si="10"/>
        <v>40.270000000000003</v>
      </c>
      <c r="E12" s="162">
        <f t="shared" si="10"/>
        <v>36.56</v>
      </c>
      <c r="F12" s="160">
        <f t="shared" si="10"/>
        <v>0</v>
      </c>
      <c r="G12" s="161">
        <f t="shared" si="10"/>
        <v>2.08</v>
      </c>
      <c r="H12" s="162">
        <f t="shared" si="10"/>
        <v>1.1599999999999999</v>
      </c>
      <c r="I12" s="163">
        <f t="shared" si="10"/>
        <v>32.24</v>
      </c>
      <c r="J12" s="164">
        <f t="shared" si="10"/>
        <v>39.950000000000003</v>
      </c>
      <c r="K12" s="165">
        <f>ROUND(K9/K10*100,2)</f>
        <v>36.28</v>
      </c>
      <c r="L12" s="75"/>
      <c r="N12" s="166"/>
      <c r="O12" s="299" t="s">
        <v>13</v>
      </c>
      <c r="P12" s="303"/>
      <c r="Q12" s="29">
        <v>52</v>
      </c>
      <c r="R12" s="15">
        <v>43</v>
      </c>
      <c r="S12" s="15">
        <v>49</v>
      </c>
      <c r="T12" s="15">
        <v>50</v>
      </c>
      <c r="U12" s="15">
        <v>60</v>
      </c>
      <c r="V12" s="15">
        <f>SUM(Q12:U12)</f>
        <v>254</v>
      </c>
      <c r="W12" s="307" t="s">
        <v>13</v>
      </c>
      <c r="X12" s="308"/>
      <c r="Y12" s="15">
        <v>53</v>
      </c>
      <c r="Z12" s="15">
        <v>54</v>
      </c>
      <c r="AA12" s="15">
        <v>39</v>
      </c>
      <c r="AB12" s="15">
        <v>42</v>
      </c>
      <c r="AC12" s="15">
        <v>53</v>
      </c>
      <c r="AD12" s="16">
        <f>SUM(Y12:AC12)</f>
        <v>241</v>
      </c>
      <c r="AI12" s="299" t="s">
        <v>13</v>
      </c>
      <c r="AJ12" s="303"/>
      <c r="AK12" s="14"/>
      <c r="AL12" s="15"/>
      <c r="AM12" s="15"/>
      <c r="AN12" s="15"/>
      <c r="AO12" s="15"/>
      <c r="AP12" s="15">
        <f>SUM(AK12:AO12)</f>
        <v>0</v>
      </c>
      <c r="AQ12" s="307" t="s">
        <v>13</v>
      </c>
      <c r="AR12" s="308"/>
      <c r="AS12" s="15"/>
      <c r="AT12" s="15"/>
      <c r="AU12" s="15"/>
      <c r="AV12" s="15"/>
      <c r="AW12" s="15">
        <v>1</v>
      </c>
      <c r="AX12" s="16">
        <f>SUM(AS12:AW12)</f>
        <v>1</v>
      </c>
      <c r="BC12" s="299" t="s">
        <v>13</v>
      </c>
      <c r="BD12" s="303"/>
      <c r="BE12" s="14">
        <f>Q12+AK12</f>
        <v>52</v>
      </c>
      <c r="BF12" s="15">
        <f t="shared" ref="BF12:BI13" si="11">R12+AL12</f>
        <v>43</v>
      </c>
      <c r="BG12" s="15">
        <f t="shared" si="11"/>
        <v>49</v>
      </c>
      <c r="BH12" s="15">
        <f t="shared" si="11"/>
        <v>50</v>
      </c>
      <c r="BI12" s="15">
        <f t="shared" si="11"/>
        <v>60</v>
      </c>
      <c r="BJ12" s="15">
        <f>SUM(BE12:BI12)</f>
        <v>254</v>
      </c>
      <c r="BK12" s="309" t="s">
        <v>13</v>
      </c>
      <c r="BL12" s="309"/>
      <c r="BM12" s="15">
        <f>Y12+AS12</f>
        <v>53</v>
      </c>
      <c r="BN12" s="15">
        <f t="shared" ref="BN12:BQ13" si="12">Z12+AT12</f>
        <v>54</v>
      </c>
      <c r="BO12" s="15">
        <f t="shared" si="12"/>
        <v>39</v>
      </c>
      <c r="BP12" s="15">
        <f t="shared" si="12"/>
        <v>42</v>
      </c>
      <c r="BQ12" s="15">
        <f t="shared" si="12"/>
        <v>54</v>
      </c>
      <c r="BR12" s="16">
        <f>SUM(BM12:BQ12)</f>
        <v>242</v>
      </c>
    </row>
    <row r="13" spans="1:70" ht="16.5" thickTop="1" thickBot="1" x14ac:dyDescent="0.2">
      <c r="E13" s="40"/>
      <c r="H13" s="40"/>
      <c r="I13" s="116"/>
      <c r="J13" s="116"/>
      <c r="K13" s="117"/>
      <c r="L13" s="75"/>
      <c r="O13" s="299" t="s">
        <v>15</v>
      </c>
      <c r="P13" s="303"/>
      <c r="Q13" s="17">
        <v>40</v>
      </c>
      <c r="R13" s="18">
        <v>39</v>
      </c>
      <c r="S13" s="18">
        <v>49</v>
      </c>
      <c r="T13" s="18">
        <v>57</v>
      </c>
      <c r="U13" s="18">
        <v>53</v>
      </c>
      <c r="V13" s="18">
        <f>SUM(Q13:U13)</f>
        <v>238</v>
      </c>
      <c r="W13" s="304" t="s">
        <v>15</v>
      </c>
      <c r="X13" s="305"/>
      <c r="Y13" s="18">
        <v>58</v>
      </c>
      <c r="Z13" s="18">
        <v>45</v>
      </c>
      <c r="AA13" s="18">
        <v>49</v>
      </c>
      <c r="AB13" s="18">
        <v>68</v>
      </c>
      <c r="AC13" s="18">
        <v>39</v>
      </c>
      <c r="AD13" s="19">
        <f>SUM(Y13:AC13)</f>
        <v>259</v>
      </c>
      <c r="AI13" s="299" t="s">
        <v>15</v>
      </c>
      <c r="AJ13" s="303"/>
      <c r="AK13" s="17"/>
      <c r="AL13" s="18"/>
      <c r="AM13" s="18"/>
      <c r="AN13" s="18"/>
      <c r="AO13" s="18"/>
      <c r="AP13" s="18">
        <f>SUM(AK13:AO13)</f>
        <v>0</v>
      </c>
      <c r="AQ13" s="304" t="s">
        <v>15</v>
      </c>
      <c r="AR13" s="305"/>
      <c r="AS13" s="18"/>
      <c r="AT13" s="18"/>
      <c r="AU13" s="18"/>
      <c r="AV13" s="18"/>
      <c r="AW13" s="18">
        <v>2</v>
      </c>
      <c r="AX13" s="19">
        <f>SUM(AS13:AW13)</f>
        <v>2</v>
      </c>
      <c r="BC13" s="299" t="s">
        <v>15</v>
      </c>
      <c r="BD13" s="303"/>
      <c r="BE13" s="17">
        <f>Q13+AK13</f>
        <v>40</v>
      </c>
      <c r="BF13" s="18">
        <f t="shared" si="11"/>
        <v>39</v>
      </c>
      <c r="BG13" s="18">
        <f t="shared" si="11"/>
        <v>49</v>
      </c>
      <c r="BH13" s="18">
        <f t="shared" si="11"/>
        <v>57</v>
      </c>
      <c r="BI13" s="18">
        <f t="shared" si="11"/>
        <v>53</v>
      </c>
      <c r="BJ13" s="18">
        <f>SUM(BE13:BI13)</f>
        <v>238</v>
      </c>
      <c r="BK13" s="306" t="s">
        <v>15</v>
      </c>
      <c r="BL13" s="306"/>
      <c r="BM13" s="18">
        <f>Y13+AS13</f>
        <v>58</v>
      </c>
      <c r="BN13" s="18">
        <f t="shared" si="12"/>
        <v>45</v>
      </c>
      <c r="BO13" s="18">
        <f t="shared" si="12"/>
        <v>49</v>
      </c>
      <c r="BP13" s="18">
        <f t="shared" si="12"/>
        <v>68</v>
      </c>
      <c r="BQ13" s="18">
        <f t="shared" si="12"/>
        <v>41</v>
      </c>
      <c r="BR13" s="19">
        <f>SUM(BM13:BQ13)</f>
        <v>261</v>
      </c>
    </row>
    <row r="14" spans="1:70" ht="15" x14ac:dyDescent="0.15">
      <c r="A14" s="1"/>
      <c r="E14" s="40"/>
      <c r="H14" s="40"/>
      <c r="I14" s="116"/>
      <c r="J14" s="116"/>
      <c r="K14" s="117"/>
      <c r="L14" s="76"/>
      <c r="O14" s="299" t="s">
        <v>12</v>
      </c>
      <c r="P14" s="300"/>
      <c r="Q14" s="20">
        <f t="shared" ref="Q14:V14" si="13">SUM(Q12:Q13)</f>
        <v>92</v>
      </c>
      <c r="R14" s="20">
        <f t="shared" si="13"/>
        <v>82</v>
      </c>
      <c r="S14" s="20">
        <f t="shared" si="13"/>
        <v>98</v>
      </c>
      <c r="T14" s="20">
        <f t="shared" si="13"/>
        <v>107</v>
      </c>
      <c r="U14" s="20">
        <f t="shared" si="13"/>
        <v>113</v>
      </c>
      <c r="V14" s="20">
        <f t="shared" si="13"/>
        <v>492</v>
      </c>
      <c r="W14" s="301" t="s">
        <v>12</v>
      </c>
      <c r="X14" s="302"/>
      <c r="Y14" s="20">
        <f t="shared" ref="Y14:AD14" si="14">SUM(Y12:Y13)</f>
        <v>111</v>
      </c>
      <c r="Z14" s="20">
        <f t="shared" si="14"/>
        <v>99</v>
      </c>
      <c r="AA14" s="20">
        <f t="shared" si="14"/>
        <v>88</v>
      </c>
      <c r="AB14" s="20">
        <f t="shared" si="14"/>
        <v>110</v>
      </c>
      <c r="AC14" s="20">
        <f t="shared" si="14"/>
        <v>92</v>
      </c>
      <c r="AD14" s="20">
        <f t="shared" si="14"/>
        <v>500</v>
      </c>
      <c r="AI14" s="299" t="s">
        <v>12</v>
      </c>
      <c r="AJ14" s="300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301" t="s">
        <v>12</v>
      </c>
      <c r="AR14" s="302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3</v>
      </c>
      <c r="AX14" s="20">
        <f t="shared" si="16"/>
        <v>3</v>
      </c>
      <c r="BC14" s="299" t="s">
        <v>12</v>
      </c>
      <c r="BD14" s="300"/>
      <c r="BE14" s="20">
        <f t="shared" ref="BE14:BJ14" si="17">SUM(BE12:BE13)</f>
        <v>92</v>
      </c>
      <c r="BF14" s="20">
        <f t="shared" si="17"/>
        <v>82</v>
      </c>
      <c r="BG14" s="20">
        <f t="shared" si="17"/>
        <v>98</v>
      </c>
      <c r="BH14" s="20">
        <f t="shared" si="17"/>
        <v>107</v>
      </c>
      <c r="BI14" s="20">
        <f t="shared" si="17"/>
        <v>113</v>
      </c>
      <c r="BJ14" s="20">
        <f t="shared" si="17"/>
        <v>492</v>
      </c>
      <c r="BK14" s="301" t="s">
        <v>12</v>
      </c>
      <c r="BL14" s="302"/>
      <c r="BM14" s="20">
        <f t="shared" ref="BM14:BR14" si="18">SUM(BM12:BM13)</f>
        <v>111</v>
      </c>
      <c r="BN14" s="20">
        <f t="shared" si="18"/>
        <v>99</v>
      </c>
      <c r="BO14" s="20">
        <f t="shared" si="18"/>
        <v>88</v>
      </c>
      <c r="BP14" s="20">
        <f t="shared" si="18"/>
        <v>110</v>
      </c>
      <c r="BQ14" s="20">
        <f t="shared" si="18"/>
        <v>95</v>
      </c>
      <c r="BR14" s="20">
        <f t="shared" si="18"/>
        <v>503</v>
      </c>
    </row>
    <row r="15" spans="1:70" ht="15.75" thickBot="1" x14ac:dyDescent="0.2">
      <c r="A15" s="1"/>
      <c r="E15" s="40"/>
      <c r="H15" s="40"/>
      <c r="I15" s="116"/>
      <c r="J15" s="116"/>
      <c r="K15" s="117"/>
      <c r="L15" s="76"/>
      <c r="O15" s="28"/>
      <c r="P15" s="28"/>
      <c r="Q15" s="26"/>
      <c r="R15" s="26"/>
      <c r="S15" s="26"/>
      <c r="T15" s="26"/>
      <c r="U15" s="26"/>
      <c r="V15" s="26"/>
      <c r="W15" s="28"/>
      <c r="X15" s="28"/>
      <c r="Y15" s="26"/>
      <c r="Z15" s="26"/>
      <c r="AA15" s="26"/>
      <c r="AB15" s="26"/>
      <c r="AC15" s="26"/>
      <c r="AD15" s="26"/>
      <c r="AI15" s="28"/>
      <c r="AJ15" s="28"/>
      <c r="AK15" s="26"/>
      <c r="AL15" s="26"/>
      <c r="AM15" s="26"/>
      <c r="AN15" s="26"/>
      <c r="AO15" s="26"/>
      <c r="AP15" s="26"/>
      <c r="AQ15" s="28"/>
      <c r="AR15" s="28"/>
      <c r="AS15" s="26"/>
      <c r="AT15" s="26"/>
      <c r="AU15" s="26"/>
      <c r="AV15" s="26"/>
      <c r="AW15" s="26"/>
      <c r="AX15" s="26"/>
      <c r="BC15" s="28"/>
      <c r="BD15" s="28"/>
      <c r="BE15" s="26"/>
      <c r="BF15" s="26"/>
      <c r="BG15" s="26"/>
      <c r="BH15" s="26"/>
      <c r="BI15" s="26"/>
      <c r="BJ15" s="26"/>
      <c r="BK15" s="28"/>
      <c r="BL15" s="28"/>
      <c r="BM15" s="26"/>
      <c r="BN15" s="26"/>
      <c r="BO15" s="26"/>
      <c r="BP15" s="26"/>
      <c r="BQ15" s="26"/>
      <c r="BR15" s="26"/>
    </row>
    <row r="16" spans="1:70" ht="16.5" thickTop="1" thickBot="1" x14ac:dyDescent="0.2">
      <c r="B16" s="150" t="s">
        <v>53</v>
      </c>
      <c r="C16" s="392" t="s">
        <v>31</v>
      </c>
      <c r="D16" s="393"/>
      <c r="E16" s="394"/>
      <c r="F16" s="392" t="s">
        <v>32</v>
      </c>
      <c r="G16" s="393"/>
      <c r="H16" s="394"/>
      <c r="I16" s="395" t="s">
        <v>52</v>
      </c>
      <c r="J16" s="396"/>
      <c r="K16" s="397"/>
      <c r="L16" s="74"/>
      <c r="O16" s="299" t="s">
        <v>10</v>
      </c>
      <c r="P16" s="300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310" t="s">
        <v>10</v>
      </c>
      <c r="X16" s="31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99" t="s">
        <v>10</v>
      </c>
      <c r="AJ16" s="300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310" t="s">
        <v>10</v>
      </c>
      <c r="AR16" s="31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99" t="s">
        <v>10</v>
      </c>
      <c r="BD16" s="300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310" t="s">
        <v>10</v>
      </c>
      <c r="BL16" s="31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154" t="s">
        <v>37</v>
      </c>
      <c r="C17" s="151">
        <f>V27+AD27+V32+AD32+V37</f>
        <v>1695</v>
      </c>
      <c r="D17" s="79">
        <f>V28+AD28+V33+AD33+V38</f>
        <v>1664</v>
      </c>
      <c r="E17" s="80">
        <f>SUM(C17:D17)</f>
        <v>3359</v>
      </c>
      <c r="F17" s="81">
        <f>AP27+AX27+AP32+AX32+AP37</f>
        <v>3</v>
      </c>
      <c r="G17" s="79">
        <f>AP28+AX28+AP33+AX33+AP38</f>
        <v>12</v>
      </c>
      <c r="H17" s="80">
        <f>SUM(F17:G17)</f>
        <v>15</v>
      </c>
      <c r="I17" s="118">
        <f t="shared" ref="I17:K20" si="19">+C17+F17</f>
        <v>1698</v>
      </c>
      <c r="J17" s="119">
        <f t="shared" si="19"/>
        <v>1676</v>
      </c>
      <c r="K17" s="120">
        <f t="shared" si="19"/>
        <v>3374</v>
      </c>
      <c r="L17" s="74"/>
      <c r="O17" s="299" t="s">
        <v>13</v>
      </c>
      <c r="P17" s="303"/>
      <c r="Q17" s="14">
        <v>39</v>
      </c>
      <c r="R17" s="15">
        <v>42</v>
      </c>
      <c r="S17" s="15">
        <v>44</v>
      </c>
      <c r="T17" s="15">
        <v>35</v>
      </c>
      <c r="U17" s="15">
        <v>46</v>
      </c>
      <c r="V17" s="15">
        <f>SUM(Q17:U17)</f>
        <v>206</v>
      </c>
      <c r="W17" s="307" t="s">
        <v>13</v>
      </c>
      <c r="X17" s="308"/>
      <c r="Y17" s="15">
        <v>37</v>
      </c>
      <c r="Z17" s="15">
        <v>34</v>
      </c>
      <c r="AA17" s="15">
        <v>46</v>
      </c>
      <c r="AB17" s="15">
        <v>39</v>
      </c>
      <c r="AC17" s="15">
        <v>42</v>
      </c>
      <c r="AD17" s="16">
        <f>SUM(Y17:AC17)</f>
        <v>198</v>
      </c>
      <c r="AI17" s="299" t="s">
        <v>13</v>
      </c>
      <c r="AJ17" s="303"/>
      <c r="AK17" s="29">
        <v>1</v>
      </c>
      <c r="AL17" s="15">
        <v>3</v>
      </c>
      <c r="AM17" s="15">
        <v>8</v>
      </c>
      <c r="AN17" s="15">
        <v>1</v>
      </c>
      <c r="AO17" s="15">
        <v>2</v>
      </c>
      <c r="AP17" s="15">
        <f>SUM(AK17:AO17)</f>
        <v>15</v>
      </c>
      <c r="AQ17" s="307" t="s">
        <v>13</v>
      </c>
      <c r="AR17" s="308"/>
      <c r="AS17" s="15">
        <v>1</v>
      </c>
      <c r="AT17" s="15">
        <v>2</v>
      </c>
      <c r="AU17" s="15">
        <v>3</v>
      </c>
      <c r="AV17" s="15">
        <v>0</v>
      </c>
      <c r="AW17" s="15">
        <v>5</v>
      </c>
      <c r="AX17" s="16">
        <f>SUM(AS17:AW17)</f>
        <v>11</v>
      </c>
      <c r="BC17" s="299" t="s">
        <v>13</v>
      </c>
      <c r="BD17" s="303"/>
      <c r="BE17" s="14">
        <f>Q17+AK17</f>
        <v>40</v>
      </c>
      <c r="BF17" s="15">
        <f t="shared" ref="BF17:BI18" si="20">R17+AL17</f>
        <v>45</v>
      </c>
      <c r="BG17" s="15">
        <f t="shared" si="20"/>
        <v>52</v>
      </c>
      <c r="BH17" s="15">
        <f t="shared" si="20"/>
        <v>36</v>
      </c>
      <c r="BI17" s="15">
        <f t="shared" si="20"/>
        <v>48</v>
      </c>
      <c r="BJ17" s="15">
        <f>SUM(BE17:BI17)</f>
        <v>221</v>
      </c>
      <c r="BK17" s="309" t="s">
        <v>13</v>
      </c>
      <c r="BL17" s="309"/>
      <c r="BM17" s="15">
        <f>Y17+AS17</f>
        <v>38</v>
      </c>
      <c r="BN17" s="15">
        <f t="shared" ref="BN17:BQ18" si="21">Z17+AT17</f>
        <v>36</v>
      </c>
      <c r="BO17" s="15">
        <f t="shared" si="21"/>
        <v>49</v>
      </c>
      <c r="BP17" s="15">
        <f t="shared" si="21"/>
        <v>39</v>
      </c>
      <c r="BQ17" s="15">
        <f t="shared" si="21"/>
        <v>47</v>
      </c>
      <c r="BR17" s="16">
        <f>SUM(BM17:BQ17)</f>
        <v>209</v>
      </c>
    </row>
    <row r="18" spans="2:70" ht="15.75" thickBot="1" x14ac:dyDescent="0.2">
      <c r="B18" s="155" t="s">
        <v>38</v>
      </c>
      <c r="C18" s="152">
        <f>AD37</f>
        <v>477</v>
      </c>
      <c r="D18" s="71">
        <f>AD38</f>
        <v>490</v>
      </c>
      <c r="E18" s="72">
        <f>SUM(C18:D18)</f>
        <v>967</v>
      </c>
      <c r="F18" s="73">
        <f>AX37</f>
        <v>0</v>
      </c>
      <c r="G18" s="71">
        <f>AX38</f>
        <v>0</v>
      </c>
      <c r="H18" s="72">
        <f>SUM(F18:G18)</f>
        <v>0</v>
      </c>
      <c r="I18" s="121">
        <f t="shared" si="19"/>
        <v>477</v>
      </c>
      <c r="J18" s="122">
        <f t="shared" si="19"/>
        <v>490</v>
      </c>
      <c r="K18" s="123">
        <f t="shared" si="19"/>
        <v>967</v>
      </c>
      <c r="L18" s="75"/>
      <c r="O18" s="299" t="s">
        <v>15</v>
      </c>
      <c r="P18" s="303"/>
      <c r="Q18" s="17">
        <v>37</v>
      </c>
      <c r="R18" s="18">
        <v>34</v>
      </c>
      <c r="S18" s="18">
        <v>36</v>
      </c>
      <c r="T18" s="18">
        <v>37</v>
      </c>
      <c r="U18" s="18">
        <v>36</v>
      </c>
      <c r="V18" s="18">
        <f>SUM(Q18:U18)</f>
        <v>180</v>
      </c>
      <c r="W18" s="304" t="s">
        <v>15</v>
      </c>
      <c r="X18" s="305"/>
      <c r="Y18" s="18">
        <v>24</v>
      </c>
      <c r="Z18" s="18">
        <v>37</v>
      </c>
      <c r="AA18" s="18">
        <v>24</v>
      </c>
      <c r="AB18" s="18">
        <v>27</v>
      </c>
      <c r="AC18" s="18">
        <v>35</v>
      </c>
      <c r="AD18" s="19">
        <f>SUM(Y18:AC18)</f>
        <v>147</v>
      </c>
      <c r="AI18" s="299" t="s">
        <v>15</v>
      </c>
      <c r="AJ18" s="303"/>
      <c r="AK18" s="17">
        <v>2</v>
      </c>
      <c r="AL18" s="18">
        <v>1</v>
      </c>
      <c r="AM18" s="18">
        <v>3</v>
      </c>
      <c r="AN18" s="18">
        <v>1</v>
      </c>
      <c r="AO18" s="18">
        <v>2</v>
      </c>
      <c r="AP18" s="18">
        <f>SUM(AK18:AO18)</f>
        <v>9</v>
      </c>
      <c r="AQ18" s="304" t="s">
        <v>15</v>
      </c>
      <c r="AR18" s="305"/>
      <c r="AS18" s="18">
        <v>3</v>
      </c>
      <c r="AT18" s="18">
        <v>1</v>
      </c>
      <c r="AU18" s="18">
        <v>1</v>
      </c>
      <c r="AV18" s="18">
        <v>2</v>
      </c>
      <c r="AW18" s="18">
        <v>2</v>
      </c>
      <c r="AX18" s="19">
        <f>SUM(AS18:AW18)</f>
        <v>9</v>
      </c>
      <c r="BC18" s="299" t="s">
        <v>15</v>
      </c>
      <c r="BD18" s="303"/>
      <c r="BE18" s="17">
        <f>Q18+AK18</f>
        <v>39</v>
      </c>
      <c r="BF18" s="18">
        <f t="shared" si="20"/>
        <v>35</v>
      </c>
      <c r="BG18" s="18">
        <f t="shared" si="20"/>
        <v>39</v>
      </c>
      <c r="BH18" s="18">
        <f t="shared" si="20"/>
        <v>38</v>
      </c>
      <c r="BI18" s="18">
        <f t="shared" si="20"/>
        <v>38</v>
      </c>
      <c r="BJ18" s="18">
        <f>SUM(BE18:BI18)</f>
        <v>189</v>
      </c>
      <c r="BK18" s="306" t="s">
        <v>15</v>
      </c>
      <c r="BL18" s="306"/>
      <c r="BM18" s="18">
        <f>Y18+AS18</f>
        <v>27</v>
      </c>
      <c r="BN18" s="18">
        <f t="shared" si="21"/>
        <v>38</v>
      </c>
      <c r="BO18" s="18">
        <f t="shared" si="21"/>
        <v>25</v>
      </c>
      <c r="BP18" s="18">
        <f t="shared" si="21"/>
        <v>29</v>
      </c>
      <c r="BQ18" s="18">
        <f t="shared" si="21"/>
        <v>37</v>
      </c>
      <c r="BR18" s="19">
        <f>SUM(BM18:BQ18)</f>
        <v>156</v>
      </c>
    </row>
    <row r="19" spans="2:70" ht="15" x14ac:dyDescent="0.15">
      <c r="B19" s="156" t="s">
        <v>39</v>
      </c>
      <c r="C19" s="144">
        <f>V42</f>
        <v>415</v>
      </c>
      <c r="D19" s="65">
        <f>V43</f>
        <v>472</v>
      </c>
      <c r="E19" s="66">
        <f>SUM(C19:D19)</f>
        <v>887</v>
      </c>
      <c r="F19" s="67">
        <f>AP42</f>
        <v>0</v>
      </c>
      <c r="G19" s="65">
        <f>AP43</f>
        <v>0</v>
      </c>
      <c r="H19" s="66">
        <f>SUM(F19:G19)</f>
        <v>0</v>
      </c>
      <c r="I19" s="110">
        <f t="shared" si="19"/>
        <v>415</v>
      </c>
      <c r="J19" s="111">
        <f t="shared" si="19"/>
        <v>472</v>
      </c>
      <c r="K19" s="124">
        <f t="shared" si="19"/>
        <v>887</v>
      </c>
      <c r="L19" s="75"/>
      <c r="O19" s="299" t="s">
        <v>12</v>
      </c>
      <c r="P19" s="300"/>
      <c r="Q19" s="20">
        <f t="shared" ref="Q19:V19" si="22">SUM(Q17:Q18)</f>
        <v>76</v>
      </c>
      <c r="R19" s="20">
        <f t="shared" si="22"/>
        <v>76</v>
      </c>
      <c r="S19" s="20">
        <f t="shared" si="22"/>
        <v>80</v>
      </c>
      <c r="T19" s="20">
        <f t="shared" si="22"/>
        <v>72</v>
      </c>
      <c r="U19" s="20">
        <f t="shared" si="22"/>
        <v>82</v>
      </c>
      <c r="V19" s="20">
        <f t="shared" si="22"/>
        <v>386</v>
      </c>
      <c r="W19" s="301" t="s">
        <v>12</v>
      </c>
      <c r="X19" s="302"/>
      <c r="Y19" s="20">
        <f t="shared" ref="Y19:AD19" si="23">SUM(Y17:Y18)</f>
        <v>61</v>
      </c>
      <c r="Z19" s="20">
        <f t="shared" si="23"/>
        <v>71</v>
      </c>
      <c r="AA19" s="20">
        <f t="shared" si="23"/>
        <v>70</v>
      </c>
      <c r="AB19" s="20">
        <f t="shared" si="23"/>
        <v>66</v>
      </c>
      <c r="AC19" s="20">
        <f t="shared" si="23"/>
        <v>77</v>
      </c>
      <c r="AD19" s="20">
        <f t="shared" si="23"/>
        <v>345</v>
      </c>
      <c r="AI19" s="299" t="s">
        <v>12</v>
      </c>
      <c r="AJ19" s="300"/>
      <c r="AK19" s="20">
        <f t="shared" ref="AK19:AP19" si="24">SUM(AK17:AK18)</f>
        <v>3</v>
      </c>
      <c r="AL19" s="20">
        <f t="shared" si="24"/>
        <v>4</v>
      </c>
      <c r="AM19" s="20">
        <f t="shared" si="24"/>
        <v>11</v>
      </c>
      <c r="AN19" s="20">
        <f t="shared" si="24"/>
        <v>2</v>
      </c>
      <c r="AO19" s="20">
        <f t="shared" si="24"/>
        <v>4</v>
      </c>
      <c r="AP19" s="20">
        <f t="shared" si="24"/>
        <v>24</v>
      </c>
      <c r="AQ19" s="301" t="s">
        <v>12</v>
      </c>
      <c r="AR19" s="302"/>
      <c r="AS19" s="20">
        <f t="shared" ref="AS19:AX19" si="25">SUM(AS17:AS18)</f>
        <v>4</v>
      </c>
      <c r="AT19" s="20">
        <f t="shared" si="25"/>
        <v>3</v>
      </c>
      <c r="AU19" s="20">
        <f t="shared" si="25"/>
        <v>4</v>
      </c>
      <c r="AV19" s="20">
        <f t="shared" si="25"/>
        <v>2</v>
      </c>
      <c r="AW19" s="20">
        <f t="shared" si="25"/>
        <v>7</v>
      </c>
      <c r="AX19" s="20">
        <f t="shared" si="25"/>
        <v>20</v>
      </c>
      <c r="BC19" s="299" t="s">
        <v>12</v>
      </c>
      <c r="BD19" s="300"/>
      <c r="BE19" s="20">
        <f t="shared" ref="BE19:BJ19" si="26">SUM(BE17:BE18)</f>
        <v>79</v>
      </c>
      <c r="BF19" s="20">
        <f t="shared" si="26"/>
        <v>80</v>
      </c>
      <c r="BG19" s="20">
        <f t="shared" si="26"/>
        <v>91</v>
      </c>
      <c r="BH19" s="20">
        <f t="shared" si="26"/>
        <v>74</v>
      </c>
      <c r="BI19" s="20">
        <f t="shared" si="26"/>
        <v>86</v>
      </c>
      <c r="BJ19" s="20">
        <f t="shared" si="26"/>
        <v>410</v>
      </c>
      <c r="BK19" s="301" t="s">
        <v>12</v>
      </c>
      <c r="BL19" s="302"/>
      <c r="BM19" s="20">
        <f t="shared" ref="BM19:BR19" si="27">SUM(BM17:BM18)</f>
        <v>65</v>
      </c>
      <c r="BN19" s="20">
        <f t="shared" si="27"/>
        <v>74</v>
      </c>
      <c r="BO19" s="20">
        <f t="shared" si="27"/>
        <v>74</v>
      </c>
      <c r="BP19" s="20">
        <f t="shared" si="27"/>
        <v>68</v>
      </c>
      <c r="BQ19" s="20">
        <f t="shared" si="27"/>
        <v>84</v>
      </c>
      <c r="BR19" s="20">
        <f t="shared" si="27"/>
        <v>365</v>
      </c>
    </row>
    <row r="20" spans="2:70" ht="15.75" thickBot="1" x14ac:dyDescent="0.2">
      <c r="B20" s="157" t="s">
        <v>22</v>
      </c>
      <c r="C20" s="153">
        <f>C9-C18-C19</f>
        <v>767</v>
      </c>
      <c r="D20" s="82">
        <f>D9-D18-D19</f>
        <v>1298</v>
      </c>
      <c r="E20" s="83">
        <f>SUM(C20:D20)</f>
        <v>2065</v>
      </c>
      <c r="F20" s="84">
        <f>F9-F18-F19</f>
        <v>0</v>
      </c>
      <c r="G20" s="82">
        <f>G9-G18-G19</f>
        <v>1</v>
      </c>
      <c r="H20" s="87">
        <f>H9-H18-H19</f>
        <v>1</v>
      </c>
      <c r="I20" s="125">
        <f>+C20+F20</f>
        <v>767</v>
      </c>
      <c r="J20" s="126">
        <f t="shared" si="19"/>
        <v>1299</v>
      </c>
      <c r="K20" s="127">
        <f t="shared" si="19"/>
        <v>2066</v>
      </c>
      <c r="L20" s="75"/>
      <c r="O20" s="28"/>
      <c r="P20" s="28"/>
      <c r="Q20" s="26"/>
      <c r="R20" s="26"/>
      <c r="S20" s="26"/>
      <c r="T20" s="26"/>
      <c r="U20" s="26"/>
      <c r="V20" s="26"/>
      <c r="W20" s="28"/>
      <c r="X20" s="28"/>
      <c r="Y20" s="26"/>
      <c r="Z20" s="26"/>
      <c r="AA20" s="26"/>
      <c r="AB20" s="26"/>
      <c r="AC20" s="26"/>
      <c r="AD20" s="26"/>
      <c r="AI20" s="28"/>
      <c r="AJ20" s="28"/>
      <c r="AK20" s="26"/>
      <c r="AL20" s="26"/>
      <c r="AM20" s="26"/>
      <c r="AN20" s="26"/>
      <c r="AO20" s="26"/>
      <c r="AP20" s="26"/>
      <c r="AQ20" s="28"/>
      <c r="AR20" s="28"/>
      <c r="AS20" s="26"/>
      <c r="AT20" s="26"/>
      <c r="AU20" s="26"/>
      <c r="AV20" s="26"/>
      <c r="AW20" s="26"/>
      <c r="AX20" s="26"/>
      <c r="BC20" s="28"/>
      <c r="BD20" s="28"/>
      <c r="BE20" s="26"/>
      <c r="BF20" s="26"/>
      <c r="BG20" s="26"/>
      <c r="BH20" s="26"/>
      <c r="BI20" s="26"/>
      <c r="BJ20" s="26"/>
      <c r="BK20" s="28"/>
      <c r="BL20" s="28"/>
      <c r="BM20" s="26"/>
      <c r="BN20" s="26"/>
      <c r="BO20" s="26"/>
      <c r="BP20" s="26"/>
      <c r="BQ20" s="26"/>
      <c r="BR20" s="26"/>
    </row>
    <row r="21" spans="2:70" ht="15" thickTop="1" thickBot="1" x14ac:dyDescent="0.2">
      <c r="B21" s="386" t="s">
        <v>44</v>
      </c>
      <c r="C21" s="388" t="s">
        <v>47</v>
      </c>
      <c r="D21" s="390" t="s">
        <v>48</v>
      </c>
      <c r="E21" s="378" t="s">
        <v>49</v>
      </c>
      <c r="F21" s="388" t="s">
        <v>47</v>
      </c>
      <c r="G21" s="390" t="s">
        <v>48</v>
      </c>
      <c r="H21" s="378" t="s">
        <v>51</v>
      </c>
      <c r="I21" s="380" t="s">
        <v>47</v>
      </c>
      <c r="J21" s="382" t="s">
        <v>48</v>
      </c>
      <c r="K21" s="384" t="s">
        <v>54</v>
      </c>
      <c r="L21" s="75"/>
      <c r="O21" s="299" t="s">
        <v>10</v>
      </c>
      <c r="P21" s="300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310" t="s">
        <v>10</v>
      </c>
      <c r="X21" s="31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99" t="s">
        <v>10</v>
      </c>
      <c r="AJ21" s="300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310" t="s">
        <v>10</v>
      </c>
      <c r="AR21" s="31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99" t="s">
        <v>10</v>
      </c>
      <c r="BD21" s="300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310" t="s">
        <v>10</v>
      </c>
      <c r="BL21" s="31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87"/>
      <c r="C22" s="389"/>
      <c r="D22" s="391"/>
      <c r="E22" s="379"/>
      <c r="F22" s="389"/>
      <c r="G22" s="391"/>
      <c r="H22" s="379"/>
      <c r="I22" s="381"/>
      <c r="J22" s="383"/>
      <c r="K22" s="385"/>
      <c r="L22" s="75"/>
      <c r="O22" s="299" t="s">
        <v>13</v>
      </c>
      <c r="P22" s="303"/>
      <c r="Q22" s="14">
        <v>36</v>
      </c>
      <c r="R22" s="15">
        <v>36</v>
      </c>
      <c r="S22" s="15">
        <v>52</v>
      </c>
      <c r="T22" s="15">
        <v>40</v>
      </c>
      <c r="U22" s="15">
        <v>53</v>
      </c>
      <c r="V22" s="15">
        <f>SUM(Q22:U22)</f>
        <v>217</v>
      </c>
      <c r="W22" s="307" t="s">
        <v>13</v>
      </c>
      <c r="X22" s="308"/>
      <c r="Y22" s="15">
        <v>49</v>
      </c>
      <c r="Z22" s="15">
        <v>62</v>
      </c>
      <c r="AA22" s="15">
        <v>58</v>
      </c>
      <c r="AB22" s="15">
        <v>56</v>
      </c>
      <c r="AC22" s="30">
        <v>47</v>
      </c>
      <c r="AD22" s="16">
        <f>SUM(Y22:AC22)</f>
        <v>272</v>
      </c>
      <c r="AI22" s="299" t="s">
        <v>13</v>
      </c>
      <c r="AJ22" s="303"/>
      <c r="AK22" s="14">
        <v>4</v>
      </c>
      <c r="AL22" s="15"/>
      <c r="AM22" s="15">
        <v>2</v>
      </c>
      <c r="AN22" s="15">
        <v>2</v>
      </c>
      <c r="AO22" s="15"/>
      <c r="AP22" s="15">
        <f>SUM(AK22:AO22)</f>
        <v>8</v>
      </c>
      <c r="AQ22" s="307" t="s">
        <v>13</v>
      </c>
      <c r="AR22" s="308"/>
      <c r="AS22" s="15"/>
      <c r="AT22" s="15"/>
      <c r="AU22" s="15"/>
      <c r="AV22" s="15"/>
      <c r="AW22" s="15"/>
      <c r="AX22" s="16">
        <f>SUM(AS22:AW22)</f>
        <v>0</v>
      </c>
      <c r="BC22" s="299" t="s">
        <v>13</v>
      </c>
      <c r="BD22" s="303"/>
      <c r="BE22" s="14">
        <f>Q22+AK22</f>
        <v>40</v>
      </c>
      <c r="BF22" s="15">
        <f t="shared" ref="BF22:BI23" si="28">R22+AL22</f>
        <v>36</v>
      </c>
      <c r="BG22" s="15">
        <f t="shared" si="28"/>
        <v>54</v>
      </c>
      <c r="BH22" s="15">
        <f t="shared" si="28"/>
        <v>42</v>
      </c>
      <c r="BI22" s="15">
        <f t="shared" si="28"/>
        <v>53</v>
      </c>
      <c r="BJ22" s="15">
        <f>SUM(BE22:BI22)</f>
        <v>225</v>
      </c>
      <c r="BK22" s="309" t="s">
        <v>13</v>
      </c>
      <c r="BL22" s="309"/>
      <c r="BM22" s="15">
        <f>Y22+AS22</f>
        <v>49</v>
      </c>
      <c r="BN22" s="15">
        <f t="shared" ref="BN22:BQ23" si="29">Z22+AT22</f>
        <v>62</v>
      </c>
      <c r="BO22" s="15">
        <f t="shared" si="29"/>
        <v>58</v>
      </c>
      <c r="BP22" s="15">
        <f t="shared" si="29"/>
        <v>56</v>
      </c>
      <c r="BQ22" s="15">
        <f t="shared" si="29"/>
        <v>47</v>
      </c>
      <c r="BR22" s="16">
        <f>SUM(BM22:BQ22)</f>
        <v>272</v>
      </c>
    </row>
    <row r="23" spans="2:70" ht="16.5" thickTop="1" thickBot="1" x14ac:dyDescent="0.2">
      <c r="B23" s="100" t="s">
        <v>37</v>
      </c>
      <c r="C23" s="101">
        <f>ROUND(C17/$C$10,4)</f>
        <v>0.33179999999999998</v>
      </c>
      <c r="D23" s="102">
        <f>ROUND(D17/$D$10,4)</f>
        <v>0.29649999999999999</v>
      </c>
      <c r="E23" s="103">
        <f>ROUND(E17/$E$10,4)</f>
        <v>0.31330000000000002</v>
      </c>
      <c r="F23" s="101">
        <f>ROUND(F17/$F$10,4)</f>
        <v>7.8899999999999998E-2</v>
      </c>
      <c r="G23" s="102">
        <f>ROUND(G17/$G$10,4)</f>
        <v>0.25</v>
      </c>
      <c r="H23" s="103">
        <f>ROUND(H17/$H$10,4)</f>
        <v>0.1744</v>
      </c>
      <c r="I23" s="130">
        <f>ROUND(I17/$I$10,4)</f>
        <v>0.33</v>
      </c>
      <c r="J23" s="131">
        <f>ROUND(J17/$J$10,4)</f>
        <v>0.29609999999999997</v>
      </c>
      <c r="K23" s="132">
        <f>ROUND(K17/$K$10,4)</f>
        <v>0.31219999999999998</v>
      </c>
      <c r="L23" s="75"/>
      <c r="O23" s="299" t="s">
        <v>15</v>
      </c>
      <c r="P23" s="303"/>
      <c r="Q23" s="17">
        <v>37</v>
      </c>
      <c r="R23" s="18">
        <v>41</v>
      </c>
      <c r="S23" s="18">
        <v>32</v>
      </c>
      <c r="T23" s="18">
        <v>48</v>
      </c>
      <c r="U23" s="18">
        <v>45</v>
      </c>
      <c r="V23" s="18">
        <f>SUM(Q23:U23)</f>
        <v>203</v>
      </c>
      <c r="W23" s="304" t="s">
        <v>15</v>
      </c>
      <c r="X23" s="305"/>
      <c r="Y23" s="18">
        <v>58</v>
      </c>
      <c r="Z23" s="18">
        <v>52</v>
      </c>
      <c r="AA23" s="18">
        <v>60</v>
      </c>
      <c r="AB23" s="18">
        <v>53</v>
      </c>
      <c r="AC23" s="31">
        <v>52</v>
      </c>
      <c r="AD23" s="19">
        <f>SUM(Y23:AC23)</f>
        <v>275</v>
      </c>
      <c r="AI23" s="299" t="s">
        <v>15</v>
      </c>
      <c r="AJ23" s="303"/>
      <c r="AK23" s="17">
        <v>3</v>
      </c>
      <c r="AL23" s="18">
        <v>1</v>
      </c>
      <c r="AM23" s="18">
        <v>3</v>
      </c>
      <c r="AN23" s="18">
        <v>2</v>
      </c>
      <c r="AO23" s="18">
        <v>1</v>
      </c>
      <c r="AP23" s="18">
        <f>SUM(AK23:AO23)</f>
        <v>10</v>
      </c>
      <c r="AQ23" s="304" t="s">
        <v>15</v>
      </c>
      <c r="AR23" s="305"/>
      <c r="AS23" s="18">
        <v>1</v>
      </c>
      <c r="AT23" s="18">
        <v>1</v>
      </c>
      <c r="AU23" s="18">
        <v>1</v>
      </c>
      <c r="AV23" s="18">
        <v>1</v>
      </c>
      <c r="AW23" s="18">
        <v>1</v>
      </c>
      <c r="AX23" s="19">
        <f>SUM(AS23:AW23)</f>
        <v>5</v>
      </c>
      <c r="BC23" s="299" t="s">
        <v>15</v>
      </c>
      <c r="BD23" s="303"/>
      <c r="BE23" s="17">
        <f>Q23+AK23</f>
        <v>40</v>
      </c>
      <c r="BF23" s="18">
        <f t="shared" si="28"/>
        <v>42</v>
      </c>
      <c r="BG23" s="18">
        <f t="shared" si="28"/>
        <v>35</v>
      </c>
      <c r="BH23" s="18">
        <f t="shared" si="28"/>
        <v>50</v>
      </c>
      <c r="BI23" s="18">
        <f t="shared" si="28"/>
        <v>46</v>
      </c>
      <c r="BJ23" s="18">
        <f>SUM(BE23:BI23)</f>
        <v>213</v>
      </c>
      <c r="BK23" s="306" t="s">
        <v>15</v>
      </c>
      <c r="BL23" s="306"/>
      <c r="BM23" s="18">
        <f>Y23+AS23</f>
        <v>59</v>
      </c>
      <c r="BN23" s="18">
        <f t="shared" si="29"/>
        <v>53</v>
      </c>
      <c r="BO23" s="18">
        <f t="shared" si="29"/>
        <v>61</v>
      </c>
      <c r="BP23" s="18">
        <f t="shared" si="29"/>
        <v>54</v>
      </c>
      <c r="BQ23" s="18">
        <f t="shared" si="29"/>
        <v>53</v>
      </c>
      <c r="BR23" s="19">
        <f>SUM(BM23:BQ23)</f>
        <v>280</v>
      </c>
    </row>
    <row r="24" spans="2:70" ht="15" x14ac:dyDescent="0.15">
      <c r="B24" s="90" t="s">
        <v>38</v>
      </c>
      <c r="C24" s="92">
        <f>ROUND(C18/$C$10,4)</f>
        <v>9.3399999999999997E-2</v>
      </c>
      <c r="D24" s="89">
        <f>ROUND(D18/$D$10,4)</f>
        <v>8.7300000000000003E-2</v>
      </c>
      <c r="E24" s="93">
        <f>ROUND(E18/$E$10,4)</f>
        <v>9.0200000000000002E-2</v>
      </c>
      <c r="F24" s="92">
        <f>ROUND(F18/$F$10,4)</f>
        <v>0</v>
      </c>
      <c r="G24" s="89">
        <f>ROUND(G18/$G$10,4)</f>
        <v>0</v>
      </c>
      <c r="H24" s="93">
        <f>ROUND(H18/$H$10,4)</f>
        <v>0</v>
      </c>
      <c r="I24" s="133">
        <f>ROUND(I18/$I$10,4)</f>
        <v>9.2700000000000005E-2</v>
      </c>
      <c r="J24" s="134">
        <f>ROUND(J18/$J$10,4)</f>
        <v>8.6599999999999996E-2</v>
      </c>
      <c r="K24" s="135">
        <f>ROUND(K18/$K$10,4)</f>
        <v>8.9499999999999996E-2</v>
      </c>
      <c r="O24" s="299" t="s">
        <v>12</v>
      </c>
      <c r="P24" s="300"/>
      <c r="Q24" s="20">
        <f t="shared" ref="Q24:V24" si="30">SUM(Q22:Q23)</f>
        <v>73</v>
      </c>
      <c r="R24" s="20">
        <f t="shared" si="30"/>
        <v>77</v>
      </c>
      <c r="S24" s="20">
        <f t="shared" si="30"/>
        <v>84</v>
      </c>
      <c r="T24" s="20">
        <f t="shared" si="30"/>
        <v>88</v>
      </c>
      <c r="U24" s="20">
        <f t="shared" si="30"/>
        <v>98</v>
      </c>
      <c r="V24" s="20">
        <f t="shared" si="30"/>
        <v>420</v>
      </c>
      <c r="W24" s="301" t="s">
        <v>12</v>
      </c>
      <c r="X24" s="302"/>
      <c r="Y24" s="20">
        <f t="shared" ref="Y24:AD24" si="31">SUM(Y22:Y23)</f>
        <v>107</v>
      </c>
      <c r="Z24" s="20">
        <f t="shared" si="31"/>
        <v>114</v>
      </c>
      <c r="AA24" s="20">
        <f t="shared" si="31"/>
        <v>118</v>
      </c>
      <c r="AB24" s="20">
        <f t="shared" si="31"/>
        <v>109</v>
      </c>
      <c r="AC24" s="20">
        <f t="shared" si="31"/>
        <v>99</v>
      </c>
      <c r="AD24" s="20">
        <f t="shared" si="31"/>
        <v>547</v>
      </c>
      <c r="AI24" s="299" t="s">
        <v>12</v>
      </c>
      <c r="AJ24" s="300"/>
      <c r="AK24" s="20">
        <f t="shared" ref="AK24:AP24" si="32">SUM(AK22:AK23)</f>
        <v>7</v>
      </c>
      <c r="AL24" s="20">
        <f t="shared" si="32"/>
        <v>1</v>
      </c>
      <c r="AM24" s="20">
        <f t="shared" si="32"/>
        <v>5</v>
      </c>
      <c r="AN24" s="20">
        <f t="shared" si="32"/>
        <v>4</v>
      </c>
      <c r="AO24" s="20">
        <f t="shared" si="32"/>
        <v>1</v>
      </c>
      <c r="AP24" s="32">
        <f t="shared" si="32"/>
        <v>18</v>
      </c>
      <c r="AQ24" s="301" t="s">
        <v>12</v>
      </c>
      <c r="AR24" s="302"/>
      <c r="AS24" s="20">
        <f t="shared" ref="AS24:AX24" si="33">SUM(AS22:AS23)</f>
        <v>1</v>
      </c>
      <c r="AT24" s="20">
        <f t="shared" si="33"/>
        <v>1</v>
      </c>
      <c r="AU24" s="20">
        <f t="shared" si="33"/>
        <v>1</v>
      </c>
      <c r="AV24" s="20">
        <f t="shared" si="33"/>
        <v>1</v>
      </c>
      <c r="AW24" s="20">
        <f t="shared" si="33"/>
        <v>1</v>
      </c>
      <c r="AX24" s="20">
        <f t="shared" si="33"/>
        <v>5</v>
      </c>
      <c r="BC24" s="299" t="s">
        <v>12</v>
      </c>
      <c r="BD24" s="300"/>
      <c r="BE24" s="20">
        <f t="shared" ref="BE24:BJ24" si="34">SUM(BE22:BE23)</f>
        <v>80</v>
      </c>
      <c r="BF24" s="20">
        <f t="shared" si="34"/>
        <v>78</v>
      </c>
      <c r="BG24" s="20">
        <f t="shared" si="34"/>
        <v>89</v>
      </c>
      <c r="BH24" s="20">
        <f t="shared" si="34"/>
        <v>92</v>
      </c>
      <c r="BI24" s="20">
        <f t="shared" si="34"/>
        <v>99</v>
      </c>
      <c r="BJ24" s="20">
        <f t="shared" si="34"/>
        <v>438</v>
      </c>
      <c r="BK24" s="301" t="s">
        <v>12</v>
      </c>
      <c r="BL24" s="302"/>
      <c r="BM24" s="20">
        <f t="shared" ref="BM24:BR24" si="35">SUM(BM22:BM23)</f>
        <v>108</v>
      </c>
      <c r="BN24" s="20">
        <f t="shared" si="35"/>
        <v>115</v>
      </c>
      <c r="BO24" s="20">
        <f t="shared" si="35"/>
        <v>119</v>
      </c>
      <c r="BP24" s="20">
        <f t="shared" si="35"/>
        <v>110</v>
      </c>
      <c r="BQ24" s="20">
        <f t="shared" si="35"/>
        <v>100</v>
      </c>
      <c r="BR24" s="20">
        <f t="shared" si="35"/>
        <v>552</v>
      </c>
    </row>
    <row r="25" spans="2:70" ht="15" x14ac:dyDescent="0.15">
      <c r="B25" s="90" t="s">
        <v>39</v>
      </c>
      <c r="C25" s="92">
        <f>ROUND(C19/$C$10,4)</f>
        <v>8.1199999999999994E-2</v>
      </c>
      <c r="D25" s="89">
        <f>ROUND(D19/$D$10,4)</f>
        <v>8.4099999999999994E-2</v>
      </c>
      <c r="E25" s="93">
        <f>ROUND(E19/$E$10,4)</f>
        <v>8.2699999999999996E-2</v>
      </c>
      <c r="F25" s="92">
        <f>ROUND(F19/$F$10,4)</f>
        <v>0</v>
      </c>
      <c r="G25" s="89">
        <f>ROUND(G19/$G$10,4)</f>
        <v>0</v>
      </c>
      <c r="H25" s="93">
        <f>ROUND(H19/$H$10,4)</f>
        <v>0</v>
      </c>
      <c r="I25" s="133">
        <f>ROUND(I19/$I$10,4)</f>
        <v>8.0600000000000005E-2</v>
      </c>
      <c r="J25" s="134">
        <f>ROUND(J19/$J$10,4)</f>
        <v>8.3400000000000002E-2</v>
      </c>
      <c r="K25" s="135">
        <f>ROUND(K19/$K$10,4)</f>
        <v>8.2100000000000006E-2</v>
      </c>
      <c r="O25" s="28"/>
      <c r="P25" s="28"/>
      <c r="Q25" s="26"/>
      <c r="R25" s="26"/>
      <c r="S25" s="26"/>
      <c r="T25" s="26"/>
      <c r="U25" s="26"/>
      <c r="V25" s="26"/>
      <c r="W25" s="28"/>
      <c r="X25" s="28"/>
      <c r="Y25" s="26"/>
      <c r="Z25" s="26"/>
      <c r="AA25" s="26"/>
      <c r="AB25" s="26"/>
      <c r="AC25" s="26"/>
      <c r="AD25" s="26"/>
      <c r="AI25" s="28"/>
      <c r="AJ25" s="28"/>
      <c r="AK25" s="26"/>
      <c r="AL25" s="26"/>
      <c r="AM25" s="26"/>
      <c r="AN25" s="26"/>
      <c r="AO25" s="26"/>
      <c r="AP25" s="26"/>
      <c r="AQ25" s="28"/>
      <c r="AR25" s="28"/>
      <c r="AS25" s="26"/>
      <c r="AT25" s="26"/>
      <c r="AU25" s="26"/>
      <c r="AV25" s="26"/>
      <c r="AW25" s="26"/>
      <c r="AX25" s="26"/>
      <c r="BC25" s="28"/>
      <c r="BD25" s="28"/>
      <c r="BE25" s="26"/>
      <c r="BF25" s="26"/>
      <c r="BG25" s="26"/>
      <c r="BH25" s="26"/>
      <c r="BI25" s="26"/>
      <c r="BJ25" s="26"/>
      <c r="BK25" s="28"/>
      <c r="BL25" s="28"/>
      <c r="BM25" s="26"/>
      <c r="BN25" s="26"/>
      <c r="BO25" s="26"/>
      <c r="BP25" s="26"/>
      <c r="BQ25" s="26"/>
      <c r="BR25" s="26"/>
    </row>
    <row r="26" spans="2:70" ht="15.75" thickBot="1" x14ac:dyDescent="0.2">
      <c r="B26" s="91" t="s">
        <v>22</v>
      </c>
      <c r="C26" s="94">
        <f>ROUND(C20/$C$10,4)</f>
        <v>0.1502</v>
      </c>
      <c r="D26" s="95">
        <f>ROUND(D20/$D$10,4)</f>
        <v>0.23130000000000001</v>
      </c>
      <c r="E26" s="96">
        <f>ROUND(E20/$E$10,4)</f>
        <v>0.19259999999999999</v>
      </c>
      <c r="F26" s="94">
        <f>ROUND(F20/$F$10,4)</f>
        <v>0</v>
      </c>
      <c r="G26" s="95">
        <f>ROUND(G20/$G$10,4)</f>
        <v>2.0799999999999999E-2</v>
      </c>
      <c r="H26" s="96">
        <f>ROUND(H20/$H$10,4)</f>
        <v>1.1599999999999999E-2</v>
      </c>
      <c r="I26" s="136">
        <f>ROUND(I20/$I$10,4)</f>
        <v>0.14899999999999999</v>
      </c>
      <c r="J26" s="137">
        <f>ROUND(J20/$J$10,4)</f>
        <v>0.22950000000000001</v>
      </c>
      <c r="K26" s="138">
        <f>ROUND(K20/$K$10,4)</f>
        <v>0.19120000000000001</v>
      </c>
      <c r="O26" s="299" t="s">
        <v>10</v>
      </c>
      <c r="P26" s="300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310" t="s">
        <v>10</v>
      </c>
      <c r="X26" s="31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99" t="s">
        <v>10</v>
      </c>
      <c r="AJ26" s="300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310" t="s">
        <v>10</v>
      </c>
      <c r="AR26" s="31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99" t="s">
        <v>10</v>
      </c>
      <c r="BD26" s="300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310" t="s">
        <v>10</v>
      </c>
      <c r="BL26" s="31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6"/>
      <c r="J27" s="116"/>
      <c r="K27" s="116"/>
      <c r="O27" s="299" t="s">
        <v>13</v>
      </c>
      <c r="P27" s="303"/>
      <c r="Q27" s="14">
        <v>66</v>
      </c>
      <c r="R27" s="15">
        <v>69</v>
      </c>
      <c r="S27" s="15">
        <v>74</v>
      </c>
      <c r="T27" s="15">
        <v>85</v>
      </c>
      <c r="U27" s="15">
        <v>87</v>
      </c>
      <c r="V27" s="15">
        <f>SUM(Q27:U27)</f>
        <v>381</v>
      </c>
      <c r="W27" s="307" t="s">
        <v>13</v>
      </c>
      <c r="X27" s="308"/>
      <c r="Y27" s="15">
        <v>80</v>
      </c>
      <c r="Z27" s="15">
        <v>60</v>
      </c>
      <c r="AA27" s="15">
        <v>64</v>
      </c>
      <c r="AB27" s="15">
        <v>67</v>
      </c>
      <c r="AC27" s="15">
        <v>66</v>
      </c>
      <c r="AD27" s="16">
        <f>SUM(Y27:AC27)</f>
        <v>337</v>
      </c>
      <c r="AI27" s="299" t="s">
        <v>13</v>
      </c>
      <c r="AJ27" s="303"/>
      <c r="AK27" s="14"/>
      <c r="AL27" s="15">
        <v>1</v>
      </c>
      <c r="AM27" s="15"/>
      <c r="AN27" s="15"/>
      <c r="AO27" s="15">
        <v>1</v>
      </c>
      <c r="AP27" s="15">
        <f>SUM(AK27:AO27)</f>
        <v>2</v>
      </c>
      <c r="AQ27" s="307" t="s">
        <v>13</v>
      </c>
      <c r="AR27" s="308"/>
      <c r="AS27" s="15"/>
      <c r="AT27" s="15"/>
      <c r="AU27" s="15"/>
      <c r="AV27" s="15"/>
      <c r="AW27" s="15"/>
      <c r="AX27" s="16">
        <f>SUM(AS27:AW27)</f>
        <v>0</v>
      </c>
      <c r="BC27" s="299" t="s">
        <v>13</v>
      </c>
      <c r="BD27" s="303"/>
      <c r="BE27" s="14">
        <f>Q27+AK27</f>
        <v>66</v>
      </c>
      <c r="BF27" s="15">
        <f t="shared" ref="BF27:BI28" si="36">R27+AL27</f>
        <v>70</v>
      </c>
      <c r="BG27" s="15">
        <f t="shared" si="36"/>
        <v>74</v>
      </c>
      <c r="BH27" s="15">
        <f t="shared" si="36"/>
        <v>85</v>
      </c>
      <c r="BI27" s="15">
        <f t="shared" si="36"/>
        <v>88</v>
      </c>
      <c r="BJ27" s="15">
        <f>SUM(BE27:BI27)</f>
        <v>383</v>
      </c>
      <c r="BK27" s="309" t="s">
        <v>13</v>
      </c>
      <c r="BL27" s="309"/>
      <c r="BM27" s="15">
        <f>Y27+AS27</f>
        <v>80</v>
      </c>
      <c r="BN27" s="15">
        <f t="shared" ref="BN27:BQ28" si="37">Z27+AT27</f>
        <v>60</v>
      </c>
      <c r="BO27" s="15">
        <f t="shared" si="37"/>
        <v>64</v>
      </c>
      <c r="BP27" s="15">
        <f t="shared" si="37"/>
        <v>67</v>
      </c>
      <c r="BQ27" s="15">
        <f t="shared" si="37"/>
        <v>66</v>
      </c>
      <c r="BR27" s="16">
        <f>SUM(BM27:BQ27)</f>
        <v>337</v>
      </c>
    </row>
    <row r="28" spans="2:70" ht="15.75" thickBot="1" x14ac:dyDescent="0.2">
      <c r="I28" s="116"/>
      <c r="J28" s="116"/>
      <c r="K28" s="116"/>
      <c r="O28" s="299" t="s">
        <v>15</v>
      </c>
      <c r="P28" s="303"/>
      <c r="Q28" s="17">
        <v>59</v>
      </c>
      <c r="R28" s="18">
        <v>72</v>
      </c>
      <c r="S28" s="18">
        <v>62</v>
      </c>
      <c r="T28" s="18">
        <v>64</v>
      </c>
      <c r="U28" s="18">
        <v>60</v>
      </c>
      <c r="V28" s="18">
        <f>SUM(Q28:U28)</f>
        <v>317</v>
      </c>
      <c r="W28" s="304" t="s">
        <v>15</v>
      </c>
      <c r="X28" s="305"/>
      <c r="Y28" s="18">
        <v>66</v>
      </c>
      <c r="Z28" s="18">
        <v>71</v>
      </c>
      <c r="AA28" s="18">
        <v>81</v>
      </c>
      <c r="AB28" s="18">
        <v>60</v>
      </c>
      <c r="AC28" s="18">
        <v>63</v>
      </c>
      <c r="AD28" s="19">
        <f>SUM(Y28:AC28)</f>
        <v>341</v>
      </c>
      <c r="AI28" s="299" t="s">
        <v>15</v>
      </c>
      <c r="AJ28" s="303"/>
      <c r="AK28" s="17">
        <v>2</v>
      </c>
      <c r="AL28" s="18">
        <v>1</v>
      </c>
      <c r="AM28" s="18"/>
      <c r="AN28" s="18">
        <v>1</v>
      </c>
      <c r="AO28" s="18">
        <v>2</v>
      </c>
      <c r="AP28" s="18">
        <f>SUM(AK28:AO28)</f>
        <v>6</v>
      </c>
      <c r="AQ28" s="304" t="s">
        <v>15</v>
      </c>
      <c r="AR28" s="305"/>
      <c r="AS28" s="18"/>
      <c r="AT28" s="18">
        <v>1</v>
      </c>
      <c r="AU28" s="18">
        <v>2</v>
      </c>
      <c r="AV28" s="18">
        <v>1</v>
      </c>
      <c r="AW28" s="18"/>
      <c r="AX28" s="19">
        <f>SUM(AS28:AW28)</f>
        <v>4</v>
      </c>
      <c r="BC28" s="299" t="s">
        <v>15</v>
      </c>
      <c r="BD28" s="303"/>
      <c r="BE28" s="17">
        <f>Q28+AK28</f>
        <v>61</v>
      </c>
      <c r="BF28" s="18">
        <f t="shared" si="36"/>
        <v>73</v>
      </c>
      <c r="BG28" s="18">
        <f t="shared" si="36"/>
        <v>62</v>
      </c>
      <c r="BH28" s="18">
        <f t="shared" si="36"/>
        <v>65</v>
      </c>
      <c r="BI28" s="18">
        <f t="shared" si="36"/>
        <v>62</v>
      </c>
      <c r="BJ28" s="18">
        <f>SUM(BE28:BI28)</f>
        <v>323</v>
      </c>
      <c r="BK28" s="306" t="s">
        <v>15</v>
      </c>
      <c r="BL28" s="306"/>
      <c r="BM28" s="18">
        <f>Y28+AS28</f>
        <v>66</v>
      </c>
      <c r="BN28" s="18">
        <f t="shared" si="37"/>
        <v>72</v>
      </c>
      <c r="BO28" s="18">
        <f t="shared" si="37"/>
        <v>83</v>
      </c>
      <c r="BP28" s="18">
        <f t="shared" si="37"/>
        <v>61</v>
      </c>
      <c r="BQ28" s="18">
        <f t="shared" si="37"/>
        <v>63</v>
      </c>
      <c r="BR28" s="19">
        <f>SUM(BM28:BQ28)</f>
        <v>345</v>
      </c>
    </row>
    <row r="29" spans="2:70" ht="15.75" thickBot="1" x14ac:dyDescent="0.2">
      <c r="I29" s="116"/>
      <c r="J29" s="116"/>
      <c r="K29" s="116"/>
      <c r="O29" s="299" t="s">
        <v>12</v>
      </c>
      <c r="P29" s="300"/>
      <c r="Q29" s="20">
        <f t="shared" ref="Q29:V29" si="38">SUM(Q27:Q28)</f>
        <v>125</v>
      </c>
      <c r="R29" s="20">
        <f t="shared" si="38"/>
        <v>141</v>
      </c>
      <c r="S29" s="20">
        <f t="shared" si="38"/>
        <v>136</v>
      </c>
      <c r="T29" s="20">
        <f t="shared" si="38"/>
        <v>149</v>
      </c>
      <c r="U29" s="20">
        <f t="shared" si="38"/>
        <v>147</v>
      </c>
      <c r="V29" s="20">
        <f t="shared" si="38"/>
        <v>698</v>
      </c>
      <c r="W29" s="301" t="s">
        <v>12</v>
      </c>
      <c r="X29" s="302"/>
      <c r="Y29" s="20">
        <f t="shared" ref="Y29:AD29" si="39">SUM(Y27:Y28)</f>
        <v>146</v>
      </c>
      <c r="Z29" s="20">
        <f t="shared" si="39"/>
        <v>131</v>
      </c>
      <c r="AA29" s="20">
        <f t="shared" si="39"/>
        <v>145</v>
      </c>
      <c r="AB29" s="20">
        <f t="shared" si="39"/>
        <v>127</v>
      </c>
      <c r="AC29" s="20">
        <f t="shared" si="39"/>
        <v>129</v>
      </c>
      <c r="AD29" s="20">
        <f t="shared" si="39"/>
        <v>678</v>
      </c>
      <c r="AI29" s="299" t="s">
        <v>12</v>
      </c>
      <c r="AJ29" s="300"/>
      <c r="AK29" s="20">
        <f t="shared" ref="AK29:AP29" si="40">SUM(AK27:AK28)</f>
        <v>2</v>
      </c>
      <c r="AL29" s="20">
        <f t="shared" si="40"/>
        <v>2</v>
      </c>
      <c r="AM29" s="20">
        <f t="shared" si="40"/>
        <v>0</v>
      </c>
      <c r="AN29" s="20">
        <f t="shared" si="40"/>
        <v>1</v>
      </c>
      <c r="AO29" s="20">
        <f t="shared" si="40"/>
        <v>3</v>
      </c>
      <c r="AP29" s="20">
        <f t="shared" si="40"/>
        <v>8</v>
      </c>
      <c r="AQ29" s="301" t="s">
        <v>12</v>
      </c>
      <c r="AR29" s="302"/>
      <c r="AS29" s="20">
        <f t="shared" ref="AS29:AX29" si="41">SUM(AS27:AS28)</f>
        <v>0</v>
      </c>
      <c r="AT29" s="20">
        <f t="shared" si="41"/>
        <v>1</v>
      </c>
      <c r="AU29" s="20">
        <f t="shared" si="41"/>
        <v>2</v>
      </c>
      <c r="AV29" s="20">
        <f t="shared" si="41"/>
        <v>1</v>
      </c>
      <c r="AW29" s="20">
        <f t="shared" si="41"/>
        <v>0</v>
      </c>
      <c r="AX29" s="20">
        <f t="shared" si="41"/>
        <v>4</v>
      </c>
      <c r="BC29" s="299" t="s">
        <v>12</v>
      </c>
      <c r="BD29" s="300"/>
      <c r="BE29" s="20">
        <f t="shared" ref="BE29:BJ29" si="42">SUM(BE27:BE28)</f>
        <v>127</v>
      </c>
      <c r="BF29" s="20">
        <f t="shared" si="42"/>
        <v>143</v>
      </c>
      <c r="BG29" s="20">
        <f t="shared" si="42"/>
        <v>136</v>
      </c>
      <c r="BH29" s="20">
        <f t="shared" si="42"/>
        <v>150</v>
      </c>
      <c r="BI29" s="20">
        <f t="shared" si="42"/>
        <v>150</v>
      </c>
      <c r="BJ29" s="20">
        <f t="shared" si="42"/>
        <v>706</v>
      </c>
      <c r="BK29" s="301" t="s">
        <v>12</v>
      </c>
      <c r="BL29" s="302"/>
      <c r="BM29" s="20">
        <f t="shared" ref="BM29:BR29" si="43">SUM(BM27:BM28)</f>
        <v>146</v>
      </c>
      <c r="BN29" s="20">
        <f t="shared" si="43"/>
        <v>132</v>
      </c>
      <c r="BO29" s="20">
        <f t="shared" si="43"/>
        <v>147</v>
      </c>
      <c r="BP29" s="20">
        <f t="shared" si="43"/>
        <v>128</v>
      </c>
      <c r="BQ29" s="20">
        <f t="shared" si="43"/>
        <v>129</v>
      </c>
      <c r="BR29" s="20">
        <f t="shared" si="43"/>
        <v>682</v>
      </c>
    </row>
    <row r="30" spans="2:70" ht="15" x14ac:dyDescent="0.15">
      <c r="B30" s="365" t="s">
        <v>53</v>
      </c>
      <c r="C30" s="367" t="s">
        <v>31</v>
      </c>
      <c r="D30" s="368"/>
      <c r="E30" s="369"/>
      <c r="F30" s="367" t="s">
        <v>32</v>
      </c>
      <c r="G30" s="368"/>
      <c r="H30" s="369"/>
      <c r="I30" s="370" t="s">
        <v>52</v>
      </c>
      <c r="J30" s="370"/>
      <c r="K30" s="371"/>
      <c r="O30" s="28"/>
      <c r="P30" s="28"/>
      <c r="Q30" s="26"/>
      <c r="R30" s="26"/>
      <c r="S30" s="26"/>
      <c r="T30" s="26"/>
      <c r="U30" s="26"/>
      <c r="V30" s="26"/>
      <c r="W30" s="28"/>
      <c r="X30" s="28"/>
      <c r="Y30" s="26"/>
      <c r="Z30" s="26"/>
      <c r="AA30" s="26"/>
      <c r="AB30" s="26"/>
      <c r="AC30" s="26"/>
      <c r="AD30" s="26"/>
      <c r="AI30" s="28"/>
      <c r="AJ30" s="28"/>
      <c r="AK30" s="26"/>
      <c r="AL30" s="26"/>
      <c r="AM30" s="26"/>
      <c r="AN30" s="26"/>
      <c r="AO30" s="26"/>
      <c r="AP30" s="26"/>
      <c r="AQ30" s="28"/>
      <c r="AR30" s="28"/>
      <c r="AS30" s="26"/>
      <c r="AT30" s="26"/>
      <c r="AU30" s="26"/>
      <c r="AV30" s="26"/>
      <c r="AW30" s="26"/>
      <c r="AX30" s="26"/>
      <c r="BC30" s="28"/>
      <c r="BD30" s="28"/>
      <c r="BE30" s="26"/>
      <c r="BF30" s="26"/>
      <c r="BG30" s="26"/>
      <c r="BH30" s="26"/>
      <c r="BI30" s="26"/>
      <c r="BJ30" s="26"/>
      <c r="BK30" s="28"/>
      <c r="BL30" s="28"/>
      <c r="BM30" s="26"/>
      <c r="BN30" s="26"/>
      <c r="BO30" s="26"/>
      <c r="BP30" s="26"/>
      <c r="BQ30" s="26"/>
      <c r="BR30" s="26"/>
    </row>
    <row r="31" spans="2:70" ht="15.75" thickBot="1" x14ac:dyDescent="0.2">
      <c r="B31" s="366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8" t="s">
        <v>16</v>
      </c>
      <c r="J31" s="139" t="s">
        <v>14</v>
      </c>
      <c r="K31" s="140" t="s">
        <v>33</v>
      </c>
      <c r="O31" s="299" t="s">
        <v>10</v>
      </c>
      <c r="P31" s="300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310" t="s">
        <v>10</v>
      </c>
      <c r="X31" s="31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99" t="s">
        <v>10</v>
      </c>
      <c r="AJ31" s="300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310" t="s">
        <v>10</v>
      </c>
      <c r="AR31" s="31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99" t="s">
        <v>10</v>
      </c>
      <c r="BD31" s="300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310" t="s">
        <v>10</v>
      </c>
      <c r="BL31" s="31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6" t="s">
        <v>45</v>
      </c>
      <c r="C32" s="359">
        <f t="shared" ref="C32:K32" si="44">C18+C19</f>
        <v>892</v>
      </c>
      <c r="D32" s="361">
        <f t="shared" si="44"/>
        <v>962</v>
      </c>
      <c r="E32" s="363">
        <f t="shared" si="44"/>
        <v>1854</v>
      </c>
      <c r="F32" s="359">
        <f t="shared" si="44"/>
        <v>0</v>
      </c>
      <c r="G32" s="361">
        <f t="shared" si="44"/>
        <v>0</v>
      </c>
      <c r="H32" s="363">
        <f t="shared" si="44"/>
        <v>0</v>
      </c>
      <c r="I32" s="372">
        <f t="shared" si="44"/>
        <v>892</v>
      </c>
      <c r="J32" s="374">
        <f t="shared" si="44"/>
        <v>962</v>
      </c>
      <c r="K32" s="376">
        <f t="shared" si="44"/>
        <v>1854</v>
      </c>
      <c r="O32" s="299" t="s">
        <v>13</v>
      </c>
      <c r="P32" s="303"/>
      <c r="Q32" s="14">
        <v>55</v>
      </c>
      <c r="R32" s="15">
        <v>62</v>
      </c>
      <c r="S32" s="15">
        <v>46</v>
      </c>
      <c r="T32" s="15">
        <v>54</v>
      </c>
      <c r="U32" s="15">
        <v>60</v>
      </c>
      <c r="V32" s="15">
        <f>SUM(Q32:U32)</f>
        <v>277</v>
      </c>
      <c r="W32" s="307" t="s">
        <v>13</v>
      </c>
      <c r="X32" s="308"/>
      <c r="Y32" s="15">
        <v>48</v>
      </c>
      <c r="Z32" s="15">
        <v>52</v>
      </c>
      <c r="AA32" s="15">
        <v>69</v>
      </c>
      <c r="AB32" s="15">
        <v>75</v>
      </c>
      <c r="AC32" s="15">
        <v>72</v>
      </c>
      <c r="AD32" s="16">
        <f>SUM(Y32:AC32)</f>
        <v>316</v>
      </c>
      <c r="AI32" s="299" t="s">
        <v>13</v>
      </c>
      <c r="AJ32" s="303"/>
      <c r="AK32" s="14"/>
      <c r="AL32" s="15"/>
      <c r="AM32" s="15">
        <v>1</v>
      </c>
      <c r="AN32" s="15"/>
      <c r="AO32" s="15"/>
      <c r="AP32" s="15">
        <f>SUM(AK32:AO32)</f>
        <v>1</v>
      </c>
      <c r="AQ32" s="307" t="s">
        <v>13</v>
      </c>
      <c r="AR32" s="308"/>
      <c r="AS32" s="15"/>
      <c r="AT32" s="15"/>
      <c r="AU32" s="15"/>
      <c r="AV32" s="15"/>
      <c r="AW32" s="15"/>
      <c r="AX32" s="16">
        <f>SUM(AS32:AW32)</f>
        <v>0</v>
      </c>
      <c r="BC32" s="299" t="s">
        <v>13</v>
      </c>
      <c r="BD32" s="303"/>
      <c r="BE32" s="14">
        <f>Q32+AK32</f>
        <v>55</v>
      </c>
      <c r="BF32" s="15">
        <f t="shared" ref="BF32:BI33" si="45">R32+AL32</f>
        <v>62</v>
      </c>
      <c r="BG32" s="15">
        <f t="shared" si="45"/>
        <v>47</v>
      </c>
      <c r="BH32" s="15">
        <f t="shared" si="45"/>
        <v>54</v>
      </c>
      <c r="BI32" s="15">
        <f t="shared" si="45"/>
        <v>60</v>
      </c>
      <c r="BJ32" s="15">
        <f>SUM(BE32:BI32)</f>
        <v>278</v>
      </c>
      <c r="BK32" s="309" t="s">
        <v>13</v>
      </c>
      <c r="BL32" s="309"/>
      <c r="BM32" s="15">
        <f>Y32+AS32</f>
        <v>48</v>
      </c>
      <c r="BN32" s="15">
        <f t="shared" ref="BN32:BQ33" si="46">Z32+AT32</f>
        <v>52</v>
      </c>
      <c r="BO32" s="15">
        <f t="shared" si="46"/>
        <v>69</v>
      </c>
      <c r="BP32" s="15">
        <f t="shared" si="46"/>
        <v>75</v>
      </c>
      <c r="BQ32" s="15">
        <f t="shared" si="46"/>
        <v>72</v>
      </c>
      <c r="BR32" s="16">
        <f>SUM(BM32:BQ32)</f>
        <v>316</v>
      </c>
    </row>
    <row r="33" spans="2:70" ht="14.25" thickBot="1" x14ac:dyDescent="0.2">
      <c r="B33" s="97" t="s">
        <v>42</v>
      </c>
      <c r="C33" s="360"/>
      <c r="D33" s="362"/>
      <c r="E33" s="364"/>
      <c r="F33" s="360"/>
      <c r="G33" s="362"/>
      <c r="H33" s="364"/>
      <c r="I33" s="373"/>
      <c r="J33" s="375"/>
      <c r="K33" s="377"/>
      <c r="O33" s="299" t="s">
        <v>15</v>
      </c>
      <c r="P33" s="303"/>
      <c r="Q33" s="17">
        <v>59</v>
      </c>
      <c r="R33" s="18">
        <v>56</v>
      </c>
      <c r="S33" s="18">
        <v>52</v>
      </c>
      <c r="T33" s="18">
        <v>50</v>
      </c>
      <c r="U33" s="18">
        <v>51</v>
      </c>
      <c r="V33" s="18">
        <f>SUM(Q33:U33)</f>
        <v>268</v>
      </c>
      <c r="W33" s="304" t="s">
        <v>15</v>
      </c>
      <c r="X33" s="305"/>
      <c r="Y33" s="18">
        <v>66</v>
      </c>
      <c r="Z33" s="18">
        <v>73</v>
      </c>
      <c r="AA33" s="18">
        <v>60</v>
      </c>
      <c r="AB33" s="18">
        <v>73</v>
      </c>
      <c r="AC33" s="18">
        <v>57</v>
      </c>
      <c r="AD33" s="19">
        <f>SUM(Y33:AC33)</f>
        <v>329</v>
      </c>
      <c r="AI33" s="299" t="s">
        <v>15</v>
      </c>
      <c r="AJ33" s="303"/>
      <c r="AK33" s="17"/>
      <c r="AL33" s="18">
        <v>1</v>
      </c>
      <c r="AM33" s="18"/>
      <c r="AN33" s="18"/>
      <c r="AO33" s="18"/>
      <c r="AP33" s="18">
        <f>SUM(AK33:AO33)</f>
        <v>1</v>
      </c>
      <c r="AQ33" s="304" t="s">
        <v>15</v>
      </c>
      <c r="AR33" s="305"/>
      <c r="AS33" s="18"/>
      <c r="AT33" s="18"/>
      <c r="AU33" s="18"/>
      <c r="AV33" s="18"/>
      <c r="AW33" s="18">
        <v>1</v>
      </c>
      <c r="AX33" s="19">
        <f>SUM(AS33:AW33)</f>
        <v>1</v>
      </c>
      <c r="BC33" s="299" t="s">
        <v>15</v>
      </c>
      <c r="BD33" s="303"/>
      <c r="BE33" s="17">
        <f>Q33+AK33</f>
        <v>59</v>
      </c>
      <c r="BF33" s="18">
        <f t="shared" si="45"/>
        <v>57</v>
      </c>
      <c r="BG33" s="18">
        <f t="shared" si="45"/>
        <v>52</v>
      </c>
      <c r="BH33" s="18">
        <f t="shared" si="45"/>
        <v>50</v>
      </c>
      <c r="BI33" s="18">
        <f t="shared" si="45"/>
        <v>51</v>
      </c>
      <c r="BJ33" s="18">
        <f>SUM(BE33:BI33)</f>
        <v>269</v>
      </c>
      <c r="BK33" s="306" t="s">
        <v>15</v>
      </c>
      <c r="BL33" s="306"/>
      <c r="BM33" s="18">
        <f>Y33+AS33</f>
        <v>66</v>
      </c>
      <c r="BN33" s="18">
        <f t="shared" si="46"/>
        <v>73</v>
      </c>
      <c r="BO33" s="18">
        <f t="shared" si="46"/>
        <v>60</v>
      </c>
      <c r="BP33" s="18">
        <f t="shared" si="46"/>
        <v>73</v>
      </c>
      <c r="BQ33" s="18">
        <f t="shared" si="46"/>
        <v>58</v>
      </c>
      <c r="BR33" s="19">
        <f>SUM(BM33:BQ33)</f>
        <v>330</v>
      </c>
    </row>
    <row r="34" spans="2:70" x14ac:dyDescent="0.15">
      <c r="B34" s="86" t="s">
        <v>46</v>
      </c>
      <c r="C34" s="347">
        <f t="shared" ref="C34:K34" si="47">C20</f>
        <v>767</v>
      </c>
      <c r="D34" s="349">
        <f t="shared" si="47"/>
        <v>1298</v>
      </c>
      <c r="E34" s="351">
        <f t="shared" si="47"/>
        <v>2065</v>
      </c>
      <c r="F34" s="347">
        <f t="shared" si="47"/>
        <v>0</v>
      </c>
      <c r="G34" s="353">
        <f t="shared" si="47"/>
        <v>1</v>
      </c>
      <c r="H34" s="354">
        <f t="shared" si="47"/>
        <v>1</v>
      </c>
      <c r="I34" s="343">
        <f t="shared" si="47"/>
        <v>767</v>
      </c>
      <c r="J34" s="345">
        <f t="shared" si="47"/>
        <v>1299</v>
      </c>
      <c r="K34" s="335">
        <f t="shared" si="47"/>
        <v>2066</v>
      </c>
      <c r="O34" s="299" t="s">
        <v>12</v>
      </c>
      <c r="P34" s="300"/>
      <c r="Q34" s="20">
        <f t="shared" ref="Q34:V34" si="48">SUM(Q32:Q33)</f>
        <v>114</v>
      </c>
      <c r="R34" s="20">
        <f t="shared" si="48"/>
        <v>118</v>
      </c>
      <c r="S34" s="20">
        <f t="shared" si="48"/>
        <v>98</v>
      </c>
      <c r="T34" s="20">
        <f t="shared" si="48"/>
        <v>104</v>
      </c>
      <c r="U34" s="20">
        <f t="shared" si="48"/>
        <v>111</v>
      </c>
      <c r="V34" s="20">
        <f t="shared" si="48"/>
        <v>545</v>
      </c>
      <c r="W34" s="301" t="s">
        <v>12</v>
      </c>
      <c r="X34" s="302"/>
      <c r="Y34" s="20">
        <f t="shared" ref="Y34:AD34" si="49">SUM(Y32:Y33)</f>
        <v>114</v>
      </c>
      <c r="Z34" s="20">
        <f t="shared" si="49"/>
        <v>125</v>
      </c>
      <c r="AA34" s="20">
        <f t="shared" si="49"/>
        <v>129</v>
      </c>
      <c r="AB34" s="20">
        <f t="shared" si="49"/>
        <v>148</v>
      </c>
      <c r="AC34" s="20">
        <f t="shared" si="49"/>
        <v>129</v>
      </c>
      <c r="AD34" s="20">
        <f t="shared" si="49"/>
        <v>645</v>
      </c>
      <c r="AI34" s="299" t="s">
        <v>12</v>
      </c>
      <c r="AJ34" s="300"/>
      <c r="AK34" s="20">
        <f t="shared" ref="AK34:AP34" si="50">SUM(AK32:AK33)</f>
        <v>0</v>
      </c>
      <c r="AL34" s="20">
        <f t="shared" si="50"/>
        <v>1</v>
      </c>
      <c r="AM34" s="20">
        <f t="shared" si="50"/>
        <v>1</v>
      </c>
      <c r="AN34" s="20">
        <f t="shared" si="50"/>
        <v>0</v>
      </c>
      <c r="AO34" s="20">
        <f t="shared" si="50"/>
        <v>0</v>
      </c>
      <c r="AP34" s="20">
        <f t="shared" si="50"/>
        <v>2</v>
      </c>
      <c r="AQ34" s="301" t="s">
        <v>12</v>
      </c>
      <c r="AR34" s="302"/>
      <c r="AS34" s="20">
        <f t="shared" ref="AS34:AX34" si="51">SUM(AS32:AS33)</f>
        <v>0</v>
      </c>
      <c r="AT34" s="20">
        <f t="shared" si="51"/>
        <v>0</v>
      </c>
      <c r="AU34" s="20">
        <f t="shared" si="51"/>
        <v>0</v>
      </c>
      <c r="AV34" s="20">
        <f t="shared" si="51"/>
        <v>0</v>
      </c>
      <c r="AW34" s="20">
        <f t="shared" si="51"/>
        <v>1</v>
      </c>
      <c r="AX34" s="20">
        <f t="shared" si="51"/>
        <v>1</v>
      </c>
      <c r="BC34" s="299" t="s">
        <v>12</v>
      </c>
      <c r="BD34" s="300"/>
      <c r="BE34" s="20">
        <f t="shared" ref="BE34:BJ34" si="52">SUM(BE32:BE33)</f>
        <v>114</v>
      </c>
      <c r="BF34" s="20">
        <f t="shared" si="52"/>
        <v>119</v>
      </c>
      <c r="BG34" s="20">
        <f t="shared" si="52"/>
        <v>99</v>
      </c>
      <c r="BH34" s="20">
        <f t="shared" si="52"/>
        <v>104</v>
      </c>
      <c r="BI34" s="20">
        <f t="shared" si="52"/>
        <v>111</v>
      </c>
      <c r="BJ34" s="20">
        <f t="shared" si="52"/>
        <v>547</v>
      </c>
      <c r="BK34" s="301" t="s">
        <v>12</v>
      </c>
      <c r="BL34" s="302"/>
      <c r="BM34" s="20">
        <f t="shared" ref="BM34:BR34" si="53">SUM(BM32:BM33)</f>
        <v>114</v>
      </c>
      <c r="BN34" s="20">
        <f t="shared" si="53"/>
        <v>125</v>
      </c>
      <c r="BO34" s="20">
        <f t="shared" si="53"/>
        <v>129</v>
      </c>
      <c r="BP34" s="20">
        <f t="shared" si="53"/>
        <v>148</v>
      </c>
      <c r="BQ34" s="20">
        <f t="shared" si="53"/>
        <v>130</v>
      </c>
      <c r="BR34" s="20">
        <f t="shared" si="53"/>
        <v>646</v>
      </c>
    </row>
    <row r="35" spans="2:70" ht="14.25" thickBot="1" x14ac:dyDescent="0.2">
      <c r="B35" s="97" t="s">
        <v>22</v>
      </c>
      <c r="C35" s="348"/>
      <c r="D35" s="350"/>
      <c r="E35" s="352"/>
      <c r="F35" s="348"/>
      <c r="G35" s="350"/>
      <c r="H35" s="352"/>
      <c r="I35" s="344"/>
      <c r="J35" s="346"/>
      <c r="K35" s="336"/>
      <c r="O35" s="28"/>
      <c r="P35" s="28"/>
      <c r="Q35" s="26"/>
      <c r="R35" s="26"/>
      <c r="S35" s="26"/>
      <c r="T35" s="26"/>
      <c r="U35" s="26"/>
      <c r="V35" s="26"/>
      <c r="W35" s="28"/>
      <c r="X35" s="28"/>
      <c r="Y35" s="26"/>
      <c r="Z35" s="26"/>
      <c r="AA35" s="26"/>
      <c r="AB35" s="26"/>
      <c r="AC35" s="26"/>
      <c r="AD35" s="26"/>
      <c r="AI35" s="28"/>
      <c r="AJ35" s="28"/>
      <c r="AK35" s="26"/>
      <c r="AL35" s="26"/>
      <c r="AM35" s="26"/>
      <c r="AN35" s="26"/>
      <c r="AO35" s="26"/>
      <c r="AP35" s="26"/>
      <c r="AQ35" s="28"/>
      <c r="AR35" s="28"/>
      <c r="AS35" s="26"/>
      <c r="AT35" s="26"/>
      <c r="AU35" s="26"/>
      <c r="AV35" s="26"/>
      <c r="AW35" s="26"/>
      <c r="AX35" s="26"/>
      <c r="BC35" s="28"/>
      <c r="BD35" s="28"/>
      <c r="BE35" s="26"/>
      <c r="BF35" s="26"/>
      <c r="BG35" s="26"/>
      <c r="BH35" s="26"/>
      <c r="BI35" s="26"/>
      <c r="BJ35" s="26"/>
      <c r="BK35" s="28"/>
      <c r="BL35" s="28"/>
      <c r="BM35" s="26"/>
      <c r="BN35" s="26"/>
      <c r="BO35" s="26"/>
      <c r="BP35" s="26"/>
      <c r="BQ35" s="26"/>
      <c r="BR35" s="26"/>
    </row>
    <row r="36" spans="2:70" ht="14.25" thickBot="1" x14ac:dyDescent="0.2">
      <c r="B36" s="337" t="s">
        <v>44</v>
      </c>
      <c r="C36" s="339" t="s">
        <v>47</v>
      </c>
      <c r="D36" s="341" t="s">
        <v>48</v>
      </c>
      <c r="E36" s="333" t="s">
        <v>49</v>
      </c>
      <c r="F36" s="339" t="s">
        <v>47</v>
      </c>
      <c r="G36" s="341" t="s">
        <v>48</v>
      </c>
      <c r="H36" s="333" t="s">
        <v>51</v>
      </c>
      <c r="I36" s="355" t="s">
        <v>47</v>
      </c>
      <c r="J36" s="357" t="s">
        <v>48</v>
      </c>
      <c r="K36" s="333" t="s">
        <v>55</v>
      </c>
      <c r="O36" s="299" t="s">
        <v>10</v>
      </c>
      <c r="P36" s="300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310" t="s">
        <v>10</v>
      </c>
      <c r="X36" s="31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99" t="s">
        <v>10</v>
      </c>
      <c r="AJ36" s="300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310" t="s">
        <v>10</v>
      </c>
      <c r="AR36" s="31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99" t="s">
        <v>10</v>
      </c>
      <c r="BD36" s="300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310" t="s">
        <v>10</v>
      </c>
      <c r="BL36" s="31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8"/>
      <c r="C37" s="340"/>
      <c r="D37" s="342"/>
      <c r="E37" s="334"/>
      <c r="F37" s="340"/>
      <c r="G37" s="342"/>
      <c r="H37" s="334"/>
      <c r="I37" s="356"/>
      <c r="J37" s="358"/>
      <c r="K37" s="334"/>
      <c r="O37" s="299" t="s">
        <v>13</v>
      </c>
      <c r="P37" s="303"/>
      <c r="Q37" s="14">
        <v>81</v>
      </c>
      <c r="R37" s="15">
        <v>70</v>
      </c>
      <c r="S37" s="15">
        <v>81</v>
      </c>
      <c r="T37" s="15">
        <v>62</v>
      </c>
      <c r="U37" s="15">
        <v>90</v>
      </c>
      <c r="V37" s="15">
        <f>SUM(Q37:U37)</f>
        <v>384</v>
      </c>
      <c r="W37" s="307" t="s">
        <v>13</v>
      </c>
      <c r="X37" s="308"/>
      <c r="Y37" s="15">
        <v>100</v>
      </c>
      <c r="Z37" s="15">
        <v>99</v>
      </c>
      <c r="AA37" s="15">
        <v>89</v>
      </c>
      <c r="AB37" s="15">
        <v>92</v>
      </c>
      <c r="AC37" s="15">
        <v>97</v>
      </c>
      <c r="AD37" s="16">
        <f>SUM(Y37:AC37)</f>
        <v>477</v>
      </c>
      <c r="AI37" s="299" t="s">
        <v>13</v>
      </c>
      <c r="AJ37" s="303"/>
      <c r="AK37" s="14"/>
      <c r="AL37" s="15"/>
      <c r="AM37" s="15"/>
      <c r="AN37" s="15"/>
      <c r="AO37" s="15"/>
      <c r="AP37" s="15">
        <f>SUM(AK37:AO37)</f>
        <v>0</v>
      </c>
      <c r="AQ37" s="307" t="s">
        <v>13</v>
      </c>
      <c r="AR37" s="308"/>
      <c r="AS37" s="15"/>
      <c r="AT37" s="15"/>
      <c r="AU37" s="15"/>
      <c r="AV37" s="15"/>
      <c r="AW37" s="15"/>
      <c r="AX37" s="16">
        <f>SUM(AS37:AW37)</f>
        <v>0</v>
      </c>
      <c r="BC37" s="299" t="s">
        <v>13</v>
      </c>
      <c r="BD37" s="303"/>
      <c r="BE37" s="14">
        <f>Q37+AK37</f>
        <v>81</v>
      </c>
      <c r="BF37" s="15">
        <f t="shared" ref="BF37:BI38" si="54">R37+AL37</f>
        <v>70</v>
      </c>
      <c r="BG37" s="15">
        <f t="shared" si="54"/>
        <v>81</v>
      </c>
      <c r="BH37" s="15">
        <f t="shared" si="54"/>
        <v>62</v>
      </c>
      <c r="BI37" s="15">
        <f t="shared" si="54"/>
        <v>90</v>
      </c>
      <c r="BJ37" s="15">
        <f>SUM(BE37:BI37)</f>
        <v>384</v>
      </c>
      <c r="BK37" s="309" t="s">
        <v>13</v>
      </c>
      <c r="BL37" s="309"/>
      <c r="BM37" s="15">
        <f>Y37+AS37</f>
        <v>100</v>
      </c>
      <c r="BN37" s="15">
        <f t="shared" ref="BN37:BQ38" si="55">Z37+AT37</f>
        <v>99</v>
      </c>
      <c r="BO37" s="15">
        <f t="shared" si="55"/>
        <v>89</v>
      </c>
      <c r="BP37" s="15">
        <f t="shared" si="55"/>
        <v>92</v>
      </c>
      <c r="BQ37" s="15">
        <f t="shared" si="55"/>
        <v>97</v>
      </c>
      <c r="BR37" s="16">
        <f>SUM(BM37:BQ37)</f>
        <v>477</v>
      </c>
    </row>
    <row r="38" spans="2:70" ht="14.25" thickBot="1" x14ac:dyDescent="0.2">
      <c r="B38" s="141" t="s">
        <v>41</v>
      </c>
      <c r="C38" s="329">
        <f>ROUND(C32/$C$10,4)</f>
        <v>0.17460000000000001</v>
      </c>
      <c r="D38" s="330">
        <f>ROUND(D32/$D$10,4)</f>
        <v>0.1714</v>
      </c>
      <c r="E38" s="331">
        <f>ROUND(E32/$E$10,4)</f>
        <v>0.1729</v>
      </c>
      <c r="F38" s="329">
        <f>ROUND(F32/$F$10,4)</f>
        <v>0</v>
      </c>
      <c r="G38" s="330">
        <f>ROUND(G32/$G$10,4)</f>
        <v>0</v>
      </c>
      <c r="H38" s="332">
        <f>ROUND(H32/$H$10,4)</f>
        <v>0</v>
      </c>
      <c r="I38" s="326">
        <f>ROUND(I32/$I$10,4)</f>
        <v>0.17330000000000001</v>
      </c>
      <c r="J38" s="327">
        <f>ROUND(J32/$J$10,4)</f>
        <v>0.17</v>
      </c>
      <c r="K38" s="328">
        <f>ROUND(K32/$K$10,4)</f>
        <v>0.1716</v>
      </c>
      <c r="O38" s="299" t="s">
        <v>15</v>
      </c>
      <c r="P38" s="303"/>
      <c r="Q38" s="17">
        <v>81</v>
      </c>
      <c r="R38" s="18">
        <v>87</v>
      </c>
      <c r="S38" s="18">
        <v>65</v>
      </c>
      <c r="T38" s="18">
        <v>93</v>
      </c>
      <c r="U38" s="18">
        <v>83</v>
      </c>
      <c r="V38" s="18">
        <f>SUM(Q38:U38)</f>
        <v>409</v>
      </c>
      <c r="W38" s="304" t="s">
        <v>15</v>
      </c>
      <c r="X38" s="305"/>
      <c r="Y38" s="18">
        <v>88</v>
      </c>
      <c r="Z38" s="18">
        <v>84</v>
      </c>
      <c r="AA38" s="18">
        <v>95</v>
      </c>
      <c r="AB38" s="18">
        <v>116</v>
      </c>
      <c r="AC38" s="18">
        <v>107</v>
      </c>
      <c r="AD38" s="19">
        <f>SUM(Y38:AC38)</f>
        <v>490</v>
      </c>
      <c r="AI38" s="299" t="s">
        <v>15</v>
      </c>
      <c r="AJ38" s="303"/>
      <c r="AK38" s="17"/>
      <c r="AL38" s="18"/>
      <c r="AM38" s="18"/>
      <c r="AN38" s="18"/>
      <c r="AO38" s="18"/>
      <c r="AP38" s="18">
        <f>SUM(AK38:AO38)</f>
        <v>0</v>
      </c>
      <c r="AQ38" s="304" t="s">
        <v>15</v>
      </c>
      <c r="AR38" s="305"/>
      <c r="AS38" s="18"/>
      <c r="AT38" s="18"/>
      <c r="AU38" s="18"/>
      <c r="AV38" s="18"/>
      <c r="AW38" s="18"/>
      <c r="AX38" s="19">
        <f>SUM(AS38:AW38)</f>
        <v>0</v>
      </c>
      <c r="BC38" s="299" t="s">
        <v>15</v>
      </c>
      <c r="BD38" s="303"/>
      <c r="BE38" s="17">
        <f>Q38+AK38</f>
        <v>81</v>
      </c>
      <c r="BF38" s="18">
        <f t="shared" si="54"/>
        <v>87</v>
      </c>
      <c r="BG38" s="18">
        <f t="shared" si="54"/>
        <v>65</v>
      </c>
      <c r="BH38" s="18">
        <f t="shared" si="54"/>
        <v>93</v>
      </c>
      <c r="BI38" s="18">
        <f t="shared" si="54"/>
        <v>83</v>
      </c>
      <c r="BJ38" s="18">
        <f>SUM(BE38:BI38)</f>
        <v>409</v>
      </c>
      <c r="BK38" s="306" t="s">
        <v>15</v>
      </c>
      <c r="BL38" s="306"/>
      <c r="BM38" s="18">
        <f>Y38+AS38</f>
        <v>88</v>
      </c>
      <c r="BN38" s="18">
        <f t="shared" si="55"/>
        <v>84</v>
      </c>
      <c r="BO38" s="18">
        <f t="shared" si="55"/>
        <v>95</v>
      </c>
      <c r="BP38" s="18">
        <f t="shared" si="55"/>
        <v>116</v>
      </c>
      <c r="BQ38" s="18">
        <f t="shared" si="55"/>
        <v>107</v>
      </c>
      <c r="BR38" s="19">
        <f>SUM(BM38:BQ38)</f>
        <v>490</v>
      </c>
    </row>
    <row r="39" spans="2:70" ht="14.25" thickBot="1" x14ac:dyDescent="0.2">
      <c r="B39" s="142" t="s">
        <v>44</v>
      </c>
      <c r="C39" s="318"/>
      <c r="D39" s="320"/>
      <c r="E39" s="322"/>
      <c r="F39" s="318"/>
      <c r="G39" s="320"/>
      <c r="H39" s="324"/>
      <c r="I39" s="312"/>
      <c r="J39" s="314"/>
      <c r="K39" s="316"/>
      <c r="L39" s="75"/>
      <c r="O39" s="299" t="s">
        <v>12</v>
      </c>
      <c r="P39" s="300"/>
      <c r="Q39" s="20">
        <f t="shared" ref="Q39:V39" si="56">SUM(Q37:Q38)</f>
        <v>162</v>
      </c>
      <c r="R39" s="20">
        <f t="shared" si="56"/>
        <v>157</v>
      </c>
      <c r="S39" s="20">
        <f t="shared" si="56"/>
        <v>146</v>
      </c>
      <c r="T39" s="20">
        <f t="shared" si="56"/>
        <v>155</v>
      </c>
      <c r="U39" s="20">
        <f t="shared" si="56"/>
        <v>173</v>
      </c>
      <c r="V39" s="20">
        <f t="shared" si="56"/>
        <v>793</v>
      </c>
      <c r="W39" s="301" t="s">
        <v>12</v>
      </c>
      <c r="X39" s="302"/>
      <c r="Y39" s="20">
        <f t="shared" ref="Y39:AD39" si="57">SUM(Y37:Y38)</f>
        <v>188</v>
      </c>
      <c r="Z39" s="20">
        <f t="shared" si="57"/>
        <v>183</v>
      </c>
      <c r="AA39" s="20">
        <f t="shared" si="57"/>
        <v>184</v>
      </c>
      <c r="AB39" s="20">
        <f t="shared" si="57"/>
        <v>208</v>
      </c>
      <c r="AC39" s="20">
        <f t="shared" si="57"/>
        <v>204</v>
      </c>
      <c r="AD39" s="20">
        <f t="shared" si="57"/>
        <v>967</v>
      </c>
      <c r="AI39" s="299" t="s">
        <v>12</v>
      </c>
      <c r="AJ39" s="300"/>
      <c r="AK39" s="20">
        <f t="shared" ref="AK39:AP39" si="58">SUM(AK37:AK38)</f>
        <v>0</v>
      </c>
      <c r="AL39" s="20">
        <f t="shared" si="58"/>
        <v>0</v>
      </c>
      <c r="AM39" s="20">
        <f t="shared" si="58"/>
        <v>0</v>
      </c>
      <c r="AN39" s="20">
        <f t="shared" si="58"/>
        <v>0</v>
      </c>
      <c r="AO39" s="20">
        <f t="shared" si="58"/>
        <v>0</v>
      </c>
      <c r="AP39" s="20">
        <f t="shared" si="58"/>
        <v>0</v>
      </c>
      <c r="AQ39" s="301" t="s">
        <v>12</v>
      </c>
      <c r="AR39" s="302"/>
      <c r="AS39" s="20">
        <f t="shared" ref="AS39:AX39" si="59">SUM(AS37:AS38)</f>
        <v>0</v>
      </c>
      <c r="AT39" s="20">
        <f t="shared" si="59"/>
        <v>0</v>
      </c>
      <c r="AU39" s="20">
        <f t="shared" si="59"/>
        <v>0</v>
      </c>
      <c r="AV39" s="20">
        <f t="shared" si="59"/>
        <v>0</v>
      </c>
      <c r="AW39" s="20">
        <f t="shared" si="59"/>
        <v>0</v>
      </c>
      <c r="AX39" s="20">
        <f t="shared" si="59"/>
        <v>0</v>
      </c>
      <c r="BC39" s="299" t="s">
        <v>12</v>
      </c>
      <c r="BD39" s="300"/>
      <c r="BE39" s="20">
        <f t="shared" ref="BE39:BJ39" si="60">SUM(BE37:BE38)</f>
        <v>162</v>
      </c>
      <c r="BF39" s="20">
        <f t="shared" si="60"/>
        <v>157</v>
      </c>
      <c r="BG39" s="20">
        <f t="shared" si="60"/>
        <v>146</v>
      </c>
      <c r="BH39" s="20">
        <f t="shared" si="60"/>
        <v>155</v>
      </c>
      <c r="BI39" s="20">
        <f t="shared" si="60"/>
        <v>173</v>
      </c>
      <c r="BJ39" s="20">
        <f t="shared" si="60"/>
        <v>793</v>
      </c>
      <c r="BK39" s="301" t="s">
        <v>12</v>
      </c>
      <c r="BL39" s="302"/>
      <c r="BM39" s="20">
        <f t="shared" ref="BM39:BR39" si="61">SUM(BM37:BM38)</f>
        <v>188</v>
      </c>
      <c r="BN39" s="20">
        <f t="shared" si="61"/>
        <v>183</v>
      </c>
      <c r="BO39" s="20">
        <f t="shared" si="61"/>
        <v>184</v>
      </c>
      <c r="BP39" s="20">
        <f t="shared" si="61"/>
        <v>208</v>
      </c>
      <c r="BQ39" s="20">
        <f t="shared" si="61"/>
        <v>204</v>
      </c>
      <c r="BR39" s="20">
        <f t="shared" si="61"/>
        <v>967</v>
      </c>
    </row>
    <row r="40" spans="2:70" x14ac:dyDescent="0.15">
      <c r="B40" s="88" t="s">
        <v>43</v>
      </c>
      <c r="C40" s="318">
        <f>ROUND(C34/$C$10,4)</f>
        <v>0.1502</v>
      </c>
      <c r="D40" s="320">
        <f>ROUND(D34/$D$10,4)</f>
        <v>0.23130000000000001</v>
      </c>
      <c r="E40" s="322">
        <f>ROUND(E34/$E$10,4)</f>
        <v>0.19259999999999999</v>
      </c>
      <c r="F40" s="318">
        <f>ROUND(F34/$F$10,4)</f>
        <v>0</v>
      </c>
      <c r="G40" s="320">
        <f>ROUND(G34/$G$10,4)</f>
        <v>2.0799999999999999E-2</v>
      </c>
      <c r="H40" s="324">
        <f>ROUND(H34/$H$10,4)</f>
        <v>1.1599999999999999E-2</v>
      </c>
      <c r="I40" s="312">
        <f>ROUND(I34/$I$10,4)</f>
        <v>0.14899999999999999</v>
      </c>
      <c r="J40" s="314">
        <f>ROUND(J34/$J$10,4)</f>
        <v>0.22950000000000001</v>
      </c>
      <c r="K40" s="316">
        <f>ROUND(K34/$K$10,4)</f>
        <v>0.19120000000000001</v>
      </c>
      <c r="O40" s="28"/>
      <c r="P40" s="28"/>
      <c r="Q40" s="26"/>
      <c r="R40" s="26"/>
      <c r="S40" s="26"/>
      <c r="T40" s="26"/>
      <c r="U40" s="26"/>
      <c r="V40" s="26"/>
      <c r="W40" s="28"/>
      <c r="X40" s="28"/>
      <c r="Y40" s="26"/>
      <c r="Z40" s="26"/>
      <c r="AA40" s="26"/>
      <c r="AB40" s="26"/>
      <c r="AC40" s="26"/>
      <c r="AD40" s="26"/>
      <c r="AI40" s="28"/>
      <c r="AJ40" s="28"/>
      <c r="AK40" s="26"/>
      <c r="AL40" s="26"/>
      <c r="AM40" s="26"/>
      <c r="AN40" s="26"/>
      <c r="AO40" s="26"/>
      <c r="AP40" s="26"/>
      <c r="AQ40" s="28"/>
      <c r="AR40" s="28"/>
      <c r="AS40" s="26"/>
      <c r="AT40" s="26"/>
      <c r="AU40" s="26"/>
      <c r="AV40" s="26"/>
      <c r="AW40" s="26"/>
      <c r="AX40" s="26"/>
      <c r="BC40" s="28"/>
      <c r="BD40" s="28"/>
      <c r="BE40" s="26"/>
      <c r="BF40" s="26"/>
      <c r="BG40" s="26"/>
      <c r="BH40" s="26"/>
      <c r="BI40" s="26"/>
      <c r="BJ40" s="26"/>
      <c r="BK40" s="28"/>
      <c r="BL40" s="28"/>
      <c r="BM40" s="26"/>
      <c r="BN40" s="26"/>
      <c r="BO40" s="26"/>
      <c r="BP40" s="26"/>
      <c r="BQ40" s="26"/>
      <c r="BR40" s="26"/>
    </row>
    <row r="41" spans="2:70" ht="14.25" thickBot="1" x14ac:dyDescent="0.2">
      <c r="B41" s="98" t="s">
        <v>44</v>
      </c>
      <c r="C41" s="319"/>
      <c r="D41" s="321"/>
      <c r="E41" s="323"/>
      <c r="F41" s="319"/>
      <c r="G41" s="321"/>
      <c r="H41" s="325"/>
      <c r="I41" s="313"/>
      <c r="J41" s="315"/>
      <c r="K41" s="317"/>
      <c r="O41" s="299" t="s">
        <v>10</v>
      </c>
      <c r="P41" s="300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310" t="s">
        <v>10</v>
      </c>
      <c r="X41" s="31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99" t="s">
        <v>10</v>
      </c>
      <c r="AJ41" s="300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310" t="s">
        <v>10</v>
      </c>
      <c r="AR41" s="31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99" t="s">
        <v>10</v>
      </c>
      <c r="BD41" s="300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310" t="s">
        <v>10</v>
      </c>
      <c r="BL41" s="31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6"/>
      <c r="J42" s="116"/>
      <c r="K42" s="116"/>
      <c r="O42" s="299" t="s">
        <v>16</v>
      </c>
      <c r="P42" s="303"/>
      <c r="Q42" s="14">
        <v>107</v>
      </c>
      <c r="R42" s="15">
        <v>116</v>
      </c>
      <c r="S42" s="15">
        <v>95</v>
      </c>
      <c r="T42" s="15">
        <v>40</v>
      </c>
      <c r="U42" s="15">
        <v>57</v>
      </c>
      <c r="V42" s="15">
        <f>SUM(Q42:U42)</f>
        <v>415</v>
      </c>
      <c r="W42" s="307" t="s">
        <v>13</v>
      </c>
      <c r="X42" s="308"/>
      <c r="Y42" s="15">
        <v>82</v>
      </c>
      <c r="Z42" s="15">
        <v>77</v>
      </c>
      <c r="AA42" s="15">
        <v>60</v>
      </c>
      <c r="AB42" s="15">
        <v>55</v>
      </c>
      <c r="AC42" s="15">
        <v>56</v>
      </c>
      <c r="AD42" s="16">
        <f>SUM(Y42:AC42)</f>
        <v>330</v>
      </c>
      <c r="AI42" s="299" t="s">
        <v>13</v>
      </c>
      <c r="AJ42" s="303"/>
      <c r="AK42" s="14"/>
      <c r="AL42" s="15"/>
      <c r="AM42" s="15"/>
      <c r="AN42" s="15"/>
      <c r="AO42" s="15"/>
      <c r="AP42" s="15">
        <f>SUM(AK42:AO42)</f>
        <v>0</v>
      </c>
      <c r="AQ42" s="307" t="s">
        <v>13</v>
      </c>
      <c r="AR42" s="308"/>
      <c r="AS42" s="15"/>
      <c r="AT42" s="15"/>
      <c r="AU42" s="15"/>
      <c r="AV42" s="15"/>
      <c r="AW42" s="15"/>
      <c r="AX42" s="16">
        <f>SUM(AS42:AW42)</f>
        <v>0</v>
      </c>
      <c r="BC42" s="299" t="s">
        <v>13</v>
      </c>
      <c r="BD42" s="303"/>
      <c r="BE42" s="14">
        <f>Q42+AK42</f>
        <v>107</v>
      </c>
      <c r="BF42" s="15">
        <f t="shared" ref="BF42:BI43" si="62">R42+AL42</f>
        <v>116</v>
      </c>
      <c r="BG42" s="15">
        <f t="shared" si="62"/>
        <v>95</v>
      </c>
      <c r="BH42" s="15">
        <f t="shared" si="62"/>
        <v>40</v>
      </c>
      <c r="BI42" s="15">
        <f t="shared" si="62"/>
        <v>57</v>
      </c>
      <c r="BJ42" s="15">
        <f>SUM(BE42:BI42)</f>
        <v>415</v>
      </c>
      <c r="BK42" s="309" t="s">
        <v>13</v>
      </c>
      <c r="BL42" s="309"/>
      <c r="BM42" s="15">
        <f>Y42+AS42</f>
        <v>82</v>
      </c>
      <c r="BN42" s="15">
        <f t="shared" ref="BN42:BQ43" si="63">Z42+AT42</f>
        <v>77</v>
      </c>
      <c r="BO42" s="15">
        <f t="shared" si="63"/>
        <v>60</v>
      </c>
      <c r="BP42" s="15">
        <f t="shared" si="63"/>
        <v>55</v>
      </c>
      <c r="BQ42" s="15">
        <f t="shared" si="63"/>
        <v>56</v>
      </c>
      <c r="BR42" s="16">
        <f>SUM(BM42:BQ42)</f>
        <v>330</v>
      </c>
    </row>
    <row r="43" spans="2:70" ht="15.75" thickBot="1" x14ac:dyDescent="0.2">
      <c r="I43" s="116"/>
      <c r="J43" s="116"/>
      <c r="K43" s="116"/>
      <c r="O43" s="299" t="s">
        <v>15</v>
      </c>
      <c r="P43" s="303"/>
      <c r="Q43" s="17">
        <v>107</v>
      </c>
      <c r="R43" s="18">
        <v>107</v>
      </c>
      <c r="S43" s="18">
        <v>129</v>
      </c>
      <c r="T43" s="18">
        <v>64</v>
      </c>
      <c r="U43" s="18">
        <v>65</v>
      </c>
      <c r="V43" s="18">
        <f>SUM(Q43:U43)</f>
        <v>472</v>
      </c>
      <c r="W43" s="304" t="s">
        <v>15</v>
      </c>
      <c r="X43" s="305"/>
      <c r="Y43" s="18">
        <v>88</v>
      </c>
      <c r="Z43" s="18">
        <v>77</v>
      </c>
      <c r="AA43" s="18">
        <v>65</v>
      </c>
      <c r="AB43" s="18">
        <v>69</v>
      </c>
      <c r="AC43" s="18">
        <v>56</v>
      </c>
      <c r="AD43" s="19">
        <f>SUM(Y43:AC43)</f>
        <v>355</v>
      </c>
      <c r="AI43" s="299" t="s">
        <v>15</v>
      </c>
      <c r="AJ43" s="303"/>
      <c r="AK43" s="17"/>
      <c r="AL43" s="18"/>
      <c r="AM43" s="18"/>
      <c r="AN43" s="18"/>
      <c r="AO43" s="18"/>
      <c r="AP43" s="18">
        <f>SUM(AK43:AO43)</f>
        <v>0</v>
      </c>
      <c r="AQ43" s="304" t="s">
        <v>15</v>
      </c>
      <c r="AR43" s="305"/>
      <c r="AS43" s="18"/>
      <c r="AT43" s="18">
        <v>1</v>
      </c>
      <c r="AU43" s="18"/>
      <c r="AV43" s="18"/>
      <c r="AW43" s="18"/>
      <c r="AX43" s="19">
        <f>SUM(AS43:AW43)</f>
        <v>1</v>
      </c>
      <c r="BC43" s="299" t="s">
        <v>15</v>
      </c>
      <c r="BD43" s="303"/>
      <c r="BE43" s="17">
        <f>Q43+AK43</f>
        <v>107</v>
      </c>
      <c r="BF43" s="18">
        <f t="shared" si="62"/>
        <v>107</v>
      </c>
      <c r="BG43" s="18">
        <f t="shared" si="62"/>
        <v>129</v>
      </c>
      <c r="BH43" s="18">
        <f t="shared" si="62"/>
        <v>64</v>
      </c>
      <c r="BI43" s="18">
        <f t="shared" si="62"/>
        <v>65</v>
      </c>
      <c r="BJ43" s="18">
        <f>SUM(BE43:BI43)</f>
        <v>472</v>
      </c>
      <c r="BK43" s="306" t="s">
        <v>15</v>
      </c>
      <c r="BL43" s="306"/>
      <c r="BM43" s="18">
        <f>Y43+AS43</f>
        <v>88</v>
      </c>
      <c r="BN43" s="18">
        <f t="shared" si="63"/>
        <v>78</v>
      </c>
      <c r="BO43" s="18">
        <f t="shared" si="63"/>
        <v>65</v>
      </c>
      <c r="BP43" s="18">
        <f t="shared" si="63"/>
        <v>69</v>
      </c>
      <c r="BQ43" s="18">
        <f t="shared" si="63"/>
        <v>56</v>
      </c>
      <c r="BR43" s="19">
        <f>SUM(BM43:BQ43)</f>
        <v>356</v>
      </c>
    </row>
    <row r="44" spans="2:70" x14ac:dyDescent="0.15">
      <c r="O44" s="299" t="s">
        <v>12</v>
      </c>
      <c r="P44" s="300"/>
      <c r="Q44" s="20">
        <f t="shared" ref="Q44:V44" si="64">SUM(Q42:Q43)</f>
        <v>214</v>
      </c>
      <c r="R44" s="20">
        <f t="shared" si="64"/>
        <v>223</v>
      </c>
      <c r="S44" s="20">
        <f t="shared" si="64"/>
        <v>224</v>
      </c>
      <c r="T44" s="20">
        <f t="shared" si="64"/>
        <v>104</v>
      </c>
      <c r="U44" s="20">
        <f t="shared" si="64"/>
        <v>122</v>
      </c>
      <c r="V44" s="20">
        <f t="shared" si="64"/>
        <v>887</v>
      </c>
      <c r="W44" s="301" t="s">
        <v>12</v>
      </c>
      <c r="X44" s="302"/>
      <c r="Y44" s="20">
        <f t="shared" ref="Y44:AD44" si="65">SUM(Y42:Y43)</f>
        <v>170</v>
      </c>
      <c r="Z44" s="20">
        <f t="shared" si="65"/>
        <v>154</v>
      </c>
      <c r="AA44" s="20">
        <f t="shared" si="65"/>
        <v>125</v>
      </c>
      <c r="AB44" s="20">
        <f t="shared" si="65"/>
        <v>124</v>
      </c>
      <c r="AC44" s="20">
        <f t="shared" si="65"/>
        <v>112</v>
      </c>
      <c r="AD44" s="20">
        <f t="shared" si="65"/>
        <v>685</v>
      </c>
      <c r="AI44" s="299" t="s">
        <v>12</v>
      </c>
      <c r="AJ44" s="300"/>
      <c r="AK44" s="20">
        <f t="shared" ref="AK44:AP44" si="66">SUM(AK42:AK43)</f>
        <v>0</v>
      </c>
      <c r="AL44" s="20">
        <f t="shared" si="66"/>
        <v>0</v>
      </c>
      <c r="AM44" s="20">
        <f t="shared" si="66"/>
        <v>0</v>
      </c>
      <c r="AN44" s="20">
        <f t="shared" si="66"/>
        <v>0</v>
      </c>
      <c r="AO44" s="20">
        <f t="shared" si="66"/>
        <v>0</v>
      </c>
      <c r="AP44" s="20">
        <f t="shared" si="66"/>
        <v>0</v>
      </c>
      <c r="AQ44" s="301" t="s">
        <v>12</v>
      </c>
      <c r="AR44" s="302"/>
      <c r="AS44" s="20">
        <f t="shared" ref="AS44:AX44" si="67">SUM(AS42:AS43)</f>
        <v>0</v>
      </c>
      <c r="AT44" s="20">
        <f t="shared" si="67"/>
        <v>1</v>
      </c>
      <c r="AU44" s="20">
        <f t="shared" si="67"/>
        <v>0</v>
      </c>
      <c r="AV44" s="20">
        <f t="shared" si="67"/>
        <v>0</v>
      </c>
      <c r="AW44" s="20">
        <f t="shared" si="67"/>
        <v>0</v>
      </c>
      <c r="AX44" s="20">
        <f t="shared" si="67"/>
        <v>1</v>
      </c>
      <c r="BC44" s="299" t="s">
        <v>12</v>
      </c>
      <c r="BD44" s="300"/>
      <c r="BE44" s="20">
        <f t="shared" ref="BE44:BJ44" si="68">SUM(BE42:BE43)</f>
        <v>214</v>
      </c>
      <c r="BF44" s="20">
        <f t="shared" si="68"/>
        <v>223</v>
      </c>
      <c r="BG44" s="20">
        <f t="shared" si="68"/>
        <v>224</v>
      </c>
      <c r="BH44" s="20">
        <f t="shared" si="68"/>
        <v>104</v>
      </c>
      <c r="BI44" s="20">
        <f t="shared" si="68"/>
        <v>122</v>
      </c>
      <c r="BJ44" s="20">
        <f t="shared" si="68"/>
        <v>887</v>
      </c>
      <c r="BK44" s="301" t="s">
        <v>12</v>
      </c>
      <c r="BL44" s="302"/>
      <c r="BM44" s="20">
        <f t="shared" ref="BM44:BR44" si="69">SUM(BM42:BM43)</f>
        <v>170</v>
      </c>
      <c r="BN44" s="20">
        <f t="shared" si="69"/>
        <v>155</v>
      </c>
      <c r="BO44" s="20">
        <f t="shared" si="69"/>
        <v>125</v>
      </c>
      <c r="BP44" s="20">
        <f t="shared" si="69"/>
        <v>124</v>
      </c>
      <c r="BQ44" s="20">
        <f t="shared" si="69"/>
        <v>112</v>
      </c>
      <c r="BR44" s="20">
        <f t="shared" si="69"/>
        <v>686</v>
      </c>
    </row>
    <row r="45" spans="2:70" x14ac:dyDescent="0.15">
      <c r="B45" s="34"/>
      <c r="C45" s="34"/>
      <c r="O45" s="28"/>
      <c r="P45" s="28"/>
      <c r="Q45" s="26"/>
      <c r="R45" s="26"/>
      <c r="S45" s="26"/>
      <c r="T45" s="26"/>
      <c r="U45" s="26"/>
      <c r="V45" s="26"/>
      <c r="W45" s="28"/>
      <c r="X45" s="28"/>
      <c r="Y45" s="26"/>
      <c r="Z45" s="26"/>
      <c r="AA45" s="26"/>
      <c r="AB45" s="26"/>
      <c r="AC45" s="26"/>
      <c r="AD45" s="26"/>
      <c r="AI45" s="28"/>
      <c r="AJ45" s="28"/>
      <c r="AK45" s="26"/>
      <c r="AL45" s="26"/>
      <c r="AM45" s="26"/>
      <c r="AN45" s="26"/>
      <c r="AO45" s="26"/>
      <c r="AP45" s="26"/>
      <c r="AQ45" s="28"/>
      <c r="AR45" s="28"/>
      <c r="AS45" s="26"/>
      <c r="AT45" s="26"/>
      <c r="AU45" s="26"/>
      <c r="AV45" s="26"/>
      <c r="AW45" s="26"/>
      <c r="AX45" s="26"/>
      <c r="BC45" s="28"/>
      <c r="BD45" s="28"/>
      <c r="BE45" s="26"/>
      <c r="BF45" s="26"/>
      <c r="BG45" s="26"/>
      <c r="BH45" s="26"/>
      <c r="BI45" s="26"/>
      <c r="BJ45" s="26"/>
      <c r="BK45" s="28"/>
      <c r="BL45" s="28"/>
      <c r="BM45" s="26"/>
      <c r="BN45" s="26"/>
      <c r="BO45" s="26"/>
      <c r="BP45" s="26"/>
      <c r="BQ45" s="26"/>
      <c r="BR45" s="26"/>
    </row>
    <row r="46" spans="2:70" ht="14.25" thickBot="1" x14ac:dyDescent="0.2">
      <c r="O46" s="299" t="s">
        <v>10</v>
      </c>
      <c r="P46" s="300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310" t="s">
        <v>10</v>
      </c>
      <c r="X46" s="31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99" t="s">
        <v>10</v>
      </c>
      <c r="AJ46" s="300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310" t="s">
        <v>10</v>
      </c>
      <c r="AR46" s="31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99" t="s">
        <v>10</v>
      </c>
      <c r="BD46" s="300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310" t="s">
        <v>10</v>
      </c>
      <c r="BL46" s="31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99" t="s">
        <v>13</v>
      </c>
      <c r="P47" s="303"/>
      <c r="Q47" s="14">
        <v>44</v>
      </c>
      <c r="R47" s="15">
        <v>42</v>
      </c>
      <c r="S47" s="15">
        <v>49</v>
      </c>
      <c r="T47" s="15">
        <v>43</v>
      </c>
      <c r="U47" s="15">
        <v>46</v>
      </c>
      <c r="V47" s="15">
        <f>SUM(Q47:U47)</f>
        <v>224</v>
      </c>
      <c r="W47" s="307" t="s">
        <v>13</v>
      </c>
      <c r="X47" s="308"/>
      <c r="Y47" s="15">
        <v>33</v>
      </c>
      <c r="Z47" s="15">
        <v>40</v>
      </c>
      <c r="AA47" s="15">
        <v>28</v>
      </c>
      <c r="AB47" s="15">
        <v>22</v>
      </c>
      <c r="AC47" s="15">
        <v>24</v>
      </c>
      <c r="AD47" s="16">
        <f>SUM(Y47:AC47)</f>
        <v>147</v>
      </c>
      <c r="AI47" s="299" t="s">
        <v>13</v>
      </c>
      <c r="AJ47" s="303"/>
      <c r="AK47" s="14"/>
      <c r="AL47" s="15"/>
      <c r="AM47" s="15"/>
      <c r="AN47" s="15"/>
      <c r="AO47" s="15"/>
      <c r="AP47" s="15">
        <f>SUM(AK47:AO47)</f>
        <v>0</v>
      </c>
      <c r="AQ47" s="307" t="s">
        <v>13</v>
      </c>
      <c r="AR47" s="308"/>
      <c r="AS47" s="15"/>
      <c r="AT47" s="15"/>
      <c r="AU47" s="15"/>
      <c r="AV47" s="15"/>
      <c r="AW47" s="15"/>
      <c r="AX47" s="16">
        <f>SUM(AS47:AW47)</f>
        <v>0</v>
      </c>
      <c r="BC47" s="299" t="s">
        <v>13</v>
      </c>
      <c r="BD47" s="303"/>
      <c r="BE47" s="14">
        <f>Q47+AK47</f>
        <v>44</v>
      </c>
      <c r="BF47" s="15">
        <f t="shared" ref="BF47:BI48" si="70">R47+AL47</f>
        <v>42</v>
      </c>
      <c r="BG47" s="15">
        <f t="shared" si="70"/>
        <v>49</v>
      </c>
      <c r="BH47" s="15">
        <f t="shared" si="70"/>
        <v>43</v>
      </c>
      <c r="BI47" s="15">
        <f t="shared" si="70"/>
        <v>46</v>
      </c>
      <c r="BJ47" s="15">
        <f>SUM(BE47:BI47)</f>
        <v>224</v>
      </c>
      <c r="BK47" s="309" t="s">
        <v>13</v>
      </c>
      <c r="BL47" s="309"/>
      <c r="BM47" s="15">
        <f>Y47+AS47</f>
        <v>33</v>
      </c>
      <c r="BN47" s="15">
        <f t="shared" ref="BN47:BQ48" si="71">Z47+AT47</f>
        <v>40</v>
      </c>
      <c r="BO47" s="15">
        <f t="shared" si="71"/>
        <v>28</v>
      </c>
      <c r="BP47" s="15">
        <f t="shared" si="71"/>
        <v>22</v>
      </c>
      <c r="BQ47" s="15">
        <f t="shared" si="71"/>
        <v>24</v>
      </c>
      <c r="BR47" s="16">
        <f>SUM(BM47:BQ47)</f>
        <v>147</v>
      </c>
    </row>
    <row r="48" spans="2:70" ht="14.25" thickBot="1" x14ac:dyDescent="0.2">
      <c r="O48" s="299" t="s">
        <v>15</v>
      </c>
      <c r="P48" s="303"/>
      <c r="Q48" s="17">
        <v>58</v>
      </c>
      <c r="R48" s="18">
        <v>74</v>
      </c>
      <c r="S48" s="18">
        <v>76</v>
      </c>
      <c r="T48" s="18">
        <v>79</v>
      </c>
      <c r="U48" s="18">
        <v>60</v>
      </c>
      <c r="V48" s="18">
        <f>SUM(Q48:U48)</f>
        <v>347</v>
      </c>
      <c r="W48" s="304" t="s">
        <v>15</v>
      </c>
      <c r="X48" s="305"/>
      <c r="Y48" s="18">
        <v>82</v>
      </c>
      <c r="Z48" s="18">
        <v>74</v>
      </c>
      <c r="AA48" s="18">
        <v>65</v>
      </c>
      <c r="AB48" s="18">
        <v>62</v>
      </c>
      <c r="AC48" s="18">
        <v>55</v>
      </c>
      <c r="AD48" s="19">
        <f>SUM(Y48:AC48)</f>
        <v>338</v>
      </c>
      <c r="AI48" s="299" t="s">
        <v>15</v>
      </c>
      <c r="AJ48" s="303"/>
      <c r="AK48" s="17"/>
      <c r="AL48" s="18"/>
      <c r="AM48" s="18"/>
      <c r="AN48" s="18"/>
      <c r="AO48" s="18"/>
      <c r="AP48" s="18">
        <f>SUM(AK48:AO48)</f>
        <v>0</v>
      </c>
      <c r="AQ48" s="304" t="s">
        <v>15</v>
      </c>
      <c r="AR48" s="305"/>
      <c r="AS48" s="18"/>
      <c r="AT48" s="18"/>
      <c r="AU48" s="18"/>
      <c r="AV48" s="18"/>
      <c r="AW48" s="18"/>
      <c r="AX48" s="19">
        <f>SUM(AS48:AW48)</f>
        <v>0</v>
      </c>
      <c r="BC48" s="299" t="s">
        <v>15</v>
      </c>
      <c r="BD48" s="303"/>
      <c r="BE48" s="17">
        <f>Q48+AK48</f>
        <v>58</v>
      </c>
      <c r="BF48" s="18">
        <f t="shared" si="70"/>
        <v>74</v>
      </c>
      <c r="BG48" s="18">
        <f t="shared" si="70"/>
        <v>76</v>
      </c>
      <c r="BH48" s="18">
        <f t="shared" si="70"/>
        <v>79</v>
      </c>
      <c r="BI48" s="18">
        <f t="shared" si="70"/>
        <v>60</v>
      </c>
      <c r="BJ48" s="18">
        <f>SUM(BE48:BI48)</f>
        <v>347</v>
      </c>
      <c r="BK48" s="306" t="s">
        <v>15</v>
      </c>
      <c r="BL48" s="306"/>
      <c r="BM48" s="18">
        <f>Y48+AS48</f>
        <v>82</v>
      </c>
      <c r="BN48" s="18">
        <f t="shared" si="71"/>
        <v>74</v>
      </c>
      <c r="BO48" s="18">
        <f t="shared" si="71"/>
        <v>65</v>
      </c>
      <c r="BP48" s="18">
        <f t="shared" si="71"/>
        <v>62</v>
      </c>
      <c r="BQ48" s="18">
        <f t="shared" si="71"/>
        <v>55</v>
      </c>
      <c r="BR48" s="19">
        <f>SUM(BM48:BQ48)</f>
        <v>338</v>
      </c>
    </row>
    <row r="49" spans="15:76" x14ac:dyDescent="0.15">
      <c r="O49" s="299" t="s">
        <v>12</v>
      </c>
      <c r="P49" s="300"/>
      <c r="Q49" s="20">
        <f t="shared" ref="Q49:V49" si="72">SUM(Q47:Q48)</f>
        <v>102</v>
      </c>
      <c r="R49" s="20">
        <f t="shared" si="72"/>
        <v>116</v>
      </c>
      <c r="S49" s="20">
        <f t="shared" si="72"/>
        <v>125</v>
      </c>
      <c r="T49" s="20">
        <f t="shared" si="72"/>
        <v>122</v>
      </c>
      <c r="U49" s="20">
        <f t="shared" si="72"/>
        <v>106</v>
      </c>
      <c r="V49" s="20">
        <f t="shared" si="72"/>
        <v>571</v>
      </c>
      <c r="W49" s="301" t="s">
        <v>12</v>
      </c>
      <c r="X49" s="302"/>
      <c r="Y49" s="20">
        <f t="shared" ref="Y49:AD49" si="73">SUM(Y47:Y48)</f>
        <v>115</v>
      </c>
      <c r="Z49" s="20">
        <f t="shared" si="73"/>
        <v>114</v>
      </c>
      <c r="AA49" s="20">
        <f t="shared" si="73"/>
        <v>93</v>
      </c>
      <c r="AB49" s="20">
        <f t="shared" si="73"/>
        <v>84</v>
      </c>
      <c r="AC49" s="20">
        <f t="shared" si="73"/>
        <v>79</v>
      </c>
      <c r="AD49" s="20">
        <f t="shared" si="73"/>
        <v>485</v>
      </c>
      <c r="AI49" s="299" t="s">
        <v>12</v>
      </c>
      <c r="AJ49" s="300"/>
      <c r="AK49" s="20">
        <f t="shared" ref="AK49:AP49" si="74">SUM(AK47:AK48)</f>
        <v>0</v>
      </c>
      <c r="AL49" s="20">
        <f t="shared" si="74"/>
        <v>0</v>
      </c>
      <c r="AM49" s="20">
        <f t="shared" si="74"/>
        <v>0</v>
      </c>
      <c r="AN49" s="20">
        <f t="shared" si="74"/>
        <v>0</v>
      </c>
      <c r="AO49" s="20">
        <f t="shared" si="74"/>
        <v>0</v>
      </c>
      <c r="AP49" s="20">
        <f t="shared" si="74"/>
        <v>0</v>
      </c>
      <c r="AQ49" s="301" t="s">
        <v>12</v>
      </c>
      <c r="AR49" s="302"/>
      <c r="AS49" s="20">
        <f t="shared" ref="AS49:AX49" si="75">SUM(AS47:AS48)</f>
        <v>0</v>
      </c>
      <c r="AT49" s="20">
        <f t="shared" si="75"/>
        <v>0</v>
      </c>
      <c r="AU49" s="20">
        <f t="shared" si="75"/>
        <v>0</v>
      </c>
      <c r="AV49" s="20">
        <f t="shared" si="75"/>
        <v>0</v>
      </c>
      <c r="AW49" s="20">
        <f t="shared" si="75"/>
        <v>0</v>
      </c>
      <c r="AX49" s="20">
        <f t="shared" si="75"/>
        <v>0</v>
      </c>
      <c r="BC49" s="299" t="s">
        <v>12</v>
      </c>
      <c r="BD49" s="300"/>
      <c r="BE49" s="20">
        <f t="shared" ref="BE49:BJ49" si="76">SUM(BE47:BE48)</f>
        <v>102</v>
      </c>
      <c r="BF49" s="20">
        <f t="shared" si="76"/>
        <v>116</v>
      </c>
      <c r="BG49" s="20">
        <f t="shared" si="76"/>
        <v>125</v>
      </c>
      <c r="BH49" s="20">
        <f t="shared" si="76"/>
        <v>122</v>
      </c>
      <c r="BI49" s="20">
        <f t="shared" si="76"/>
        <v>106</v>
      </c>
      <c r="BJ49" s="20">
        <f t="shared" si="76"/>
        <v>571</v>
      </c>
      <c r="BK49" s="301" t="s">
        <v>12</v>
      </c>
      <c r="BL49" s="302"/>
      <c r="BM49" s="20">
        <f t="shared" ref="BM49:BR49" si="77">SUM(BM47:BM48)</f>
        <v>115</v>
      </c>
      <c r="BN49" s="20">
        <f t="shared" si="77"/>
        <v>114</v>
      </c>
      <c r="BO49" s="20">
        <f t="shared" si="77"/>
        <v>93</v>
      </c>
      <c r="BP49" s="20">
        <f t="shared" si="77"/>
        <v>84</v>
      </c>
      <c r="BQ49" s="20">
        <f t="shared" si="77"/>
        <v>79</v>
      </c>
      <c r="BR49" s="20">
        <f t="shared" si="77"/>
        <v>485</v>
      </c>
    </row>
    <row r="50" spans="15:76" x14ac:dyDescent="0.15">
      <c r="O50" s="28"/>
      <c r="P50" s="28"/>
      <c r="Q50" s="26"/>
      <c r="R50" s="26"/>
      <c r="S50" s="26"/>
      <c r="T50" s="26"/>
      <c r="U50" s="26"/>
      <c r="V50" s="26"/>
      <c r="W50" s="28"/>
      <c r="X50" s="28"/>
      <c r="Y50" s="26"/>
      <c r="Z50" s="26"/>
      <c r="AA50" s="26"/>
      <c r="AB50" s="26"/>
      <c r="AC50" s="26"/>
      <c r="AD50" s="26"/>
      <c r="AI50" s="28"/>
      <c r="AJ50" s="28"/>
      <c r="AK50" s="26"/>
      <c r="AL50" s="26"/>
      <c r="AM50" s="26"/>
      <c r="AN50" s="26"/>
      <c r="AO50" s="26"/>
      <c r="AP50" s="26"/>
      <c r="AQ50" s="28"/>
      <c r="AR50" s="28"/>
      <c r="AS50" s="26"/>
      <c r="AT50" s="26"/>
      <c r="AU50" s="26"/>
      <c r="AV50" s="26"/>
      <c r="AW50" s="26"/>
      <c r="AX50" s="26"/>
      <c r="BC50" s="28"/>
      <c r="BD50" s="28"/>
      <c r="BE50" s="26"/>
      <c r="BF50" s="26"/>
      <c r="BG50" s="26"/>
      <c r="BH50" s="26"/>
      <c r="BI50" s="26"/>
      <c r="BJ50" s="26"/>
      <c r="BK50" s="28"/>
      <c r="BL50" s="28"/>
      <c r="BM50" s="26"/>
      <c r="BN50" s="26"/>
      <c r="BO50" s="26"/>
      <c r="BP50" s="26"/>
      <c r="BQ50" s="26"/>
      <c r="BR50" s="26"/>
    </row>
    <row r="51" spans="15:76" ht="14.25" thickBot="1" x14ac:dyDescent="0.2">
      <c r="O51" s="299" t="s">
        <v>10</v>
      </c>
      <c r="P51" s="300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310" t="s">
        <v>10</v>
      </c>
      <c r="X51" s="31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99" t="s">
        <v>10</v>
      </c>
      <c r="AJ51" s="300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310" t="s">
        <v>10</v>
      </c>
      <c r="AR51" s="31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99" t="s">
        <v>10</v>
      </c>
      <c r="BD51" s="300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310" t="s">
        <v>10</v>
      </c>
      <c r="BL51" s="31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99" t="s">
        <v>13</v>
      </c>
      <c r="P52" s="303"/>
      <c r="Q52" s="14">
        <v>10</v>
      </c>
      <c r="R52" s="15">
        <v>15</v>
      </c>
      <c r="S52" s="15">
        <v>15</v>
      </c>
      <c r="T52" s="15">
        <v>6</v>
      </c>
      <c r="U52" s="15">
        <v>6</v>
      </c>
      <c r="V52" s="15">
        <f>SUM(Q52:U52)</f>
        <v>52</v>
      </c>
      <c r="W52" s="307" t="s">
        <v>13</v>
      </c>
      <c r="X52" s="308"/>
      <c r="Y52" s="15">
        <v>4</v>
      </c>
      <c r="Z52" s="15">
        <v>3</v>
      </c>
      <c r="AA52" s="15">
        <v>3</v>
      </c>
      <c r="AB52" s="15">
        <v>1</v>
      </c>
      <c r="AC52" s="15">
        <v>1</v>
      </c>
      <c r="AD52" s="16">
        <f>SUM(Y52:AC52)</f>
        <v>12</v>
      </c>
      <c r="AI52" s="299" t="s">
        <v>13</v>
      </c>
      <c r="AJ52" s="303"/>
      <c r="AK52" s="14"/>
      <c r="AL52" s="15"/>
      <c r="AM52" s="15"/>
      <c r="AN52" s="15"/>
      <c r="AO52" s="15"/>
      <c r="AP52" s="15">
        <f>SUM(AK52:AO52)</f>
        <v>0</v>
      </c>
      <c r="AQ52" s="307" t="s">
        <v>13</v>
      </c>
      <c r="AR52" s="308"/>
      <c r="AS52" s="15"/>
      <c r="AT52" s="15"/>
      <c r="AU52" s="15"/>
      <c r="AV52" s="15"/>
      <c r="AW52" s="15"/>
      <c r="AX52" s="16">
        <f>SUM(AS52:AW52)</f>
        <v>0</v>
      </c>
      <c r="BC52" s="299" t="s">
        <v>13</v>
      </c>
      <c r="BD52" s="303"/>
      <c r="BE52" s="14">
        <f t="shared" ref="BE52:BI53" si="78">Q52+AK52</f>
        <v>10</v>
      </c>
      <c r="BF52" s="15">
        <f t="shared" si="78"/>
        <v>15</v>
      </c>
      <c r="BG52" s="15">
        <f t="shared" si="78"/>
        <v>15</v>
      </c>
      <c r="BH52" s="15">
        <f t="shared" si="78"/>
        <v>6</v>
      </c>
      <c r="BI52" s="15">
        <f t="shared" si="78"/>
        <v>6</v>
      </c>
      <c r="BJ52" s="15">
        <f>SUM(BE52:BI52)</f>
        <v>52</v>
      </c>
      <c r="BK52" s="309" t="s">
        <v>13</v>
      </c>
      <c r="BL52" s="309"/>
      <c r="BM52" s="15">
        <f>Y52+AS52</f>
        <v>4</v>
      </c>
      <c r="BN52" s="15">
        <f t="shared" ref="BN52:BQ53" si="79">Z52+AT52</f>
        <v>3</v>
      </c>
      <c r="BO52" s="15">
        <f t="shared" si="79"/>
        <v>3</v>
      </c>
      <c r="BP52" s="15">
        <f t="shared" si="79"/>
        <v>1</v>
      </c>
      <c r="BQ52" s="15">
        <f t="shared" si="79"/>
        <v>1</v>
      </c>
      <c r="BR52" s="16">
        <f>SUM(BM52:BQ52)</f>
        <v>12</v>
      </c>
    </row>
    <row r="53" spans="15:76" ht="14.25" thickBot="1" x14ac:dyDescent="0.2">
      <c r="O53" s="299" t="s">
        <v>15</v>
      </c>
      <c r="P53" s="303"/>
      <c r="Q53" s="17">
        <v>58</v>
      </c>
      <c r="R53" s="18">
        <v>38</v>
      </c>
      <c r="S53" s="18">
        <v>27</v>
      </c>
      <c r="T53" s="18">
        <v>32</v>
      </c>
      <c r="U53" s="18">
        <v>22</v>
      </c>
      <c r="V53" s="18">
        <f>SUM(Q53:U53)</f>
        <v>177</v>
      </c>
      <c r="W53" s="304" t="s">
        <v>15</v>
      </c>
      <c r="X53" s="305"/>
      <c r="Y53" s="18">
        <v>21</v>
      </c>
      <c r="Z53" s="18">
        <v>16</v>
      </c>
      <c r="AA53" s="18">
        <v>17</v>
      </c>
      <c r="AB53" s="18">
        <v>10</v>
      </c>
      <c r="AC53" s="18">
        <v>4</v>
      </c>
      <c r="AD53" s="19">
        <f>SUM(Y53:AC53)</f>
        <v>68</v>
      </c>
      <c r="AI53" s="299" t="s">
        <v>15</v>
      </c>
      <c r="AJ53" s="303"/>
      <c r="AK53" s="17"/>
      <c r="AL53" s="18"/>
      <c r="AM53" s="18"/>
      <c r="AN53" s="18"/>
      <c r="AO53" s="18"/>
      <c r="AP53" s="18">
        <f>SUM(AK53:AO53)</f>
        <v>0</v>
      </c>
      <c r="AQ53" s="304" t="s">
        <v>15</v>
      </c>
      <c r="AR53" s="305"/>
      <c r="AS53" s="18"/>
      <c r="AT53" s="18"/>
      <c r="AU53" s="18"/>
      <c r="AV53" s="18"/>
      <c r="AW53" s="18"/>
      <c r="AX53" s="19">
        <f>SUM(AS53:AW53)</f>
        <v>0</v>
      </c>
      <c r="BC53" s="299" t="s">
        <v>15</v>
      </c>
      <c r="BD53" s="303"/>
      <c r="BE53" s="17">
        <f t="shared" si="78"/>
        <v>58</v>
      </c>
      <c r="BF53" s="18">
        <f t="shared" si="78"/>
        <v>38</v>
      </c>
      <c r="BG53" s="18">
        <f t="shared" si="78"/>
        <v>27</v>
      </c>
      <c r="BH53" s="18">
        <f t="shared" si="78"/>
        <v>32</v>
      </c>
      <c r="BI53" s="18">
        <f t="shared" si="78"/>
        <v>22</v>
      </c>
      <c r="BJ53" s="18">
        <f>SUM(BE53:BI53)</f>
        <v>177</v>
      </c>
      <c r="BK53" s="306" t="s">
        <v>15</v>
      </c>
      <c r="BL53" s="306"/>
      <c r="BM53" s="18">
        <f>Y53+AS53</f>
        <v>21</v>
      </c>
      <c r="BN53" s="18">
        <f t="shared" si="79"/>
        <v>16</v>
      </c>
      <c r="BO53" s="18">
        <f t="shared" si="79"/>
        <v>17</v>
      </c>
      <c r="BP53" s="18">
        <f t="shared" si="79"/>
        <v>10</v>
      </c>
      <c r="BQ53" s="18">
        <f t="shared" si="79"/>
        <v>4</v>
      </c>
      <c r="BR53" s="19">
        <f>SUM(BM53:BQ53)</f>
        <v>68</v>
      </c>
    </row>
    <row r="54" spans="15:76" x14ac:dyDescent="0.15">
      <c r="O54" s="299" t="s">
        <v>12</v>
      </c>
      <c r="P54" s="300"/>
      <c r="Q54" s="20">
        <f t="shared" ref="Q54:V54" si="80">SUM(Q52:Q53)</f>
        <v>68</v>
      </c>
      <c r="R54" s="20">
        <f t="shared" si="80"/>
        <v>53</v>
      </c>
      <c r="S54" s="20">
        <f t="shared" si="80"/>
        <v>42</v>
      </c>
      <c r="T54" s="20">
        <f t="shared" si="80"/>
        <v>38</v>
      </c>
      <c r="U54" s="20">
        <f t="shared" si="80"/>
        <v>28</v>
      </c>
      <c r="V54" s="20">
        <f t="shared" si="80"/>
        <v>229</v>
      </c>
      <c r="W54" s="301" t="s">
        <v>12</v>
      </c>
      <c r="X54" s="302"/>
      <c r="Y54" s="20">
        <f t="shared" ref="Y54:AD54" si="81">SUM(Y52:Y53)</f>
        <v>25</v>
      </c>
      <c r="Z54" s="20">
        <f t="shared" si="81"/>
        <v>19</v>
      </c>
      <c r="AA54" s="20">
        <f t="shared" si="81"/>
        <v>20</v>
      </c>
      <c r="AB54" s="20">
        <f t="shared" si="81"/>
        <v>11</v>
      </c>
      <c r="AC54" s="20">
        <f t="shared" si="81"/>
        <v>5</v>
      </c>
      <c r="AD54" s="20">
        <f t="shared" si="81"/>
        <v>80</v>
      </c>
      <c r="AI54" s="299" t="s">
        <v>12</v>
      </c>
      <c r="AJ54" s="300"/>
      <c r="AK54" s="20">
        <f t="shared" ref="AK54:AP54" si="82">SUM(AK52:AK53)</f>
        <v>0</v>
      </c>
      <c r="AL54" s="20">
        <f t="shared" si="82"/>
        <v>0</v>
      </c>
      <c r="AM54" s="20">
        <f t="shared" si="82"/>
        <v>0</v>
      </c>
      <c r="AN54" s="20">
        <f t="shared" si="82"/>
        <v>0</v>
      </c>
      <c r="AO54" s="20">
        <f t="shared" si="82"/>
        <v>0</v>
      </c>
      <c r="AP54" s="20">
        <f t="shared" si="82"/>
        <v>0</v>
      </c>
      <c r="AQ54" s="301" t="s">
        <v>12</v>
      </c>
      <c r="AR54" s="302"/>
      <c r="AS54" s="20">
        <f t="shared" ref="AS54:AX54" si="83">SUM(AS52:AS53)</f>
        <v>0</v>
      </c>
      <c r="AT54" s="20">
        <f t="shared" si="83"/>
        <v>0</v>
      </c>
      <c r="AU54" s="20">
        <f t="shared" si="83"/>
        <v>0</v>
      </c>
      <c r="AV54" s="20">
        <f t="shared" si="83"/>
        <v>0</v>
      </c>
      <c r="AW54" s="20">
        <f t="shared" si="83"/>
        <v>0</v>
      </c>
      <c r="AX54" s="20">
        <f t="shared" si="83"/>
        <v>0</v>
      </c>
      <c r="BC54" s="299" t="s">
        <v>12</v>
      </c>
      <c r="BD54" s="300"/>
      <c r="BE54" s="20">
        <f t="shared" ref="BE54:BJ54" si="84">SUM(BE52:BE53)</f>
        <v>68</v>
      </c>
      <c r="BF54" s="20">
        <f t="shared" si="84"/>
        <v>53</v>
      </c>
      <c r="BG54" s="20">
        <f t="shared" si="84"/>
        <v>42</v>
      </c>
      <c r="BH54" s="20">
        <f t="shared" si="84"/>
        <v>38</v>
      </c>
      <c r="BI54" s="20">
        <f t="shared" si="84"/>
        <v>28</v>
      </c>
      <c r="BJ54" s="20">
        <f t="shared" si="84"/>
        <v>229</v>
      </c>
      <c r="BK54" s="301" t="s">
        <v>12</v>
      </c>
      <c r="BL54" s="302"/>
      <c r="BM54" s="20">
        <f t="shared" ref="BM54:BR54" si="85">SUM(BM52:BM53)</f>
        <v>25</v>
      </c>
      <c r="BN54" s="20">
        <f t="shared" si="85"/>
        <v>19</v>
      </c>
      <c r="BO54" s="20">
        <f t="shared" si="85"/>
        <v>20</v>
      </c>
      <c r="BP54" s="20">
        <f t="shared" si="85"/>
        <v>11</v>
      </c>
      <c r="BQ54" s="20">
        <f t="shared" si="85"/>
        <v>5</v>
      </c>
      <c r="BR54" s="20">
        <f t="shared" si="85"/>
        <v>80</v>
      </c>
    </row>
    <row r="55" spans="15:76" x14ac:dyDescent="0.15">
      <c r="O55" s="28"/>
      <c r="P55" s="28"/>
      <c r="Q55" s="26"/>
      <c r="R55" s="26"/>
      <c r="S55" s="26"/>
      <c r="T55" s="26"/>
      <c r="U55" s="26"/>
      <c r="V55" s="26"/>
      <c r="W55" s="28"/>
      <c r="X55" s="28"/>
      <c r="Y55" s="26"/>
      <c r="Z55" s="26"/>
      <c r="AA55" s="26"/>
      <c r="AB55" s="26"/>
      <c r="AC55" s="26"/>
      <c r="AD55" s="26"/>
      <c r="AI55" s="28"/>
      <c r="AJ55" s="28"/>
      <c r="AK55" s="26"/>
      <c r="AL55" s="26"/>
      <c r="AM55" s="26"/>
      <c r="AN55" s="26"/>
      <c r="AO55" s="26"/>
      <c r="AP55" s="26"/>
      <c r="AQ55" s="28"/>
      <c r="AR55" s="28"/>
      <c r="AS55" s="26"/>
      <c r="AT55" s="26"/>
      <c r="AU55" s="26"/>
      <c r="AV55" s="26"/>
      <c r="AW55" s="26"/>
      <c r="AX55" s="26"/>
      <c r="BC55" s="28"/>
      <c r="BD55" s="28"/>
      <c r="BE55" s="26"/>
      <c r="BF55" s="26"/>
      <c r="BG55" s="26"/>
      <c r="BH55" s="26"/>
      <c r="BI55" s="26"/>
      <c r="BJ55" s="26"/>
      <c r="BK55" s="28"/>
      <c r="BL55" s="28"/>
      <c r="BM55" s="26"/>
      <c r="BN55" s="26"/>
      <c r="BO55" s="26"/>
      <c r="BP55" s="26"/>
      <c r="BQ55" s="26"/>
      <c r="BR55" s="26"/>
    </row>
    <row r="56" spans="15:76" ht="14.25" thickBot="1" x14ac:dyDescent="0.2">
      <c r="O56" s="299" t="s">
        <v>10</v>
      </c>
      <c r="P56" s="300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310" t="s">
        <v>10</v>
      </c>
      <c r="X56" s="31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99" t="s">
        <v>10</v>
      </c>
      <c r="AJ56" s="300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310" t="s">
        <v>10</v>
      </c>
      <c r="AR56" s="31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99" t="s">
        <v>10</v>
      </c>
      <c r="BD56" s="300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310" t="s">
        <v>10</v>
      </c>
      <c r="BL56" s="31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99" t="s">
        <v>13</v>
      </c>
      <c r="P57" s="303"/>
      <c r="Q57" s="29">
        <v>1</v>
      </c>
      <c r="R57" s="30">
        <v>1</v>
      </c>
      <c r="S57" s="30">
        <v>0</v>
      </c>
      <c r="T57" s="30">
        <v>0</v>
      </c>
      <c r="U57" s="30">
        <v>0</v>
      </c>
      <c r="V57" s="30">
        <f>SUM(Q57:U57)</f>
        <v>2</v>
      </c>
      <c r="W57" s="309" t="s">
        <v>13</v>
      </c>
      <c r="X57" s="309"/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16">
        <f>SUM(Y57:AC57)</f>
        <v>0</v>
      </c>
      <c r="AI57" s="299" t="s">
        <v>13</v>
      </c>
      <c r="AJ57" s="303"/>
      <c r="AK57" s="29"/>
      <c r="AL57" s="30"/>
      <c r="AM57" s="30"/>
      <c r="AN57" s="30"/>
      <c r="AO57" s="30"/>
      <c r="AP57" s="30">
        <f>SUM(AK57:AO57)</f>
        <v>0</v>
      </c>
      <c r="AQ57" s="307" t="s">
        <v>13</v>
      </c>
      <c r="AR57" s="308"/>
      <c r="AS57" s="30"/>
      <c r="AT57" s="30"/>
      <c r="AU57" s="30"/>
      <c r="AV57" s="30"/>
      <c r="AW57" s="30"/>
      <c r="AX57" s="16">
        <f>SUM(AS57:AW57)</f>
        <v>0</v>
      </c>
      <c r="BC57" s="299" t="s">
        <v>13</v>
      </c>
      <c r="BD57" s="303"/>
      <c r="BE57" s="29">
        <f>Q57+AK57</f>
        <v>1</v>
      </c>
      <c r="BF57" s="30">
        <f t="shared" ref="BF57:BI58" si="86">R57+AL57</f>
        <v>1</v>
      </c>
      <c r="BG57" s="30">
        <f t="shared" si="86"/>
        <v>0</v>
      </c>
      <c r="BH57" s="30">
        <f t="shared" si="86"/>
        <v>0</v>
      </c>
      <c r="BI57" s="30">
        <f t="shared" si="86"/>
        <v>0</v>
      </c>
      <c r="BJ57" s="30">
        <f>SUM(BE57:BI57)</f>
        <v>2</v>
      </c>
      <c r="BK57" s="309" t="s">
        <v>13</v>
      </c>
      <c r="BL57" s="309"/>
      <c r="BM57" s="30">
        <f t="shared" ref="BM57:BQ58" si="87">Y57+AS57</f>
        <v>0</v>
      </c>
      <c r="BN57" s="30">
        <f t="shared" si="87"/>
        <v>0</v>
      </c>
      <c r="BO57" s="30">
        <f t="shared" si="87"/>
        <v>0</v>
      </c>
      <c r="BP57" s="30">
        <f t="shared" si="87"/>
        <v>0</v>
      </c>
      <c r="BQ57" s="30">
        <f t="shared" si="87"/>
        <v>0</v>
      </c>
      <c r="BR57" s="16">
        <f>SUM(BM57:BQ57)</f>
        <v>0</v>
      </c>
    </row>
    <row r="58" spans="15:76" ht="14.25" thickBot="1" x14ac:dyDescent="0.2">
      <c r="O58" s="299" t="s">
        <v>15</v>
      </c>
      <c r="P58" s="303"/>
      <c r="Q58" s="33">
        <v>6</v>
      </c>
      <c r="R58" s="31">
        <v>1</v>
      </c>
      <c r="S58" s="31">
        <v>4</v>
      </c>
      <c r="T58" s="31">
        <v>1</v>
      </c>
      <c r="U58" s="31">
        <v>0</v>
      </c>
      <c r="V58" s="31">
        <f>SUM(Q58:U58)</f>
        <v>12</v>
      </c>
      <c r="W58" s="306" t="s">
        <v>15</v>
      </c>
      <c r="X58" s="306"/>
      <c r="Y58" s="31">
        <v>1</v>
      </c>
      <c r="Z58" s="31">
        <v>0</v>
      </c>
      <c r="AA58" s="31">
        <v>0</v>
      </c>
      <c r="AB58" s="31">
        <v>0</v>
      </c>
      <c r="AC58" s="31">
        <v>0</v>
      </c>
      <c r="AD58" s="19">
        <f>SUM(Y58:AC58)</f>
        <v>1</v>
      </c>
      <c r="AI58" s="299" t="s">
        <v>15</v>
      </c>
      <c r="AJ58" s="303"/>
      <c r="AK58" s="33"/>
      <c r="AL58" s="31"/>
      <c r="AM58" s="31"/>
      <c r="AN58" s="31"/>
      <c r="AO58" s="31"/>
      <c r="AP58" s="31">
        <f>SUM(AK58:AO58)</f>
        <v>0</v>
      </c>
      <c r="AQ58" s="304" t="s">
        <v>15</v>
      </c>
      <c r="AR58" s="305"/>
      <c r="AS58" s="31"/>
      <c r="AT58" s="31"/>
      <c r="AU58" s="31"/>
      <c r="AV58" s="31"/>
      <c r="AW58" s="31"/>
      <c r="AX58" s="19">
        <f>SUM(AS58:AW58)</f>
        <v>0</v>
      </c>
      <c r="BC58" s="299" t="s">
        <v>15</v>
      </c>
      <c r="BD58" s="303"/>
      <c r="BE58" s="33">
        <f>Q58+AK58</f>
        <v>6</v>
      </c>
      <c r="BF58" s="31">
        <f t="shared" si="86"/>
        <v>1</v>
      </c>
      <c r="BG58" s="31">
        <f t="shared" si="86"/>
        <v>4</v>
      </c>
      <c r="BH58" s="31">
        <f t="shared" si="86"/>
        <v>1</v>
      </c>
      <c r="BI58" s="31">
        <f t="shared" si="86"/>
        <v>0</v>
      </c>
      <c r="BJ58" s="31">
        <f>SUM(BE58:BI58)</f>
        <v>12</v>
      </c>
      <c r="BK58" s="306" t="s">
        <v>15</v>
      </c>
      <c r="BL58" s="306"/>
      <c r="BM58" s="31">
        <f t="shared" si="87"/>
        <v>1</v>
      </c>
      <c r="BN58" s="31">
        <f t="shared" si="87"/>
        <v>0</v>
      </c>
      <c r="BO58" s="31">
        <f t="shared" si="87"/>
        <v>0</v>
      </c>
      <c r="BP58" s="31">
        <f t="shared" si="87"/>
        <v>0</v>
      </c>
      <c r="BQ58" s="31">
        <f t="shared" si="87"/>
        <v>0</v>
      </c>
      <c r="BR58" s="19">
        <f>SUM(BM58:BQ58)</f>
        <v>1</v>
      </c>
    </row>
    <row r="59" spans="15:76" x14ac:dyDescent="0.15">
      <c r="O59" s="299" t="s">
        <v>12</v>
      </c>
      <c r="P59" s="300"/>
      <c r="Q59" s="20">
        <f t="shared" ref="Q59:V59" si="88">SUM(Q57:Q58)</f>
        <v>7</v>
      </c>
      <c r="R59" s="20">
        <f t="shared" si="88"/>
        <v>2</v>
      </c>
      <c r="S59" s="20">
        <f t="shared" si="88"/>
        <v>4</v>
      </c>
      <c r="T59" s="20">
        <f t="shared" si="88"/>
        <v>1</v>
      </c>
      <c r="U59" s="20">
        <f t="shared" si="88"/>
        <v>0</v>
      </c>
      <c r="V59" s="20">
        <f t="shared" si="88"/>
        <v>14</v>
      </c>
      <c r="W59" s="301" t="s">
        <v>12</v>
      </c>
      <c r="X59" s="302"/>
      <c r="Y59" s="20">
        <f t="shared" ref="Y59:AD59" si="89">SUM(Y57:Y58)</f>
        <v>1</v>
      </c>
      <c r="Z59" s="20">
        <f t="shared" si="89"/>
        <v>0</v>
      </c>
      <c r="AA59" s="20">
        <f t="shared" si="89"/>
        <v>0</v>
      </c>
      <c r="AB59" s="20">
        <f t="shared" si="89"/>
        <v>0</v>
      </c>
      <c r="AC59" s="20">
        <f t="shared" si="89"/>
        <v>0</v>
      </c>
      <c r="AD59" s="20">
        <f t="shared" si="89"/>
        <v>1</v>
      </c>
      <c r="AI59" s="299" t="s">
        <v>12</v>
      </c>
      <c r="AJ59" s="300"/>
      <c r="AK59" s="20">
        <f t="shared" ref="AK59:AP59" si="90">SUM(AK57:AK58)</f>
        <v>0</v>
      </c>
      <c r="AL59" s="20">
        <f t="shared" si="90"/>
        <v>0</v>
      </c>
      <c r="AM59" s="20">
        <f t="shared" si="90"/>
        <v>0</v>
      </c>
      <c r="AN59" s="20">
        <f t="shared" si="90"/>
        <v>0</v>
      </c>
      <c r="AO59" s="20">
        <f t="shared" si="90"/>
        <v>0</v>
      </c>
      <c r="AP59" s="20">
        <f t="shared" si="90"/>
        <v>0</v>
      </c>
      <c r="AQ59" s="301" t="s">
        <v>12</v>
      </c>
      <c r="AR59" s="302"/>
      <c r="AS59" s="20">
        <f t="shared" ref="AS59:AX59" si="91">SUM(AS57:AS58)</f>
        <v>0</v>
      </c>
      <c r="AT59" s="20">
        <f t="shared" si="91"/>
        <v>0</v>
      </c>
      <c r="AU59" s="20">
        <f t="shared" si="91"/>
        <v>0</v>
      </c>
      <c r="AV59" s="20">
        <f t="shared" si="91"/>
        <v>0</v>
      </c>
      <c r="AW59" s="20">
        <f t="shared" si="91"/>
        <v>0</v>
      </c>
      <c r="AX59" s="20">
        <f t="shared" si="91"/>
        <v>0</v>
      </c>
      <c r="BC59" s="299" t="s">
        <v>12</v>
      </c>
      <c r="BD59" s="300"/>
      <c r="BE59" s="20">
        <f t="shared" ref="BE59:BJ59" si="92">SUM(BE57:BE58)</f>
        <v>7</v>
      </c>
      <c r="BF59" s="20">
        <f t="shared" si="92"/>
        <v>2</v>
      </c>
      <c r="BG59" s="20">
        <f t="shared" si="92"/>
        <v>4</v>
      </c>
      <c r="BH59" s="20">
        <f t="shared" si="92"/>
        <v>1</v>
      </c>
      <c r="BI59" s="20">
        <f t="shared" si="92"/>
        <v>0</v>
      </c>
      <c r="BJ59" s="20">
        <f t="shared" si="92"/>
        <v>14</v>
      </c>
      <c r="BK59" s="301" t="s">
        <v>12</v>
      </c>
      <c r="BL59" s="302"/>
      <c r="BM59" s="20">
        <f t="shared" ref="BM59:BR59" si="93">SUM(BM57:BM58)</f>
        <v>1</v>
      </c>
      <c r="BN59" s="20">
        <f t="shared" si="93"/>
        <v>0</v>
      </c>
      <c r="BO59" s="20">
        <f t="shared" si="93"/>
        <v>0</v>
      </c>
      <c r="BP59" s="20">
        <f t="shared" si="93"/>
        <v>0</v>
      </c>
      <c r="BQ59" s="20">
        <f t="shared" si="93"/>
        <v>0</v>
      </c>
      <c r="BR59" s="20">
        <f t="shared" si="93"/>
        <v>1</v>
      </c>
    </row>
    <row r="60" spans="15:76" x14ac:dyDescent="0.15">
      <c r="AE60" s="280" t="s">
        <v>28</v>
      </c>
      <c r="AF60" s="280"/>
      <c r="AY60" s="280" t="s">
        <v>28</v>
      </c>
      <c r="AZ60" s="280"/>
      <c r="BS60" s="280" t="s">
        <v>28</v>
      </c>
      <c r="BT60" s="280"/>
    </row>
    <row r="61" spans="15:76" ht="14.25" x14ac:dyDescent="0.15">
      <c r="Q61" s="281" t="s">
        <v>18</v>
      </c>
      <c r="R61" s="282"/>
      <c r="S61" s="283"/>
      <c r="T61" s="49"/>
      <c r="U61" s="50"/>
      <c r="V61" s="284" t="s">
        <v>19</v>
      </c>
      <c r="W61" s="285"/>
      <c r="X61" s="286"/>
      <c r="Y61" s="51"/>
      <c r="Z61" s="51"/>
      <c r="AA61" s="287" t="s">
        <v>20</v>
      </c>
      <c r="AB61" s="288"/>
      <c r="AC61" s="289"/>
      <c r="AE61" s="85" t="s">
        <v>21</v>
      </c>
      <c r="AF61" s="85" t="s">
        <v>22</v>
      </c>
      <c r="AK61" s="290" t="s">
        <v>18</v>
      </c>
      <c r="AL61" s="291"/>
      <c r="AM61" s="292"/>
      <c r="AN61" s="34"/>
      <c r="AP61" s="293" t="s">
        <v>19</v>
      </c>
      <c r="AQ61" s="294"/>
      <c r="AR61" s="295"/>
      <c r="AS61" s="35"/>
      <c r="AT61" s="35"/>
      <c r="AU61" s="296" t="s">
        <v>20</v>
      </c>
      <c r="AV61" s="297"/>
      <c r="AW61" s="298"/>
      <c r="AY61" s="85" t="s">
        <v>21</v>
      </c>
      <c r="AZ61" s="85" t="s">
        <v>22</v>
      </c>
      <c r="BE61" s="290" t="s">
        <v>18</v>
      </c>
      <c r="BF61" s="291"/>
      <c r="BG61" s="292"/>
      <c r="BH61" s="34"/>
      <c r="BJ61" s="293" t="s">
        <v>19</v>
      </c>
      <c r="BK61" s="294"/>
      <c r="BL61" s="295"/>
      <c r="BM61" s="35"/>
      <c r="BN61" s="35"/>
      <c r="BO61" s="296" t="s">
        <v>20</v>
      </c>
      <c r="BP61" s="297"/>
      <c r="BQ61" s="298"/>
      <c r="BS61" s="85" t="s">
        <v>21</v>
      </c>
      <c r="BT61" s="85" t="s">
        <v>22</v>
      </c>
    </row>
    <row r="62" spans="15:76" ht="14.25" x14ac:dyDescent="0.15">
      <c r="Q62" s="52" t="s">
        <v>16</v>
      </c>
      <c r="R62" s="274">
        <f>V7+AD7+V12</f>
        <v>620</v>
      </c>
      <c r="S62" s="275"/>
      <c r="T62" s="49"/>
      <c r="U62" s="50"/>
      <c r="V62" s="52" t="s">
        <v>16</v>
      </c>
      <c r="W62" s="274">
        <f>AD12+V17+AD17+V22+AD22+V27+AD27+V32+AD32+V37</f>
        <v>2829</v>
      </c>
      <c r="X62" s="275"/>
      <c r="Y62" s="53"/>
      <c r="Z62" s="53"/>
      <c r="AA62" s="52" t="s">
        <v>16</v>
      </c>
      <c r="AB62" s="274">
        <f>AD37+V42+AD42+V47+AD47+V52+AD52+V57+AD57</f>
        <v>1659</v>
      </c>
      <c r="AC62" s="275"/>
      <c r="AD62" s="43" t="s">
        <v>16</v>
      </c>
      <c r="AE62" s="44">
        <f>AD37+V42</f>
        <v>892</v>
      </c>
      <c r="AF62" s="44">
        <f>AD42+V47+AD47+V52+AD52+V57+AD57</f>
        <v>767</v>
      </c>
      <c r="AK62" s="36" t="s">
        <v>16</v>
      </c>
      <c r="AL62" s="276">
        <f>AP7+AX7+AP12</f>
        <v>0</v>
      </c>
      <c r="AM62" s="277"/>
      <c r="AN62" s="34"/>
      <c r="AP62" s="36" t="s">
        <v>16</v>
      </c>
      <c r="AQ62" s="276">
        <f>AX12+AP17+AX17+AP22+AX22+AP27+AX27+AP32+AX32+AP37</f>
        <v>38</v>
      </c>
      <c r="AR62" s="277"/>
      <c r="AS62" s="37"/>
      <c r="AT62" s="37"/>
      <c r="AU62" s="36" t="s">
        <v>16</v>
      </c>
      <c r="AV62" s="276">
        <f>AX37+AP42+AX42+AP47+AX47+AP52+AX52+AP57+AX57</f>
        <v>0</v>
      </c>
      <c r="AW62" s="277"/>
      <c r="AX62" s="43" t="s">
        <v>16</v>
      </c>
      <c r="AY62" s="44">
        <f>AX37+AP42</f>
        <v>0</v>
      </c>
      <c r="AZ62" s="44">
        <f>AX42+AP47+AX47+AP52+AX52+AP57+AX57</f>
        <v>0</v>
      </c>
      <c r="BE62" s="36" t="s">
        <v>16</v>
      </c>
      <c r="BF62" s="278">
        <f>BJ7+BR7+BJ12</f>
        <v>620</v>
      </c>
      <c r="BG62" s="279"/>
      <c r="BH62" s="34"/>
      <c r="BJ62" s="36" t="s">
        <v>16</v>
      </c>
      <c r="BK62" s="278">
        <f>BR12+BJ17+BR17+BJ22+BR22+BJ27+BR27+BJ32+BR32+BJ37</f>
        <v>2867</v>
      </c>
      <c r="BL62" s="279"/>
      <c r="BM62" s="37"/>
      <c r="BN62" s="37"/>
      <c r="BO62" s="36" t="s">
        <v>16</v>
      </c>
      <c r="BP62" s="278">
        <f>BR37+BJ42+BR42+BJ47+BR47+BJ52+BR52+BJ57+BR57</f>
        <v>1659</v>
      </c>
      <c r="BQ62" s="279"/>
      <c r="BR62" s="43" t="s">
        <v>16</v>
      </c>
      <c r="BS62" s="173">
        <f>BR37+BJ42</f>
        <v>892</v>
      </c>
      <c r="BT62" s="173">
        <f>BR42+BJ47+BR47+BJ52+BR52+BJ57+BR57</f>
        <v>767</v>
      </c>
    </row>
    <row r="63" spans="15:76" ht="15" thickBot="1" x14ac:dyDescent="0.2">
      <c r="Q63" s="54" t="s">
        <v>14</v>
      </c>
      <c r="R63" s="267">
        <f>V8+AD8+V13</f>
        <v>624</v>
      </c>
      <c r="S63" s="268"/>
      <c r="T63" s="49"/>
      <c r="U63" s="50"/>
      <c r="V63" s="54" t="s">
        <v>14</v>
      </c>
      <c r="W63" s="267">
        <f>AD13+V18+AD18+V23+AD23+V28+AD28+V33+AD33+V38</f>
        <v>2728</v>
      </c>
      <c r="X63" s="268"/>
      <c r="Y63" s="53"/>
      <c r="Z63" s="53"/>
      <c r="AA63" s="54" t="s">
        <v>14</v>
      </c>
      <c r="AB63" s="267">
        <f>AD38+V43+AD43+V48+AD48+V53+AD53+V58+AD58</f>
        <v>2260</v>
      </c>
      <c r="AC63" s="268"/>
      <c r="AD63" s="43" t="s">
        <v>14</v>
      </c>
      <c r="AE63" s="45">
        <f>AD38+V43</f>
        <v>962</v>
      </c>
      <c r="AF63" s="45">
        <f>AD43+V48+AD48+V53+AD53+V58+AD58</f>
        <v>1298</v>
      </c>
      <c r="AK63" s="170" t="s">
        <v>14</v>
      </c>
      <c r="AL63" s="269">
        <f>AP8+AX8+AP13</f>
        <v>0</v>
      </c>
      <c r="AM63" s="270"/>
      <c r="AN63" s="34"/>
      <c r="AP63" s="170" t="s">
        <v>14</v>
      </c>
      <c r="AQ63" s="269">
        <f>AX13+AP18+AX18+AP23+AX23+AP28+AX28+AP33+AX33+AP38</f>
        <v>47</v>
      </c>
      <c r="AR63" s="270"/>
      <c r="AS63" s="37"/>
      <c r="AT63" s="37"/>
      <c r="AU63" s="170" t="s">
        <v>14</v>
      </c>
      <c r="AV63" s="269">
        <f>AX38+AP43+AX43+AP48+AX48+AP53+AX53+AP58+AX58</f>
        <v>1</v>
      </c>
      <c r="AW63" s="270"/>
      <c r="AX63" s="43" t="s">
        <v>14</v>
      </c>
      <c r="AY63" s="45">
        <f>AX38+AP43</f>
        <v>0</v>
      </c>
      <c r="AZ63" s="45">
        <f>AX43+AP48+AX48+AP53+AX53+AP58+AX58</f>
        <v>1</v>
      </c>
      <c r="BE63" s="170" t="s">
        <v>14</v>
      </c>
      <c r="BF63" s="271">
        <f>BJ8+BR8+BJ13</f>
        <v>624</v>
      </c>
      <c r="BG63" s="272"/>
      <c r="BH63" s="34"/>
      <c r="BJ63" s="170" t="s">
        <v>14</v>
      </c>
      <c r="BK63" s="271">
        <f>BR13+BJ18+BR18+BJ23+BR23+BJ28+BR28+BJ33+BR33+BJ38</f>
        <v>2775</v>
      </c>
      <c r="BL63" s="272"/>
      <c r="BM63" s="37"/>
      <c r="BN63" s="37"/>
      <c r="BO63" s="170" t="s">
        <v>14</v>
      </c>
      <c r="BP63" s="271">
        <f>BR38+BJ43+BR43+BJ48+BR48+BJ53+BR53+BJ58+BR58</f>
        <v>2261</v>
      </c>
      <c r="BQ63" s="273"/>
      <c r="BR63" s="43" t="s">
        <v>14</v>
      </c>
      <c r="BS63" s="174">
        <f>BR38+BJ43</f>
        <v>962</v>
      </c>
      <c r="BT63" s="174">
        <f>BR43+BJ48+BR48+BJ53+BR53+BJ58+BR58</f>
        <v>1299</v>
      </c>
    </row>
    <row r="64" spans="15:76" ht="15" thickBot="1" x14ac:dyDescent="0.2">
      <c r="Q64" s="55" t="s">
        <v>12</v>
      </c>
      <c r="R64" s="263">
        <f>R62+R63</f>
        <v>1244</v>
      </c>
      <c r="S64" s="264"/>
      <c r="T64" s="49"/>
      <c r="U64" s="50"/>
      <c r="V64" s="55" t="s">
        <v>12</v>
      </c>
      <c r="W64" s="263">
        <f>W62+W63</f>
        <v>5557</v>
      </c>
      <c r="X64" s="264"/>
      <c r="Y64" s="53"/>
      <c r="Z64" s="53"/>
      <c r="AA64" s="55" t="s">
        <v>12</v>
      </c>
      <c r="AB64" s="263">
        <f>AB62+AB63</f>
        <v>3919</v>
      </c>
      <c r="AC64" s="264"/>
      <c r="AD64" s="43" t="s">
        <v>12</v>
      </c>
      <c r="AE64" s="46">
        <f>AD39+V44</f>
        <v>1854</v>
      </c>
      <c r="AF64" s="47">
        <f>AD44+V49+AD49+V54+AD54+V59+AD59</f>
        <v>2065</v>
      </c>
      <c r="AK64" s="172" t="s">
        <v>12</v>
      </c>
      <c r="AL64" s="265">
        <f>AL62+AL63</f>
        <v>0</v>
      </c>
      <c r="AM64" s="266"/>
      <c r="AN64" s="34"/>
      <c r="AP64" s="172" t="s">
        <v>12</v>
      </c>
      <c r="AQ64" s="265">
        <f>AQ62+AQ63</f>
        <v>85</v>
      </c>
      <c r="AR64" s="266"/>
      <c r="AS64" s="37"/>
      <c r="AT64" s="37"/>
      <c r="AU64" s="172" t="s">
        <v>12</v>
      </c>
      <c r="AV64" s="265">
        <f>AV62+AV63</f>
        <v>1</v>
      </c>
      <c r="AW64" s="266"/>
      <c r="AX64" s="43" t="s">
        <v>12</v>
      </c>
      <c r="AY64" s="46">
        <f>AX39+AP44</f>
        <v>0</v>
      </c>
      <c r="AZ64" s="47">
        <f>AX44+AP49+AX49+AP54+AX54+AP59+AX59</f>
        <v>1</v>
      </c>
      <c r="BE64" s="172" t="s">
        <v>12</v>
      </c>
      <c r="BF64" s="259">
        <f>BF62+BF63</f>
        <v>1244</v>
      </c>
      <c r="BG64" s="260"/>
      <c r="BH64" s="34"/>
      <c r="BJ64" s="172" t="s">
        <v>12</v>
      </c>
      <c r="BK64" s="259">
        <f>BK62+BK63</f>
        <v>5642</v>
      </c>
      <c r="BL64" s="260"/>
      <c r="BM64" s="37"/>
      <c r="BN64" s="37"/>
      <c r="BO64" s="172" t="s">
        <v>12</v>
      </c>
      <c r="BP64" s="259">
        <f>BP62+BP63</f>
        <v>3920</v>
      </c>
      <c r="BQ64" s="260"/>
      <c r="BR64" s="43" t="s">
        <v>12</v>
      </c>
      <c r="BS64" s="175">
        <f>BR39+BJ44</f>
        <v>1854</v>
      </c>
      <c r="BT64" s="176">
        <f>BR44+BJ49+BR49+BJ54+BR54+BJ59+BR59</f>
        <v>2066</v>
      </c>
      <c r="BW64" s="38"/>
      <c r="BX64" s="38"/>
    </row>
    <row r="65" spans="17:76" ht="14.25" x14ac:dyDescent="0.15">
      <c r="Q65" s="56" t="s">
        <v>23</v>
      </c>
      <c r="R65" s="261">
        <f>R64/O9</f>
        <v>0.11604477611940299</v>
      </c>
      <c r="S65" s="262"/>
      <c r="T65" s="50"/>
      <c r="U65" s="50"/>
      <c r="V65" s="56" t="s">
        <v>23</v>
      </c>
      <c r="W65" s="261">
        <f>W64/O9</f>
        <v>0.51837686567164176</v>
      </c>
      <c r="X65" s="262"/>
      <c r="Y65" s="57"/>
      <c r="Z65" s="57"/>
      <c r="AA65" s="56" t="s">
        <v>23</v>
      </c>
      <c r="AB65" s="261">
        <f>AB64/O9</f>
        <v>0.36557835820895523</v>
      </c>
      <c r="AC65" s="262"/>
      <c r="AE65" s="48">
        <f>AE64/O9</f>
        <v>0.17294776119402985</v>
      </c>
      <c r="AF65" s="48">
        <f>AF64/O9</f>
        <v>0.19263059701492538</v>
      </c>
      <c r="AK65" s="171" t="s">
        <v>23</v>
      </c>
      <c r="AL65" s="256">
        <f>AL64/AI9</f>
        <v>0</v>
      </c>
      <c r="AM65" s="257"/>
      <c r="AP65" s="171" t="s">
        <v>23</v>
      </c>
      <c r="AQ65" s="256">
        <f>AQ64/AI9</f>
        <v>0.98837209302325579</v>
      </c>
      <c r="AR65" s="257"/>
      <c r="AS65" s="39"/>
      <c r="AT65" s="39"/>
      <c r="AU65" s="171" t="s">
        <v>23</v>
      </c>
      <c r="AV65" s="256">
        <f>AV64/AI9</f>
        <v>1.1627906976744186E-2</v>
      </c>
      <c r="AW65" s="257"/>
      <c r="AY65" s="48">
        <f>AY64/AI9</f>
        <v>0</v>
      </c>
      <c r="AZ65" s="48">
        <f>AZ64/AI9</f>
        <v>1.1627906976744186E-2</v>
      </c>
      <c r="BE65" s="171" t="s">
        <v>23</v>
      </c>
      <c r="BF65" s="256">
        <f>BF64/BC9</f>
        <v>0.11512122894688136</v>
      </c>
      <c r="BG65" s="257"/>
      <c r="BJ65" s="171" t="s">
        <v>23</v>
      </c>
      <c r="BK65" s="256">
        <f>BK64/BC9</f>
        <v>0.52211734221728667</v>
      </c>
      <c r="BL65" s="257"/>
      <c r="BM65" s="39"/>
      <c r="BN65" s="39"/>
      <c r="BO65" s="171" t="s">
        <v>23</v>
      </c>
      <c r="BP65" s="256">
        <f>BP64/BC9</f>
        <v>0.36276142883583196</v>
      </c>
      <c r="BQ65" s="257"/>
      <c r="BS65" s="48">
        <f>BS64/BC9</f>
        <v>0.17157134925041642</v>
      </c>
      <c r="BT65" s="48">
        <f>BT64/BC9</f>
        <v>0.19119007958541551</v>
      </c>
      <c r="BW65" s="38"/>
      <c r="BX65" s="38"/>
    </row>
    <row r="67" spans="17:76" x14ac:dyDescent="0.15">
      <c r="Q67" s="40" t="s">
        <v>24</v>
      </c>
      <c r="AK67" s="40"/>
      <c r="BE67" s="40" t="s">
        <v>25</v>
      </c>
    </row>
    <row r="74" spans="17:76" x14ac:dyDescent="0.15">
      <c r="W74" s="41"/>
      <c r="X74" s="41"/>
      <c r="Y74" s="42" t="s">
        <v>26</v>
      </c>
      <c r="Z74" s="258">
        <f>V27+AD27+V32+AD32+V37</f>
        <v>1695</v>
      </c>
      <c r="AA74" s="258"/>
    </row>
    <row r="75" spans="17:76" x14ac:dyDescent="0.15">
      <c r="W75" s="41"/>
      <c r="X75" s="41"/>
      <c r="Y75" s="42" t="s">
        <v>27</v>
      </c>
      <c r="Z75" s="258">
        <f>V28+AD28+V33+AD33+V38</f>
        <v>1664</v>
      </c>
      <c r="AA75" s="258"/>
    </row>
  </sheetData>
  <mergeCells count="408">
    <mergeCell ref="BK65:BL65"/>
    <mergeCell ref="BP65:BQ65"/>
    <mergeCell ref="Z74:AA74"/>
    <mergeCell ref="Z75:AA75"/>
    <mergeCell ref="BF64:BG64"/>
    <mergeCell ref="BK64:BL64"/>
    <mergeCell ref="BP64:BQ64"/>
    <mergeCell ref="BF65:BG65"/>
    <mergeCell ref="R64:S64"/>
    <mergeCell ref="W64:X64"/>
    <mergeCell ref="AB64:AC64"/>
    <mergeCell ref="AL64:AM64"/>
    <mergeCell ref="AQ64:AR64"/>
    <mergeCell ref="AV64:AW64"/>
    <mergeCell ref="R65:S65"/>
    <mergeCell ref="W65:X65"/>
    <mergeCell ref="AB65:AC65"/>
    <mergeCell ref="AL65:AM65"/>
    <mergeCell ref="AQ65:AR65"/>
    <mergeCell ref="AV65:AW65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O59:P59"/>
    <mergeCell ref="W59:X59"/>
    <mergeCell ref="AI59:AJ59"/>
    <mergeCell ref="AQ59:AR59"/>
    <mergeCell ref="BC59:BD59"/>
    <mergeCell ref="BK59:BL59"/>
    <mergeCell ref="AE60:AF60"/>
    <mergeCell ref="AY60:AZ60"/>
    <mergeCell ref="BS60:BT60"/>
    <mergeCell ref="O57:P57"/>
    <mergeCell ref="W57:X57"/>
    <mergeCell ref="AI57:AJ57"/>
    <mergeCell ref="AQ57:AR57"/>
    <mergeCell ref="BC57:BD57"/>
    <mergeCell ref="BK57:BL57"/>
    <mergeCell ref="O58:P58"/>
    <mergeCell ref="W58:X58"/>
    <mergeCell ref="AI58:AJ58"/>
    <mergeCell ref="AQ58:AR58"/>
    <mergeCell ref="BC58:BD58"/>
    <mergeCell ref="BK58:BL58"/>
    <mergeCell ref="O54:P54"/>
    <mergeCell ref="W54:X54"/>
    <mergeCell ref="AI54:AJ54"/>
    <mergeCell ref="AQ54:AR54"/>
    <mergeCell ref="BC54:BD54"/>
    <mergeCell ref="BK54:BL54"/>
    <mergeCell ref="O56:P56"/>
    <mergeCell ref="W56:X56"/>
    <mergeCell ref="AI56:AJ56"/>
    <mergeCell ref="AQ56:AR56"/>
    <mergeCell ref="BC56:BD56"/>
    <mergeCell ref="BK56:BL56"/>
    <mergeCell ref="O52:P52"/>
    <mergeCell ref="W52:X52"/>
    <mergeCell ref="AI52:AJ52"/>
    <mergeCell ref="AQ52:AR52"/>
    <mergeCell ref="BC52:BD52"/>
    <mergeCell ref="BK52:BL52"/>
    <mergeCell ref="O53:P53"/>
    <mergeCell ref="W53:X53"/>
    <mergeCell ref="AI53:AJ53"/>
    <mergeCell ref="AQ53:AR53"/>
    <mergeCell ref="BC53:BD53"/>
    <mergeCell ref="BK53:BL53"/>
    <mergeCell ref="O49:P49"/>
    <mergeCell ref="W49:X49"/>
    <mergeCell ref="AI49:AJ49"/>
    <mergeCell ref="AQ49:AR49"/>
    <mergeCell ref="BC49:BD49"/>
    <mergeCell ref="BK49:BL49"/>
    <mergeCell ref="O51:P51"/>
    <mergeCell ref="W51:X51"/>
    <mergeCell ref="AI51:AJ51"/>
    <mergeCell ref="AQ51:AR51"/>
    <mergeCell ref="BC51:BD51"/>
    <mergeCell ref="BK51:BL51"/>
    <mergeCell ref="O47:P47"/>
    <mergeCell ref="W47:X47"/>
    <mergeCell ref="AI47:AJ47"/>
    <mergeCell ref="AQ47:AR47"/>
    <mergeCell ref="BC47:BD47"/>
    <mergeCell ref="BK47:BL47"/>
    <mergeCell ref="O48:P48"/>
    <mergeCell ref="W48:X48"/>
    <mergeCell ref="AI48:AJ48"/>
    <mergeCell ref="AQ48:AR48"/>
    <mergeCell ref="BC48:BD48"/>
    <mergeCell ref="BK48:BL48"/>
    <mergeCell ref="O44:P44"/>
    <mergeCell ref="W44:X44"/>
    <mergeCell ref="AI44:AJ44"/>
    <mergeCell ref="AQ44:AR44"/>
    <mergeCell ref="BC44:BD44"/>
    <mergeCell ref="BK44:BL44"/>
    <mergeCell ref="O46:P46"/>
    <mergeCell ref="W46:X46"/>
    <mergeCell ref="AI46:AJ46"/>
    <mergeCell ref="AQ46:AR46"/>
    <mergeCell ref="BC46:BD46"/>
    <mergeCell ref="BK46:BL46"/>
    <mergeCell ref="O42:P42"/>
    <mergeCell ref="W42:X42"/>
    <mergeCell ref="AI42:AJ42"/>
    <mergeCell ref="AQ42:AR42"/>
    <mergeCell ref="BC42:BD42"/>
    <mergeCell ref="BK42:BL42"/>
    <mergeCell ref="O43:P43"/>
    <mergeCell ref="W43:X43"/>
    <mergeCell ref="AI43:AJ43"/>
    <mergeCell ref="AQ43:AR43"/>
    <mergeCell ref="BC43:BD43"/>
    <mergeCell ref="BK43:BL43"/>
    <mergeCell ref="BK39:BL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O41:P41"/>
    <mergeCell ref="W41:X41"/>
    <mergeCell ref="AI41:AJ41"/>
    <mergeCell ref="AQ41:AR41"/>
    <mergeCell ref="BC41:BD41"/>
    <mergeCell ref="BK41:BL41"/>
    <mergeCell ref="AI37:AJ37"/>
    <mergeCell ref="AQ37:AR37"/>
    <mergeCell ref="BC37:BD37"/>
    <mergeCell ref="BK37:BL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O38:P38"/>
    <mergeCell ref="W38:X38"/>
    <mergeCell ref="AI38:AJ38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O34:P34"/>
    <mergeCell ref="W34:X34"/>
    <mergeCell ref="AI34:AJ34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O36:P36"/>
    <mergeCell ref="W36:X36"/>
    <mergeCell ref="AI36:AJ36"/>
    <mergeCell ref="AQ36:AR36"/>
    <mergeCell ref="BC36:BD36"/>
    <mergeCell ref="BK36:BL36"/>
    <mergeCell ref="O37:P37"/>
    <mergeCell ref="W37:X37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O32:P32"/>
    <mergeCell ref="W32:X32"/>
    <mergeCell ref="AI32:AJ32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29:P29"/>
    <mergeCell ref="W29:X29"/>
    <mergeCell ref="AI29:AJ29"/>
    <mergeCell ref="AQ29:AR29"/>
    <mergeCell ref="BC29:BD29"/>
    <mergeCell ref="BK29:BL29"/>
    <mergeCell ref="B30:B31"/>
    <mergeCell ref="C30:E30"/>
    <mergeCell ref="F30:H30"/>
    <mergeCell ref="I30:K30"/>
    <mergeCell ref="O31:P31"/>
    <mergeCell ref="W31:X31"/>
    <mergeCell ref="AI31:AJ31"/>
    <mergeCell ref="AQ31:AR31"/>
    <mergeCell ref="BC31:BD31"/>
    <mergeCell ref="BK31:BL31"/>
    <mergeCell ref="O27:P27"/>
    <mergeCell ref="W27:X27"/>
    <mergeCell ref="AI27:AJ27"/>
    <mergeCell ref="AQ27:AR27"/>
    <mergeCell ref="BC27:BD27"/>
    <mergeCell ref="BK27:BL27"/>
    <mergeCell ref="O28:P28"/>
    <mergeCell ref="W28:X28"/>
    <mergeCell ref="AI28:AJ28"/>
    <mergeCell ref="AQ28:AR28"/>
    <mergeCell ref="BC28:BD28"/>
    <mergeCell ref="BK28:BL28"/>
    <mergeCell ref="O24:P24"/>
    <mergeCell ref="W24:X24"/>
    <mergeCell ref="AI24:AJ24"/>
    <mergeCell ref="AQ24:AR24"/>
    <mergeCell ref="BC24:BD24"/>
    <mergeCell ref="BK24:BL24"/>
    <mergeCell ref="O26:P26"/>
    <mergeCell ref="W26:X26"/>
    <mergeCell ref="AI26:AJ26"/>
    <mergeCell ref="AQ26:AR26"/>
    <mergeCell ref="BC26:BD26"/>
    <mergeCell ref="BK26:BL26"/>
    <mergeCell ref="AI22:AJ22"/>
    <mergeCell ref="AQ22:AR22"/>
    <mergeCell ref="BC22:BD22"/>
    <mergeCell ref="BK22:BL22"/>
    <mergeCell ref="O23:P23"/>
    <mergeCell ref="W23:X23"/>
    <mergeCell ref="AI23:AJ23"/>
    <mergeCell ref="AQ23:AR23"/>
    <mergeCell ref="BC23:BD23"/>
    <mergeCell ref="BK23:BL23"/>
    <mergeCell ref="O19:P19"/>
    <mergeCell ref="W19:X19"/>
    <mergeCell ref="AI19:AJ19"/>
    <mergeCell ref="AQ19:AR19"/>
    <mergeCell ref="BC19:BD19"/>
    <mergeCell ref="BK19:BL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P21"/>
    <mergeCell ref="W21:X21"/>
    <mergeCell ref="AI21:AJ21"/>
    <mergeCell ref="AQ21:AR21"/>
    <mergeCell ref="BC21:BD21"/>
    <mergeCell ref="BK21:BL21"/>
    <mergeCell ref="O22:P22"/>
    <mergeCell ref="W22:X22"/>
    <mergeCell ref="O17:P17"/>
    <mergeCell ref="W17:X17"/>
    <mergeCell ref="AI17:AJ17"/>
    <mergeCell ref="AQ17:AR17"/>
    <mergeCell ref="BC17:BD17"/>
    <mergeCell ref="BK17:BL17"/>
    <mergeCell ref="O18:P18"/>
    <mergeCell ref="W18:X18"/>
    <mergeCell ref="AI18:AJ18"/>
    <mergeCell ref="AQ18:AR18"/>
    <mergeCell ref="BC18:BD18"/>
    <mergeCell ref="BK18:BL18"/>
    <mergeCell ref="C16:E16"/>
    <mergeCell ref="F16:H16"/>
    <mergeCell ref="I16:K16"/>
    <mergeCell ref="O16:P16"/>
    <mergeCell ref="W16:X16"/>
    <mergeCell ref="AI16:AJ16"/>
    <mergeCell ref="AQ16:AR16"/>
    <mergeCell ref="BC16:BD16"/>
    <mergeCell ref="BK16:BL16"/>
    <mergeCell ref="O13:P13"/>
    <mergeCell ref="W13:X13"/>
    <mergeCell ref="AI13:AJ13"/>
    <mergeCell ref="AQ13:AR13"/>
    <mergeCell ref="BC13:BD13"/>
    <mergeCell ref="BK13:BL13"/>
    <mergeCell ref="O14:P14"/>
    <mergeCell ref="W14:X14"/>
    <mergeCell ref="AI14:AJ14"/>
    <mergeCell ref="AQ14:AR14"/>
    <mergeCell ref="BC14:BD14"/>
    <mergeCell ref="BK14:BL14"/>
    <mergeCell ref="O11:P11"/>
    <mergeCell ref="W11:X11"/>
    <mergeCell ref="AI11:AJ11"/>
    <mergeCell ref="AQ11:AR11"/>
    <mergeCell ref="BC11:BD11"/>
    <mergeCell ref="BK11:BL11"/>
    <mergeCell ref="O12:P12"/>
    <mergeCell ref="W12:X12"/>
    <mergeCell ref="AI12:AJ12"/>
    <mergeCell ref="AQ12:AR12"/>
    <mergeCell ref="BC12:BD12"/>
    <mergeCell ref="BK12:BL12"/>
    <mergeCell ref="M9:N9"/>
    <mergeCell ref="O9:P9"/>
    <mergeCell ref="W9:X9"/>
    <mergeCell ref="AG9:AH9"/>
    <mergeCell ref="AI9:AJ9"/>
    <mergeCell ref="AQ9:AR9"/>
    <mergeCell ref="BA9:BB9"/>
    <mergeCell ref="BC9:BD9"/>
    <mergeCell ref="BK9:BL9"/>
    <mergeCell ref="M8:N8"/>
    <mergeCell ref="O8:P8"/>
    <mergeCell ref="W8:X8"/>
    <mergeCell ref="AG8:AH8"/>
    <mergeCell ref="AI8:AJ8"/>
    <mergeCell ref="AQ8:AR8"/>
    <mergeCell ref="BA8:BB8"/>
    <mergeCell ref="BC8:BD8"/>
    <mergeCell ref="BK8:BL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M5:N5"/>
    <mergeCell ref="O5:P5"/>
    <mergeCell ref="AG5:AH5"/>
    <mergeCell ref="AI5:AJ5"/>
    <mergeCell ref="BA5:BB5"/>
    <mergeCell ref="BC5:BD5"/>
    <mergeCell ref="B6:B7"/>
    <mergeCell ref="C6:E6"/>
    <mergeCell ref="F6:H6"/>
    <mergeCell ref="I6:K6"/>
    <mergeCell ref="M6:N6"/>
    <mergeCell ref="O6:P6"/>
    <mergeCell ref="W6:X6"/>
    <mergeCell ref="AG6:AH6"/>
    <mergeCell ref="AI6:AJ6"/>
    <mergeCell ref="AQ6:AR6"/>
    <mergeCell ref="BA6:BB6"/>
    <mergeCell ref="BC6:BD6"/>
    <mergeCell ref="A1:B3"/>
    <mergeCell ref="C2:I3"/>
    <mergeCell ref="Q3:AA3"/>
    <mergeCell ref="AK3:AU3"/>
    <mergeCell ref="BE3:BO3"/>
    <mergeCell ref="G4:K4"/>
    <mergeCell ref="Z4:AD4"/>
    <mergeCell ref="AT4:AX4"/>
    <mergeCell ref="BN4:BR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X75"/>
  <sheetViews>
    <sheetView view="pageBreakPreview" topLeftCell="AL19" zoomScale="80" zoomScaleNormal="100" zoomScaleSheetLayoutView="80" workbookViewId="0">
      <selection activeCell="R59" sqref="R59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style="34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421"/>
      <c r="B1" s="421"/>
      <c r="C1" s="1"/>
      <c r="D1" s="1"/>
      <c r="E1" s="1"/>
      <c r="F1" s="1"/>
      <c r="G1" s="1"/>
      <c r="H1" s="1"/>
      <c r="I1" s="1"/>
      <c r="J1" s="1"/>
      <c r="K1" s="1"/>
      <c r="L1" s="77"/>
      <c r="M1" s="24" t="s">
        <v>40</v>
      </c>
      <c r="N1" s="1"/>
      <c r="O1" s="1"/>
    </row>
    <row r="2" spans="1:70" ht="13.5" customHeight="1" x14ac:dyDescent="0.15">
      <c r="A2" s="421"/>
      <c r="B2" s="421"/>
      <c r="C2" s="422" t="s">
        <v>29</v>
      </c>
      <c r="D2" s="422"/>
      <c r="E2" s="422"/>
      <c r="F2" s="422"/>
      <c r="G2" s="422"/>
      <c r="H2" s="422"/>
      <c r="I2" s="422"/>
    </row>
    <row r="3" spans="1:70" ht="13.5" customHeight="1" x14ac:dyDescent="0.15">
      <c r="A3" s="421"/>
      <c r="B3" s="421"/>
      <c r="C3" s="422"/>
      <c r="D3" s="422"/>
      <c r="E3" s="422"/>
      <c r="F3" s="422"/>
      <c r="G3" s="422"/>
      <c r="H3" s="422"/>
      <c r="I3" s="422"/>
      <c r="Q3" s="423" t="s">
        <v>0</v>
      </c>
      <c r="R3" s="423"/>
      <c r="S3" s="423"/>
      <c r="T3" s="423"/>
      <c r="U3" s="423"/>
      <c r="V3" s="423"/>
      <c r="W3" s="423"/>
      <c r="X3" s="423"/>
      <c r="Y3" s="423"/>
      <c r="Z3" s="423"/>
      <c r="AA3" s="423"/>
      <c r="AK3" s="423" t="s">
        <v>1</v>
      </c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BE3" s="423" t="s">
        <v>2</v>
      </c>
      <c r="BF3" s="423"/>
      <c r="BG3" s="423"/>
      <c r="BH3" s="423"/>
      <c r="BI3" s="423"/>
      <c r="BJ3" s="423"/>
      <c r="BK3" s="423"/>
      <c r="BL3" s="423"/>
      <c r="BM3" s="423"/>
      <c r="BN3" s="423"/>
      <c r="BO3" s="423"/>
    </row>
    <row r="4" spans="1:70" ht="14.25" x14ac:dyDescent="0.15">
      <c r="G4" s="424" t="s">
        <v>62</v>
      </c>
      <c r="H4" s="425"/>
      <c r="I4" s="425"/>
      <c r="J4" s="425"/>
      <c r="K4" s="425"/>
      <c r="M4" s="2" t="s">
        <v>3</v>
      </c>
      <c r="N4" s="3"/>
      <c r="O4" s="2"/>
      <c r="V4" s="4"/>
      <c r="W4" s="5"/>
      <c r="X4" s="5"/>
      <c r="Z4" s="426" t="str">
        <f>G4</f>
        <v xml:space="preserve">令和元年9月30日現在 </v>
      </c>
      <c r="AA4" s="427"/>
      <c r="AB4" s="427"/>
      <c r="AC4" s="427"/>
      <c r="AD4" s="427"/>
      <c r="AG4" s="6" t="s">
        <v>4</v>
      </c>
      <c r="AH4" s="7"/>
      <c r="AI4" s="6"/>
      <c r="AP4" s="4"/>
      <c r="AQ4" s="5"/>
      <c r="AR4" s="5"/>
      <c r="AT4" s="428" t="str">
        <f>Z4</f>
        <v xml:space="preserve">令和元年9月30日現在 </v>
      </c>
      <c r="AU4" s="429"/>
      <c r="AV4" s="429"/>
      <c r="AW4" s="429"/>
      <c r="AX4" s="429"/>
      <c r="BA4" s="8" t="s">
        <v>5</v>
      </c>
      <c r="BB4" s="9"/>
      <c r="BC4" s="8"/>
      <c r="BJ4" s="4"/>
      <c r="BK4" s="5"/>
      <c r="BL4" s="5"/>
      <c r="BN4" s="428" t="str">
        <f>AT4</f>
        <v xml:space="preserve">令和元年9月30日現在 </v>
      </c>
      <c r="BO4" s="429"/>
      <c r="BP4" s="429"/>
      <c r="BQ4" s="429"/>
      <c r="BR4" s="429"/>
    </row>
    <row r="5" spans="1:70" ht="14.25" thickBot="1" x14ac:dyDescent="0.2">
      <c r="M5" s="415" t="s">
        <v>6</v>
      </c>
      <c r="N5" s="416"/>
      <c r="O5" s="417" t="s">
        <v>7</v>
      </c>
      <c r="P5" s="418"/>
      <c r="Q5" s="10"/>
      <c r="R5" s="10"/>
      <c r="S5" s="10"/>
      <c r="T5" s="10"/>
      <c r="U5" s="10"/>
      <c r="V5" s="10"/>
      <c r="W5" s="11"/>
      <c r="X5" s="12"/>
      <c r="Y5" s="10"/>
      <c r="Z5" s="10"/>
      <c r="AA5" s="10"/>
      <c r="AB5" s="10"/>
      <c r="AC5" s="10"/>
      <c r="AD5" s="10"/>
      <c r="AG5" s="415" t="s">
        <v>6</v>
      </c>
      <c r="AH5" s="416"/>
      <c r="AI5" s="415" t="s">
        <v>8</v>
      </c>
      <c r="AJ5" s="277"/>
      <c r="AK5" s="10"/>
      <c r="AL5" s="10"/>
      <c r="AM5" s="10"/>
      <c r="AN5" s="10"/>
      <c r="AO5" s="10"/>
      <c r="AP5" s="10"/>
      <c r="AQ5" s="11"/>
      <c r="AR5" s="12"/>
      <c r="AS5" s="10"/>
      <c r="AT5" s="10"/>
      <c r="AU5" s="10"/>
      <c r="AV5" s="10"/>
      <c r="AW5" s="10"/>
      <c r="AX5" s="10"/>
      <c r="BA5" s="415" t="s">
        <v>6</v>
      </c>
      <c r="BB5" s="416"/>
      <c r="BC5" s="419" t="s">
        <v>9</v>
      </c>
      <c r="BD5" s="420"/>
      <c r="BE5" s="10"/>
      <c r="BF5" s="10"/>
      <c r="BG5" s="10"/>
      <c r="BH5" s="10"/>
      <c r="BI5" s="10"/>
      <c r="BJ5" s="10"/>
      <c r="BK5" s="11"/>
      <c r="BL5" s="12"/>
      <c r="BM5" s="10"/>
      <c r="BN5" s="10"/>
      <c r="BO5" s="10"/>
      <c r="BP5" s="10"/>
      <c r="BQ5" s="10"/>
      <c r="BR5" s="10"/>
    </row>
    <row r="6" spans="1:70" ht="15.75" thickBot="1" x14ac:dyDescent="0.2">
      <c r="B6" s="406" t="s">
        <v>30</v>
      </c>
      <c r="C6" s="408" t="s">
        <v>31</v>
      </c>
      <c r="D6" s="368"/>
      <c r="E6" s="409"/>
      <c r="F6" s="410" t="s">
        <v>32</v>
      </c>
      <c r="G6" s="368"/>
      <c r="H6" s="411"/>
      <c r="I6" s="412" t="s">
        <v>50</v>
      </c>
      <c r="J6" s="413"/>
      <c r="K6" s="414"/>
      <c r="L6" s="78"/>
      <c r="M6" s="299" t="s">
        <v>10</v>
      </c>
      <c r="N6" s="300"/>
      <c r="O6" s="404" t="s">
        <v>63</v>
      </c>
      <c r="P6" s="405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310" t="s">
        <v>10</v>
      </c>
      <c r="X6" s="31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99" t="s">
        <v>10</v>
      </c>
      <c r="AH6" s="300"/>
      <c r="AI6" s="404" t="s">
        <v>64</v>
      </c>
      <c r="AJ6" s="405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310" t="s">
        <v>10</v>
      </c>
      <c r="AR6" s="31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99" t="s">
        <v>10</v>
      </c>
      <c r="BB6" s="300"/>
      <c r="BC6" s="404" t="s">
        <v>64</v>
      </c>
      <c r="BD6" s="405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310" t="s">
        <v>10</v>
      </c>
      <c r="BL6" s="31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407"/>
      <c r="C7" s="146" t="s">
        <v>16</v>
      </c>
      <c r="D7" s="58" t="s">
        <v>14</v>
      </c>
      <c r="E7" s="59" t="s">
        <v>33</v>
      </c>
      <c r="F7" s="60" t="s">
        <v>16</v>
      </c>
      <c r="G7" s="58" t="s">
        <v>14</v>
      </c>
      <c r="H7" s="59" t="s">
        <v>33</v>
      </c>
      <c r="I7" s="104" t="s">
        <v>16</v>
      </c>
      <c r="J7" s="105" t="s">
        <v>14</v>
      </c>
      <c r="K7" s="106" t="s">
        <v>33</v>
      </c>
      <c r="M7" s="299" t="s">
        <v>13</v>
      </c>
      <c r="N7" s="300"/>
      <c r="O7" s="398">
        <f>V7+AD7+V12+AD12+V17+AD17+V22+AD22+V27+AD27+V32+AD32+V37+AD37+V42+AD42+V47+AD47+V52+AD52+V57+AD57</f>
        <v>5103</v>
      </c>
      <c r="P7" s="399"/>
      <c r="Q7" s="188">
        <v>28</v>
      </c>
      <c r="R7" s="187">
        <v>31</v>
      </c>
      <c r="S7" s="187">
        <v>42</v>
      </c>
      <c r="T7" s="187">
        <v>36</v>
      </c>
      <c r="U7" s="187">
        <v>39</v>
      </c>
      <c r="V7" s="187">
        <f>SUM(Q7:U7)</f>
        <v>176</v>
      </c>
      <c r="W7" s="307" t="s">
        <v>13</v>
      </c>
      <c r="X7" s="308"/>
      <c r="Y7" s="187">
        <v>32</v>
      </c>
      <c r="Z7" s="187">
        <v>40</v>
      </c>
      <c r="AA7" s="187">
        <v>32</v>
      </c>
      <c r="AB7" s="187">
        <v>45</v>
      </c>
      <c r="AC7" s="187">
        <v>41</v>
      </c>
      <c r="AD7" s="189">
        <f>SUM(Y7:AC7)</f>
        <v>190</v>
      </c>
      <c r="AG7" s="299" t="s">
        <v>13</v>
      </c>
      <c r="AH7" s="300"/>
      <c r="AI7" s="398">
        <f>AP7+AX7+AP12+AX12+AP17+AX17+AP22+AX22+AP27+AX27+AP32+AX32+AP37+AX37+AP42+AX42+AP47+AX47+AP52+AX52+AP57+AX57</f>
        <v>39</v>
      </c>
      <c r="AJ7" s="399"/>
      <c r="AK7" s="188"/>
      <c r="AL7" s="187"/>
      <c r="AM7" s="187"/>
      <c r="AN7" s="187"/>
      <c r="AO7" s="187"/>
      <c r="AP7" s="187">
        <f>SUM(AK7:AO7)</f>
        <v>0</v>
      </c>
      <c r="AQ7" s="307" t="s">
        <v>13</v>
      </c>
      <c r="AR7" s="308"/>
      <c r="AS7" s="187"/>
      <c r="AT7" s="187"/>
      <c r="AU7" s="187"/>
      <c r="AV7" s="187"/>
      <c r="AW7" s="187"/>
      <c r="AX7" s="189">
        <f>SUM(AS7:AW7)</f>
        <v>0</v>
      </c>
      <c r="BA7" s="299" t="s">
        <v>13</v>
      </c>
      <c r="BB7" s="300"/>
      <c r="BC7" s="398">
        <f>BJ7+BR7+BJ12+BR12+BJ17+BR17+BJ22+BR22+BJ27+BR27+BJ32+BR32+BJ37+BR37+BJ42+BR42+BJ47+BR47+BJ52+BR52+BJ57+BR57</f>
        <v>5142</v>
      </c>
      <c r="BD7" s="399"/>
      <c r="BE7" s="188">
        <f>Q7+AK7</f>
        <v>28</v>
      </c>
      <c r="BF7" s="187">
        <f t="shared" ref="BF7:BJ8" si="0">R7+AL7</f>
        <v>31</v>
      </c>
      <c r="BG7" s="187">
        <f t="shared" si="0"/>
        <v>42</v>
      </c>
      <c r="BH7" s="187">
        <f t="shared" si="0"/>
        <v>36</v>
      </c>
      <c r="BI7" s="187">
        <f t="shared" si="0"/>
        <v>39</v>
      </c>
      <c r="BJ7" s="187">
        <f t="shared" si="0"/>
        <v>176</v>
      </c>
      <c r="BK7" s="309" t="s">
        <v>13</v>
      </c>
      <c r="BL7" s="309"/>
      <c r="BM7" s="187">
        <f>Y7+AS7</f>
        <v>32</v>
      </c>
      <c r="BN7" s="187">
        <f t="shared" ref="BN7:BQ8" si="1">Z7+AT7</f>
        <v>40</v>
      </c>
      <c r="BO7" s="187">
        <f t="shared" si="1"/>
        <v>32</v>
      </c>
      <c r="BP7" s="187">
        <f t="shared" si="1"/>
        <v>45</v>
      </c>
      <c r="BQ7" s="187">
        <f t="shared" si="1"/>
        <v>41</v>
      </c>
      <c r="BR7" s="189">
        <f>SUM(BM7:BQ7)</f>
        <v>190</v>
      </c>
    </row>
    <row r="8" spans="1:70" ht="15.75" customHeight="1" thickBot="1" x14ac:dyDescent="0.2">
      <c r="B8" s="147" t="s">
        <v>34</v>
      </c>
      <c r="C8" s="143">
        <f t="shared" ref="C8:H8" si="2">+C10-C9</f>
        <v>3439</v>
      </c>
      <c r="D8" s="61">
        <f t="shared" si="2"/>
        <v>3348</v>
      </c>
      <c r="E8" s="62">
        <f t="shared" si="2"/>
        <v>6787</v>
      </c>
      <c r="F8" s="63">
        <f t="shared" si="2"/>
        <v>39</v>
      </c>
      <c r="G8" s="64">
        <f t="shared" si="2"/>
        <v>51</v>
      </c>
      <c r="H8" s="62">
        <f t="shared" si="2"/>
        <v>90</v>
      </c>
      <c r="I8" s="107">
        <f t="shared" ref="I8:K10" si="3">+C8+F8</f>
        <v>3478</v>
      </c>
      <c r="J8" s="108">
        <f t="shared" si="3"/>
        <v>3399</v>
      </c>
      <c r="K8" s="109">
        <f t="shared" si="3"/>
        <v>6877</v>
      </c>
      <c r="L8" s="74"/>
      <c r="M8" s="299" t="s">
        <v>14</v>
      </c>
      <c r="N8" s="300"/>
      <c r="O8" s="398">
        <f>V8+AD8+V13+AD13+V18+AD18+V23+AD23+V28+AD28+V33+AD33+V38+AD38+V43+AD43+V48+AD48+V53+AD53+V58+AD58</f>
        <v>5608</v>
      </c>
      <c r="P8" s="399"/>
      <c r="Q8" s="17">
        <v>16</v>
      </c>
      <c r="R8" s="18">
        <v>42</v>
      </c>
      <c r="S8" s="18">
        <v>31</v>
      </c>
      <c r="T8" s="18">
        <v>34</v>
      </c>
      <c r="U8" s="18">
        <v>35</v>
      </c>
      <c r="V8" s="18">
        <f>SUM(Q8:U8)</f>
        <v>158</v>
      </c>
      <c r="W8" s="304" t="s">
        <v>15</v>
      </c>
      <c r="X8" s="305"/>
      <c r="Y8" s="18">
        <v>37</v>
      </c>
      <c r="Z8" s="31">
        <v>45</v>
      </c>
      <c r="AA8" s="18">
        <v>52</v>
      </c>
      <c r="AB8" s="18">
        <v>45</v>
      </c>
      <c r="AC8" s="18">
        <v>48</v>
      </c>
      <c r="AD8" s="19">
        <f>SUM(Y8:AC8)</f>
        <v>227</v>
      </c>
      <c r="AG8" s="299" t="s">
        <v>14</v>
      </c>
      <c r="AH8" s="300"/>
      <c r="AI8" s="398">
        <f>AP8+AX8+AP13+AX13+AP18+AX18+AP23+AX23+AP28+AX28+AP33+AX33+AP38+AX38+AP43+AX43+AP48+AX48+AP53+AX53+AP58+AX58</f>
        <v>52</v>
      </c>
      <c r="AJ8" s="399"/>
      <c r="AK8" s="17"/>
      <c r="AL8" s="18"/>
      <c r="AM8" s="18"/>
      <c r="AN8" s="18"/>
      <c r="AO8" s="18"/>
      <c r="AP8" s="18">
        <f>SUM(AK8:AO8)</f>
        <v>0</v>
      </c>
      <c r="AQ8" s="304" t="s">
        <v>15</v>
      </c>
      <c r="AR8" s="305"/>
      <c r="AS8" s="18"/>
      <c r="AT8" s="18"/>
      <c r="AU8" s="18"/>
      <c r="AV8" s="18"/>
      <c r="AW8" s="18"/>
      <c r="AX8" s="19">
        <f>SUM(AS8:AW8)</f>
        <v>0</v>
      </c>
      <c r="BA8" s="299" t="s">
        <v>14</v>
      </c>
      <c r="BB8" s="300"/>
      <c r="BC8" s="398">
        <f>BJ8+BR8+BJ13+BR13+BJ18+BR18+BJ23+BR23+BJ28+BR28+BJ33+BR33+BJ38+BR38+BJ43+BR43+BJ48+BR48+BJ53+BR53+BJ58+BR58</f>
        <v>5660</v>
      </c>
      <c r="BD8" s="399"/>
      <c r="BE8" s="17">
        <f>Q8+AK8</f>
        <v>16</v>
      </c>
      <c r="BF8" s="18">
        <f t="shared" si="0"/>
        <v>42</v>
      </c>
      <c r="BG8" s="18">
        <f t="shared" si="0"/>
        <v>31</v>
      </c>
      <c r="BH8" s="18">
        <f t="shared" si="0"/>
        <v>34</v>
      </c>
      <c r="BI8" s="18">
        <f t="shared" si="0"/>
        <v>35</v>
      </c>
      <c r="BJ8" s="18">
        <f>SUM(BE8:BI8)</f>
        <v>158</v>
      </c>
      <c r="BK8" s="306" t="s">
        <v>15</v>
      </c>
      <c r="BL8" s="306"/>
      <c r="BM8" s="18">
        <f>Y8+AS8</f>
        <v>37</v>
      </c>
      <c r="BN8" s="18">
        <f t="shared" si="1"/>
        <v>45</v>
      </c>
      <c r="BO8" s="18">
        <f t="shared" si="1"/>
        <v>52</v>
      </c>
      <c r="BP8" s="18">
        <f t="shared" si="1"/>
        <v>45</v>
      </c>
      <c r="BQ8" s="18">
        <f t="shared" si="1"/>
        <v>48</v>
      </c>
      <c r="BR8" s="19">
        <f>SUM(BM8:BQ8)</f>
        <v>227</v>
      </c>
    </row>
    <row r="9" spans="1:70" ht="15.75" thickBot="1" x14ac:dyDescent="0.2">
      <c r="B9" s="148" t="s">
        <v>35</v>
      </c>
      <c r="C9" s="144">
        <f>AB62</f>
        <v>1664</v>
      </c>
      <c r="D9" s="65">
        <f>AB63</f>
        <v>2260</v>
      </c>
      <c r="E9" s="66">
        <f>+C9+D9</f>
        <v>3924</v>
      </c>
      <c r="F9" s="67">
        <f>AV62</f>
        <v>0</v>
      </c>
      <c r="G9" s="65">
        <f>AV63</f>
        <v>1</v>
      </c>
      <c r="H9" s="66">
        <f>SUM(F9:G9)</f>
        <v>1</v>
      </c>
      <c r="I9" s="110">
        <f t="shared" si="3"/>
        <v>1664</v>
      </c>
      <c r="J9" s="111">
        <f t="shared" si="3"/>
        <v>2261</v>
      </c>
      <c r="K9" s="112">
        <f>+E9+H9</f>
        <v>3925</v>
      </c>
      <c r="L9" s="74"/>
      <c r="M9" s="299" t="s">
        <v>12</v>
      </c>
      <c r="N9" s="300"/>
      <c r="O9" s="398">
        <f>SUM(O7:O8)</f>
        <v>10711</v>
      </c>
      <c r="P9" s="401"/>
      <c r="Q9" s="20">
        <f t="shared" ref="Q9:V9" si="4">SUM(Q7:Q8)</f>
        <v>44</v>
      </c>
      <c r="R9" s="20">
        <f t="shared" si="4"/>
        <v>73</v>
      </c>
      <c r="S9" s="20">
        <f t="shared" si="4"/>
        <v>73</v>
      </c>
      <c r="T9" s="20">
        <f t="shared" si="4"/>
        <v>70</v>
      </c>
      <c r="U9" s="20">
        <f t="shared" si="4"/>
        <v>74</v>
      </c>
      <c r="V9" s="20">
        <f t="shared" si="4"/>
        <v>334</v>
      </c>
      <c r="W9" s="402" t="s">
        <v>12</v>
      </c>
      <c r="X9" s="403"/>
      <c r="Y9" s="20">
        <f t="shared" ref="Y9:AD9" si="5">SUM(Y7:Y8)</f>
        <v>69</v>
      </c>
      <c r="Z9" s="20">
        <f t="shared" si="5"/>
        <v>85</v>
      </c>
      <c r="AA9" s="20">
        <f t="shared" si="5"/>
        <v>84</v>
      </c>
      <c r="AB9" s="20">
        <f t="shared" si="5"/>
        <v>90</v>
      </c>
      <c r="AC9" s="20">
        <f t="shared" si="5"/>
        <v>89</v>
      </c>
      <c r="AD9" s="20">
        <f t="shared" si="5"/>
        <v>417</v>
      </c>
      <c r="AG9" s="299" t="s">
        <v>12</v>
      </c>
      <c r="AH9" s="300"/>
      <c r="AI9" s="398">
        <f>SUM(AI7:AI8)</f>
        <v>91</v>
      </c>
      <c r="AJ9" s="401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402" t="s">
        <v>12</v>
      </c>
      <c r="AR9" s="403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99" t="s">
        <v>12</v>
      </c>
      <c r="BB9" s="300"/>
      <c r="BC9" s="398">
        <f>SUM(BC7:BC8)</f>
        <v>10802</v>
      </c>
      <c r="BD9" s="399"/>
      <c r="BE9" s="21">
        <f t="shared" ref="BE9:BJ9" si="8">SUM(BE7:BE8)</f>
        <v>44</v>
      </c>
      <c r="BF9" s="22">
        <f t="shared" si="8"/>
        <v>73</v>
      </c>
      <c r="BG9" s="22">
        <f t="shared" si="8"/>
        <v>73</v>
      </c>
      <c r="BH9" s="22">
        <f t="shared" si="8"/>
        <v>70</v>
      </c>
      <c r="BI9" s="23">
        <f t="shared" si="8"/>
        <v>74</v>
      </c>
      <c r="BJ9" s="190">
        <f t="shared" si="8"/>
        <v>334</v>
      </c>
      <c r="BK9" s="430" t="s">
        <v>12</v>
      </c>
      <c r="BL9" s="430"/>
      <c r="BM9" s="21">
        <f t="shared" ref="BM9:BR9" si="9">SUM(BM7:BM8)</f>
        <v>69</v>
      </c>
      <c r="BN9" s="22">
        <f t="shared" si="9"/>
        <v>85</v>
      </c>
      <c r="BO9" s="22">
        <f t="shared" si="9"/>
        <v>84</v>
      </c>
      <c r="BP9" s="22">
        <f t="shared" si="9"/>
        <v>90</v>
      </c>
      <c r="BQ9" s="23">
        <f t="shared" si="9"/>
        <v>89</v>
      </c>
      <c r="BR9" s="190">
        <f t="shared" si="9"/>
        <v>417</v>
      </c>
    </row>
    <row r="10" spans="1:70" ht="15.75" thickBot="1" x14ac:dyDescent="0.2">
      <c r="B10" s="149" t="s">
        <v>12</v>
      </c>
      <c r="C10" s="145">
        <f>O7</f>
        <v>5103</v>
      </c>
      <c r="D10" s="68">
        <f>O8</f>
        <v>5608</v>
      </c>
      <c r="E10" s="69">
        <f>+C10+D10</f>
        <v>10711</v>
      </c>
      <c r="F10" s="70">
        <f>AI7</f>
        <v>39</v>
      </c>
      <c r="G10" s="68">
        <f>AI8</f>
        <v>52</v>
      </c>
      <c r="H10" s="69">
        <f>SUM(F10:G10)</f>
        <v>91</v>
      </c>
      <c r="I10" s="113">
        <f t="shared" si="3"/>
        <v>5142</v>
      </c>
      <c r="J10" s="114">
        <f t="shared" si="3"/>
        <v>5660</v>
      </c>
      <c r="K10" s="115">
        <f t="shared" si="3"/>
        <v>10802</v>
      </c>
      <c r="L10" s="74"/>
      <c r="M10" s="24"/>
      <c r="N10" s="25"/>
      <c r="O10" s="1"/>
      <c r="Q10" s="26"/>
      <c r="R10" s="26"/>
      <c r="S10" s="26"/>
      <c r="T10" s="26"/>
      <c r="U10" s="26"/>
      <c r="V10" s="26"/>
      <c r="W10" s="27"/>
      <c r="X10" s="27"/>
      <c r="Y10" s="26"/>
      <c r="Z10" s="26"/>
      <c r="AA10" s="26"/>
      <c r="AB10" s="26"/>
      <c r="AC10" s="26"/>
      <c r="AD10" s="26"/>
      <c r="AG10" s="24"/>
      <c r="AH10" s="25"/>
      <c r="AI10" s="1"/>
      <c r="AK10" s="26"/>
      <c r="AL10" s="26"/>
      <c r="AM10" s="26"/>
      <c r="AN10" s="26"/>
      <c r="AO10" s="26"/>
      <c r="AP10" s="26"/>
      <c r="AQ10" s="27"/>
      <c r="AR10" s="27"/>
      <c r="AS10" s="26"/>
      <c r="AT10" s="26"/>
      <c r="AU10" s="26"/>
      <c r="AV10" s="26"/>
      <c r="AW10" s="26"/>
      <c r="AX10" s="26"/>
      <c r="BA10" s="24"/>
      <c r="BB10" s="25"/>
      <c r="BC10" s="1"/>
      <c r="BE10" s="26"/>
      <c r="BF10" s="26"/>
      <c r="BG10" s="26"/>
      <c r="BH10" s="26"/>
      <c r="BI10" s="26"/>
      <c r="BJ10" s="26"/>
      <c r="BK10" s="27"/>
      <c r="BL10" s="27"/>
      <c r="BM10" s="26"/>
      <c r="BN10" s="26"/>
      <c r="BO10" s="26"/>
      <c r="BP10" s="26"/>
      <c r="BQ10" s="26"/>
      <c r="BR10" s="26"/>
    </row>
    <row r="11" spans="1:70" ht="15.75" thickBot="1" x14ac:dyDescent="0.2">
      <c r="B11" s="34"/>
      <c r="C11" s="99"/>
      <c r="D11" s="99"/>
      <c r="E11" s="74"/>
      <c r="F11" s="99"/>
      <c r="G11" s="99"/>
      <c r="H11" s="74"/>
      <c r="I11" s="128"/>
      <c r="J11" s="128"/>
      <c r="K11" s="129"/>
      <c r="L11" s="75"/>
      <c r="O11" s="299" t="s">
        <v>10</v>
      </c>
      <c r="P11" s="300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310" t="s">
        <v>10</v>
      </c>
      <c r="X11" s="31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99" t="s">
        <v>10</v>
      </c>
      <c r="AJ11" s="300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310" t="s">
        <v>10</v>
      </c>
      <c r="AR11" s="31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99" t="s">
        <v>10</v>
      </c>
      <c r="BD11" s="300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310" t="s">
        <v>10</v>
      </c>
      <c r="BL11" s="31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9" t="s">
        <v>36</v>
      </c>
      <c r="C12" s="160">
        <f t="shared" ref="C12:J12" si="10">ROUND(C9/C10*100,2)</f>
        <v>32.61</v>
      </c>
      <c r="D12" s="161">
        <f t="shared" si="10"/>
        <v>40.299999999999997</v>
      </c>
      <c r="E12" s="162">
        <f t="shared" si="10"/>
        <v>36.64</v>
      </c>
      <c r="F12" s="160">
        <f t="shared" si="10"/>
        <v>0</v>
      </c>
      <c r="G12" s="161">
        <f t="shared" si="10"/>
        <v>1.92</v>
      </c>
      <c r="H12" s="162">
        <f t="shared" si="10"/>
        <v>1.1000000000000001</v>
      </c>
      <c r="I12" s="163">
        <f t="shared" si="10"/>
        <v>32.36</v>
      </c>
      <c r="J12" s="164">
        <f t="shared" si="10"/>
        <v>39.950000000000003</v>
      </c>
      <c r="K12" s="165">
        <f>ROUND(K9/K10*100,2)</f>
        <v>36.340000000000003</v>
      </c>
      <c r="L12" s="75"/>
      <c r="N12" s="166"/>
      <c r="O12" s="299" t="s">
        <v>13</v>
      </c>
      <c r="P12" s="303"/>
      <c r="Q12" s="29">
        <v>46</v>
      </c>
      <c r="R12" s="187">
        <v>48</v>
      </c>
      <c r="S12" s="187">
        <v>48</v>
      </c>
      <c r="T12" s="187">
        <v>52</v>
      </c>
      <c r="U12" s="187">
        <v>55</v>
      </c>
      <c r="V12" s="187">
        <f>SUM(Q12:U12)</f>
        <v>249</v>
      </c>
      <c r="W12" s="307" t="s">
        <v>13</v>
      </c>
      <c r="X12" s="308"/>
      <c r="Y12" s="187">
        <v>53</v>
      </c>
      <c r="Z12" s="187">
        <v>60</v>
      </c>
      <c r="AA12" s="187">
        <v>34</v>
      </c>
      <c r="AB12" s="187">
        <v>44</v>
      </c>
      <c r="AC12" s="187">
        <v>55</v>
      </c>
      <c r="AD12" s="189">
        <f>SUM(Y12:AC12)</f>
        <v>246</v>
      </c>
      <c r="AI12" s="299" t="s">
        <v>13</v>
      </c>
      <c r="AJ12" s="303"/>
      <c r="AK12" s="188"/>
      <c r="AL12" s="187"/>
      <c r="AM12" s="187"/>
      <c r="AN12" s="187"/>
      <c r="AO12" s="187"/>
      <c r="AP12" s="187">
        <f>SUM(AK12:AO12)</f>
        <v>0</v>
      </c>
      <c r="AQ12" s="307" t="s">
        <v>13</v>
      </c>
      <c r="AR12" s="308"/>
      <c r="AS12" s="187"/>
      <c r="AT12" s="187"/>
      <c r="AU12" s="187"/>
      <c r="AV12" s="187"/>
      <c r="AW12" s="187"/>
      <c r="AX12" s="189">
        <f>SUM(AS12:AW12)</f>
        <v>0</v>
      </c>
      <c r="BC12" s="299" t="s">
        <v>13</v>
      </c>
      <c r="BD12" s="303"/>
      <c r="BE12" s="188">
        <f>Q12+AK12</f>
        <v>46</v>
      </c>
      <c r="BF12" s="187">
        <f t="shared" ref="BF12:BI13" si="11">R12+AL12</f>
        <v>48</v>
      </c>
      <c r="BG12" s="187">
        <f t="shared" si="11"/>
        <v>48</v>
      </c>
      <c r="BH12" s="187">
        <f t="shared" si="11"/>
        <v>52</v>
      </c>
      <c r="BI12" s="187">
        <f t="shared" si="11"/>
        <v>55</v>
      </c>
      <c r="BJ12" s="187">
        <f>SUM(BE12:BI12)</f>
        <v>249</v>
      </c>
      <c r="BK12" s="309" t="s">
        <v>13</v>
      </c>
      <c r="BL12" s="309"/>
      <c r="BM12" s="187">
        <f>Y12+AS12</f>
        <v>53</v>
      </c>
      <c r="BN12" s="187">
        <f t="shared" ref="BN12:BQ13" si="12">Z12+AT12</f>
        <v>60</v>
      </c>
      <c r="BO12" s="187">
        <f t="shared" si="12"/>
        <v>34</v>
      </c>
      <c r="BP12" s="187">
        <f t="shared" si="12"/>
        <v>44</v>
      </c>
      <c r="BQ12" s="187">
        <f t="shared" si="12"/>
        <v>55</v>
      </c>
      <c r="BR12" s="189">
        <f>SUM(BM12:BQ12)</f>
        <v>246</v>
      </c>
    </row>
    <row r="13" spans="1:70" ht="16.5" thickTop="1" thickBot="1" x14ac:dyDescent="0.2">
      <c r="E13" s="40"/>
      <c r="H13" s="40"/>
      <c r="I13" s="116"/>
      <c r="J13" s="116"/>
      <c r="K13" s="117"/>
      <c r="L13" s="75"/>
      <c r="O13" s="299" t="s">
        <v>15</v>
      </c>
      <c r="P13" s="303"/>
      <c r="Q13" s="17">
        <v>38</v>
      </c>
      <c r="R13" s="18">
        <v>41</v>
      </c>
      <c r="S13" s="18">
        <v>45</v>
      </c>
      <c r="T13" s="18">
        <v>57</v>
      </c>
      <c r="U13" s="18">
        <v>52</v>
      </c>
      <c r="V13" s="18">
        <f>SUM(Q13:U13)</f>
        <v>233</v>
      </c>
      <c r="W13" s="304" t="s">
        <v>15</v>
      </c>
      <c r="X13" s="305"/>
      <c r="Y13" s="18">
        <v>61</v>
      </c>
      <c r="Z13" s="18">
        <v>43</v>
      </c>
      <c r="AA13" s="18">
        <v>51</v>
      </c>
      <c r="AB13" s="18">
        <v>70</v>
      </c>
      <c r="AC13" s="18">
        <v>37</v>
      </c>
      <c r="AD13" s="19">
        <f>SUM(Y13:AC13)</f>
        <v>262</v>
      </c>
      <c r="AI13" s="299" t="s">
        <v>15</v>
      </c>
      <c r="AJ13" s="303"/>
      <c r="AK13" s="17"/>
      <c r="AL13" s="18"/>
      <c r="AM13" s="18"/>
      <c r="AN13" s="18"/>
      <c r="AO13" s="18"/>
      <c r="AP13" s="18">
        <f>SUM(AK13:AO13)</f>
        <v>0</v>
      </c>
      <c r="AQ13" s="304" t="s">
        <v>15</v>
      </c>
      <c r="AR13" s="305"/>
      <c r="AS13" s="18"/>
      <c r="AT13" s="18"/>
      <c r="AU13" s="18"/>
      <c r="AV13" s="18"/>
      <c r="AW13" s="18">
        <v>2</v>
      </c>
      <c r="AX13" s="19">
        <f>SUM(AS13:AW13)</f>
        <v>2</v>
      </c>
      <c r="BC13" s="299" t="s">
        <v>15</v>
      </c>
      <c r="BD13" s="303"/>
      <c r="BE13" s="17">
        <f>Q13+AK13</f>
        <v>38</v>
      </c>
      <c r="BF13" s="18">
        <f t="shared" si="11"/>
        <v>41</v>
      </c>
      <c r="BG13" s="18">
        <f t="shared" si="11"/>
        <v>45</v>
      </c>
      <c r="BH13" s="18">
        <f t="shared" si="11"/>
        <v>57</v>
      </c>
      <c r="BI13" s="18">
        <f t="shared" si="11"/>
        <v>52</v>
      </c>
      <c r="BJ13" s="18">
        <f>SUM(BE13:BI13)</f>
        <v>233</v>
      </c>
      <c r="BK13" s="306" t="s">
        <v>15</v>
      </c>
      <c r="BL13" s="306"/>
      <c r="BM13" s="18">
        <f>Y13+AS13</f>
        <v>61</v>
      </c>
      <c r="BN13" s="18">
        <f t="shared" si="12"/>
        <v>43</v>
      </c>
      <c r="BO13" s="18">
        <f t="shared" si="12"/>
        <v>51</v>
      </c>
      <c r="BP13" s="18">
        <f t="shared" si="12"/>
        <v>70</v>
      </c>
      <c r="BQ13" s="18">
        <f t="shared" si="12"/>
        <v>39</v>
      </c>
      <c r="BR13" s="19">
        <f>SUM(BM13:BQ13)</f>
        <v>264</v>
      </c>
    </row>
    <row r="14" spans="1:70" ht="15" x14ac:dyDescent="0.15">
      <c r="A14" s="1"/>
      <c r="E14" s="40"/>
      <c r="H14" s="40"/>
      <c r="I14" s="116"/>
      <c r="J14" s="116"/>
      <c r="K14" s="117"/>
      <c r="L14" s="76"/>
      <c r="O14" s="299" t="s">
        <v>12</v>
      </c>
      <c r="P14" s="300"/>
      <c r="Q14" s="20">
        <f t="shared" ref="Q14:V14" si="13">SUM(Q12:Q13)</f>
        <v>84</v>
      </c>
      <c r="R14" s="20">
        <f t="shared" si="13"/>
        <v>89</v>
      </c>
      <c r="S14" s="20">
        <f t="shared" si="13"/>
        <v>93</v>
      </c>
      <c r="T14" s="20">
        <f t="shared" si="13"/>
        <v>109</v>
      </c>
      <c r="U14" s="20">
        <f t="shared" si="13"/>
        <v>107</v>
      </c>
      <c r="V14" s="20">
        <f t="shared" si="13"/>
        <v>482</v>
      </c>
      <c r="W14" s="301" t="s">
        <v>12</v>
      </c>
      <c r="X14" s="302"/>
      <c r="Y14" s="20">
        <f t="shared" ref="Y14:AD14" si="14">SUM(Y12:Y13)</f>
        <v>114</v>
      </c>
      <c r="Z14" s="20">
        <f t="shared" si="14"/>
        <v>103</v>
      </c>
      <c r="AA14" s="20">
        <f t="shared" si="14"/>
        <v>85</v>
      </c>
      <c r="AB14" s="20">
        <f t="shared" si="14"/>
        <v>114</v>
      </c>
      <c r="AC14" s="20">
        <f t="shared" si="14"/>
        <v>92</v>
      </c>
      <c r="AD14" s="20">
        <f t="shared" si="14"/>
        <v>508</v>
      </c>
      <c r="AI14" s="299" t="s">
        <v>12</v>
      </c>
      <c r="AJ14" s="300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301" t="s">
        <v>12</v>
      </c>
      <c r="AR14" s="302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2</v>
      </c>
      <c r="AX14" s="20">
        <f t="shared" si="16"/>
        <v>2</v>
      </c>
      <c r="BC14" s="299" t="s">
        <v>12</v>
      </c>
      <c r="BD14" s="300"/>
      <c r="BE14" s="20">
        <f t="shared" ref="BE14:BJ14" si="17">SUM(BE12:BE13)</f>
        <v>84</v>
      </c>
      <c r="BF14" s="20">
        <f t="shared" si="17"/>
        <v>89</v>
      </c>
      <c r="BG14" s="20">
        <f t="shared" si="17"/>
        <v>93</v>
      </c>
      <c r="BH14" s="20">
        <f t="shared" si="17"/>
        <v>109</v>
      </c>
      <c r="BI14" s="20">
        <f t="shared" si="17"/>
        <v>107</v>
      </c>
      <c r="BJ14" s="20">
        <f t="shared" si="17"/>
        <v>482</v>
      </c>
      <c r="BK14" s="301" t="s">
        <v>12</v>
      </c>
      <c r="BL14" s="302"/>
      <c r="BM14" s="20">
        <f t="shared" ref="BM14:BR14" si="18">SUM(BM12:BM13)</f>
        <v>114</v>
      </c>
      <c r="BN14" s="20">
        <f t="shared" si="18"/>
        <v>103</v>
      </c>
      <c r="BO14" s="20">
        <f t="shared" si="18"/>
        <v>85</v>
      </c>
      <c r="BP14" s="20">
        <f t="shared" si="18"/>
        <v>114</v>
      </c>
      <c r="BQ14" s="20">
        <f t="shared" si="18"/>
        <v>94</v>
      </c>
      <c r="BR14" s="20">
        <f t="shared" si="18"/>
        <v>510</v>
      </c>
    </row>
    <row r="15" spans="1:70" ht="15.75" thickBot="1" x14ac:dyDescent="0.2">
      <c r="A15" s="1"/>
      <c r="E15" s="40"/>
      <c r="H15" s="40"/>
      <c r="I15" s="116"/>
      <c r="J15" s="116"/>
      <c r="K15" s="117"/>
      <c r="L15" s="76"/>
      <c r="O15" s="28"/>
      <c r="P15" s="28"/>
      <c r="Q15" s="26"/>
      <c r="R15" s="26"/>
      <c r="S15" s="26"/>
      <c r="T15" s="26"/>
      <c r="U15" s="26"/>
      <c r="V15" s="26"/>
      <c r="W15" s="28"/>
      <c r="X15" s="28"/>
      <c r="Y15" s="26"/>
      <c r="Z15" s="26"/>
      <c r="AA15" s="26"/>
      <c r="AB15" s="26"/>
      <c r="AC15" s="26"/>
      <c r="AD15" s="26"/>
      <c r="AI15" s="28"/>
      <c r="AJ15" s="28"/>
      <c r="AK15" s="26"/>
      <c r="AL15" s="26"/>
      <c r="AM15" s="26"/>
      <c r="AN15" s="26"/>
      <c r="AO15" s="26"/>
      <c r="AP15" s="26"/>
      <c r="AQ15" s="28"/>
      <c r="AR15" s="28"/>
      <c r="AS15" s="26"/>
      <c r="AT15" s="26"/>
      <c r="AU15" s="26"/>
      <c r="AV15" s="26"/>
      <c r="AW15" s="26"/>
      <c r="AX15" s="26"/>
      <c r="BC15" s="28"/>
      <c r="BD15" s="28"/>
      <c r="BE15" s="26"/>
      <c r="BF15" s="26"/>
      <c r="BG15" s="26"/>
      <c r="BH15" s="26"/>
      <c r="BI15" s="26"/>
      <c r="BJ15" s="26"/>
      <c r="BK15" s="28"/>
      <c r="BL15" s="28"/>
      <c r="BM15" s="26"/>
      <c r="BN15" s="26"/>
      <c r="BO15" s="26"/>
      <c r="BP15" s="26"/>
      <c r="BQ15" s="26"/>
      <c r="BR15" s="26"/>
    </row>
    <row r="16" spans="1:70" ht="16.5" thickTop="1" thickBot="1" x14ac:dyDescent="0.2">
      <c r="B16" s="150" t="s">
        <v>53</v>
      </c>
      <c r="C16" s="392" t="s">
        <v>31</v>
      </c>
      <c r="D16" s="393"/>
      <c r="E16" s="394"/>
      <c r="F16" s="392" t="s">
        <v>32</v>
      </c>
      <c r="G16" s="393"/>
      <c r="H16" s="394"/>
      <c r="I16" s="395" t="s">
        <v>52</v>
      </c>
      <c r="J16" s="396"/>
      <c r="K16" s="397"/>
      <c r="L16" s="74"/>
      <c r="O16" s="299" t="s">
        <v>10</v>
      </c>
      <c r="P16" s="300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310" t="s">
        <v>10</v>
      </c>
      <c r="X16" s="31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99" t="s">
        <v>10</v>
      </c>
      <c r="AJ16" s="300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310" t="s">
        <v>10</v>
      </c>
      <c r="AR16" s="31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99" t="s">
        <v>10</v>
      </c>
      <c r="BD16" s="300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310" t="s">
        <v>10</v>
      </c>
      <c r="BL16" s="31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154" t="s">
        <v>37</v>
      </c>
      <c r="C17" s="151">
        <f>V27+AD27+V32+AD32+V37</f>
        <v>1689</v>
      </c>
      <c r="D17" s="79">
        <f>V28+AD28+V33+AD33+V38</f>
        <v>1663</v>
      </c>
      <c r="E17" s="80">
        <f>SUM(C17:D17)</f>
        <v>3352</v>
      </c>
      <c r="F17" s="81">
        <f>AP27+AX27+AP32+AX32+AP37</f>
        <v>3</v>
      </c>
      <c r="G17" s="79">
        <f>AP28+AX28+AP33+AX33+AP38</f>
        <v>15</v>
      </c>
      <c r="H17" s="80">
        <f>SUM(F17:G17)</f>
        <v>18</v>
      </c>
      <c r="I17" s="118">
        <f t="shared" ref="I17:K20" si="19">+C17+F17</f>
        <v>1692</v>
      </c>
      <c r="J17" s="119">
        <f t="shared" si="19"/>
        <v>1678</v>
      </c>
      <c r="K17" s="120">
        <f t="shared" si="19"/>
        <v>3370</v>
      </c>
      <c r="L17" s="74"/>
      <c r="O17" s="299" t="s">
        <v>13</v>
      </c>
      <c r="P17" s="303"/>
      <c r="Q17" s="188">
        <v>38</v>
      </c>
      <c r="R17" s="187">
        <v>43</v>
      </c>
      <c r="S17" s="187">
        <v>39</v>
      </c>
      <c r="T17" s="187">
        <v>39</v>
      </c>
      <c r="U17" s="187">
        <v>46</v>
      </c>
      <c r="V17" s="187">
        <f>SUM(Q17:U17)</f>
        <v>205</v>
      </c>
      <c r="W17" s="307" t="s">
        <v>13</v>
      </c>
      <c r="X17" s="308"/>
      <c r="Y17" s="187">
        <v>36</v>
      </c>
      <c r="Z17" s="187">
        <v>33</v>
      </c>
      <c r="AA17" s="187">
        <v>49</v>
      </c>
      <c r="AB17" s="187">
        <v>38</v>
      </c>
      <c r="AC17" s="187">
        <v>40</v>
      </c>
      <c r="AD17" s="189">
        <f>SUM(Y17:AC17)</f>
        <v>196</v>
      </c>
      <c r="AI17" s="299" t="s">
        <v>13</v>
      </c>
      <c r="AJ17" s="303"/>
      <c r="AK17" s="29">
        <v>2</v>
      </c>
      <c r="AL17" s="187">
        <v>3</v>
      </c>
      <c r="AM17" s="187">
        <v>7</v>
      </c>
      <c r="AN17" s="187">
        <v>2</v>
      </c>
      <c r="AO17" s="187">
        <v>2</v>
      </c>
      <c r="AP17" s="187">
        <f>SUM(AK17:AO17)</f>
        <v>16</v>
      </c>
      <c r="AQ17" s="307" t="s">
        <v>13</v>
      </c>
      <c r="AR17" s="308"/>
      <c r="AS17" s="187">
        <v>1</v>
      </c>
      <c r="AT17" s="187">
        <v>2</v>
      </c>
      <c r="AU17" s="187">
        <v>3</v>
      </c>
      <c r="AV17" s="187">
        <v>0</v>
      </c>
      <c r="AW17" s="187">
        <v>5</v>
      </c>
      <c r="AX17" s="189">
        <f>SUM(AS17:AW17)</f>
        <v>11</v>
      </c>
      <c r="BC17" s="299" t="s">
        <v>13</v>
      </c>
      <c r="BD17" s="303"/>
      <c r="BE17" s="188">
        <f>Q17+AK17</f>
        <v>40</v>
      </c>
      <c r="BF17" s="187">
        <f t="shared" ref="BF17:BI18" si="20">R17+AL17</f>
        <v>46</v>
      </c>
      <c r="BG17" s="187">
        <f t="shared" si="20"/>
        <v>46</v>
      </c>
      <c r="BH17" s="187">
        <f t="shared" si="20"/>
        <v>41</v>
      </c>
      <c r="BI17" s="187">
        <f t="shared" si="20"/>
        <v>48</v>
      </c>
      <c r="BJ17" s="187">
        <f>SUM(BE17:BI17)</f>
        <v>221</v>
      </c>
      <c r="BK17" s="309" t="s">
        <v>13</v>
      </c>
      <c r="BL17" s="309"/>
      <c r="BM17" s="187">
        <f>Y17+AS17</f>
        <v>37</v>
      </c>
      <c r="BN17" s="187">
        <f t="shared" ref="BN17:BQ18" si="21">Z17+AT17</f>
        <v>35</v>
      </c>
      <c r="BO17" s="187">
        <f t="shared" si="21"/>
        <v>52</v>
      </c>
      <c r="BP17" s="187">
        <f t="shared" si="21"/>
        <v>38</v>
      </c>
      <c r="BQ17" s="187">
        <f t="shared" si="21"/>
        <v>45</v>
      </c>
      <c r="BR17" s="189">
        <f>SUM(BM17:BQ17)</f>
        <v>207</v>
      </c>
    </row>
    <row r="18" spans="2:70" ht="15.75" thickBot="1" x14ac:dyDescent="0.2">
      <c r="B18" s="155" t="s">
        <v>38</v>
      </c>
      <c r="C18" s="152">
        <f>AD37</f>
        <v>478</v>
      </c>
      <c r="D18" s="71">
        <f>AD38</f>
        <v>492</v>
      </c>
      <c r="E18" s="72">
        <f>SUM(C18:D18)</f>
        <v>970</v>
      </c>
      <c r="F18" s="73">
        <f>AX37</f>
        <v>0</v>
      </c>
      <c r="G18" s="71">
        <f>AX38</f>
        <v>0</v>
      </c>
      <c r="H18" s="72">
        <f>SUM(F18:G18)</f>
        <v>0</v>
      </c>
      <c r="I18" s="121">
        <f t="shared" si="19"/>
        <v>478</v>
      </c>
      <c r="J18" s="122">
        <f t="shared" si="19"/>
        <v>492</v>
      </c>
      <c r="K18" s="123">
        <f t="shared" si="19"/>
        <v>970</v>
      </c>
      <c r="L18" s="75"/>
      <c r="O18" s="299" t="s">
        <v>15</v>
      </c>
      <c r="P18" s="303"/>
      <c r="Q18" s="17">
        <v>37</v>
      </c>
      <c r="R18" s="18">
        <v>37</v>
      </c>
      <c r="S18" s="18">
        <v>33</v>
      </c>
      <c r="T18" s="18">
        <v>41</v>
      </c>
      <c r="U18" s="18">
        <v>36</v>
      </c>
      <c r="V18" s="18">
        <f>SUM(Q18:U18)</f>
        <v>184</v>
      </c>
      <c r="W18" s="304" t="s">
        <v>15</v>
      </c>
      <c r="X18" s="305"/>
      <c r="Y18" s="18">
        <v>25</v>
      </c>
      <c r="Z18" s="18">
        <v>35</v>
      </c>
      <c r="AA18" s="18">
        <v>23</v>
      </c>
      <c r="AB18" s="18">
        <v>28</v>
      </c>
      <c r="AC18" s="18">
        <v>31</v>
      </c>
      <c r="AD18" s="19">
        <f>SUM(Y18:AC18)</f>
        <v>142</v>
      </c>
      <c r="AI18" s="299" t="s">
        <v>15</v>
      </c>
      <c r="AJ18" s="303"/>
      <c r="AK18" s="17">
        <v>2</v>
      </c>
      <c r="AL18" s="18">
        <v>1</v>
      </c>
      <c r="AM18" s="18">
        <v>2</v>
      </c>
      <c r="AN18" s="18">
        <v>3</v>
      </c>
      <c r="AO18" s="18">
        <v>2</v>
      </c>
      <c r="AP18" s="18">
        <f>SUM(AK18:AO18)</f>
        <v>10</v>
      </c>
      <c r="AQ18" s="304" t="s">
        <v>15</v>
      </c>
      <c r="AR18" s="305"/>
      <c r="AS18" s="18">
        <v>3</v>
      </c>
      <c r="AT18" s="18">
        <v>1</v>
      </c>
      <c r="AU18" s="18">
        <v>1</v>
      </c>
      <c r="AV18" s="18">
        <v>2</v>
      </c>
      <c r="AW18" s="18">
        <v>2</v>
      </c>
      <c r="AX18" s="19">
        <f>SUM(AS18:AW18)</f>
        <v>9</v>
      </c>
      <c r="BC18" s="299" t="s">
        <v>15</v>
      </c>
      <c r="BD18" s="303"/>
      <c r="BE18" s="17">
        <f>Q18+AK18</f>
        <v>39</v>
      </c>
      <c r="BF18" s="18">
        <f t="shared" si="20"/>
        <v>38</v>
      </c>
      <c r="BG18" s="18">
        <f t="shared" si="20"/>
        <v>35</v>
      </c>
      <c r="BH18" s="18">
        <f t="shared" si="20"/>
        <v>44</v>
      </c>
      <c r="BI18" s="18">
        <f t="shared" si="20"/>
        <v>38</v>
      </c>
      <c r="BJ18" s="18">
        <f>SUM(BE18:BI18)</f>
        <v>194</v>
      </c>
      <c r="BK18" s="306" t="s">
        <v>15</v>
      </c>
      <c r="BL18" s="306"/>
      <c r="BM18" s="18">
        <f>Y18+AS18</f>
        <v>28</v>
      </c>
      <c r="BN18" s="18">
        <f t="shared" si="21"/>
        <v>36</v>
      </c>
      <c r="BO18" s="18">
        <f t="shared" si="21"/>
        <v>24</v>
      </c>
      <c r="BP18" s="18">
        <f t="shared" si="21"/>
        <v>30</v>
      </c>
      <c r="BQ18" s="18">
        <f t="shared" si="21"/>
        <v>33</v>
      </c>
      <c r="BR18" s="19">
        <f>SUM(BM18:BQ18)</f>
        <v>151</v>
      </c>
    </row>
    <row r="19" spans="2:70" ht="15" x14ac:dyDescent="0.15">
      <c r="B19" s="156" t="s">
        <v>39</v>
      </c>
      <c r="C19" s="144">
        <f>V42</f>
        <v>418</v>
      </c>
      <c r="D19" s="65">
        <f>V43</f>
        <v>469</v>
      </c>
      <c r="E19" s="66">
        <f>SUM(C19:D19)</f>
        <v>887</v>
      </c>
      <c r="F19" s="67">
        <f>AP42</f>
        <v>0</v>
      </c>
      <c r="G19" s="65">
        <f>AP43</f>
        <v>0</v>
      </c>
      <c r="H19" s="66">
        <f>SUM(F19:G19)</f>
        <v>0</v>
      </c>
      <c r="I19" s="110">
        <f t="shared" si="19"/>
        <v>418</v>
      </c>
      <c r="J19" s="111">
        <f t="shared" si="19"/>
        <v>469</v>
      </c>
      <c r="K19" s="124">
        <f t="shared" si="19"/>
        <v>887</v>
      </c>
      <c r="L19" s="75"/>
      <c r="O19" s="299" t="s">
        <v>12</v>
      </c>
      <c r="P19" s="300"/>
      <c r="Q19" s="20">
        <f t="shared" ref="Q19:V19" si="22">SUM(Q17:Q18)</f>
        <v>75</v>
      </c>
      <c r="R19" s="20">
        <f t="shared" si="22"/>
        <v>80</v>
      </c>
      <c r="S19" s="20">
        <f t="shared" si="22"/>
        <v>72</v>
      </c>
      <c r="T19" s="20">
        <f t="shared" si="22"/>
        <v>80</v>
      </c>
      <c r="U19" s="20">
        <f t="shared" si="22"/>
        <v>82</v>
      </c>
      <c r="V19" s="20">
        <f t="shared" si="22"/>
        <v>389</v>
      </c>
      <c r="W19" s="301" t="s">
        <v>12</v>
      </c>
      <c r="X19" s="302"/>
      <c r="Y19" s="20">
        <f t="shared" ref="Y19:AD19" si="23">SUM(Y17:Y18)</f>
        <v>61</v>
      </c>
      <c r="Z19" s="20">
        <f t="shared" si="23"/>
        <v>68</v>
      </c>
      <c r="AA19" s="20">
        <f t="shared" si="23"/>
        <v>72</v>
      </c>
      <c r="AB19" s="20">
        <f t="shared" si="23"/>
        <v>66</v>
      </c>
      <c r="AC19" s="20">
        <f t="shared" si="23"/>
        <v>71</v>
      </c>
      <c r="AD19" s="20">
        <f t="shared" si="23"/>
        <v>338</v>
      </c>
      <c r="AI19" s="299" t="s">
        <v>12</v>
      </c>
      <c r="AJ19" s="300"/>
      <c r="AK19" s="20">
        <f t="shared" ref="AK19:AP19" si="24">SUM(AK17:AK18)</f>
        <v>4</v>
      </c>
      <c r="AL19" s="20">
        <f t="shared" si="24"/>
        <v>4</v>
      </c>
      <c r="AM19" s="20">
        <f t="shared" si="24"/>
        <v>9</v>
      </c>
      <c r="AN19" s="20">
        <f t="shared" si="24"/>
        <v>5</v>
      </c>
      <c r="AO19" s="20">
        <f t="shared" si="24"/>
        <v>4</v>
      </c>
      <c r="AP19" s="20">
        <f t="shared" si="24"/>
        <v>26</v>
      </c>
      <c r="AQ19" s="301" t="s">
        <v>12</v>
      </c>
      <c r="AR19" s="302"/>
      <c r="AS19" s="20">
        <f t="shared" ref="AS19:AX19" si="25">SUM(AS17:AS18)</f>
        <v>4</v>
      </c>
      <c r="AT19" s="20">
        <f t="shared" si="25"/>
        <v>3</v>
      </c>
      <c r="AU19" s="20">
        <f t="shared" si="25"/>
        <v>4</v>
      </c>
      <c r="AV19" s="20">
        <f t="shared" si="25"/>
        <v>2</v>
      </c>
      <c r="AW19" s="20">
        <f t="shared" si="25"/>
        <v>7</v>
      </c>
      <c r="AX19" s="20">
        <f t="shared" si="25"/>
        <v>20</v>
      </c>
      <c r="BC19" s="299" t="s">
        <v>12</v>
      </c>
      <c r="BD19" s="300"/>
      <c r="BE19" s="20">
        <f t="shared" ref="BE19:BJ19" si="26">SUM(BE17:BE18)</f>
        <v>79</v>
      </c>
      <c r="BF19" s="20">
        <f t="shared" si="26"/>
        <v>84</v>
      </c>
      <c r="BG19" s="20">
        <f t="shared" si="26"/>
        <v>81</v>
      </c>
      <c r="BH19" s="20">
        <f t="shared" si="26"/>
        <v>85</v>
      </c>
      <c r="BI19" s="20">
        <f t="shared" si="26"/>
        <v>86</v>
      </c>
      <c r="BJ19" s="20">
        <f t="shared" si="26"/>
        <v>415</v>
      </c>
      <c r="BK19" s="301" t="s">
        <v>12</v>
      </c>
      <c r="BL19" s="302"/>
      <c r="BM19" s="20">
        <f t="shared" ref="BM19:BR19" si="27">SUM(BM17:BM18)</f>
        <v>65</v>
      </c>
      <c r="BN19" s="20">
        <f t="shared" si="27"/>
        <v>71</v>
      </c>
      <c r="BO19" s="20">
        <f t="shared" si="27"/>
        <v>76</v>
      </c>
      <c r="BP19" s="20">
        <f t="shared" si="27"/>
        <v>68</v>
      </c>
      <c r="BQ19" s="20">
        <f t="shared" si="27"/>
        <v>78</v>
      </c>
      <c r="BR19" s="20">
        <f t="shared" si="27"/>
        <v>358</v>
      </c>
    </row>
    <row r="20" spans="2:70" ht="15.75" thickBot="1" x14ac:dyDescent="0.2">
      <c r="B20" s="157" t="s">
        <v>22</v>
      </c>
      <c r="C20" s="153">
        <f>C9-C18-C19</f>
        <v>768</v>
      </c>
      <c r="D20" s="82">
        <f>D9-D18-D19</f>
        <v>1299</v>
      </c>
      <c r="E20" s="83">
        <f>SUM(C20:D20)</f>
        <v>2067</v>
      </c>
      <c r="F20" s="84">
        <f>F9-F18-F19</f>
        <v>0</v>
      </c>
      <c r="G20" s="82">
        <f>G9-G18-G19</f>
        <v>1</v>
      </c>
      <c r="H20" s="87">
        <f>H9-H18-H19</f>
        <v>1</v>
      </c>
      <c r="I20" s="125">
        <f>+C20+F20</f>
        <v>768</v>
      </c>
      <c r="J20" s="126">
        <f t="shared" si="19"/>
        <v>1300</v>
      </c>
      <c r="K20" s="127">
        <f t="shared" si="19"/>
        <v>2068</v>
      </c>
      <c r="L20" s="75"/>
      <c r="O20" s="28"/>
      <c r="P20" s="28"/>
      <c r="Q20" s="26"/>
      <c r="R20" s="26"/>
      <c r="S20" s="26"/>
      <c r="T20" s="26"/>
      <c r="U20" s="26"/>
      <c r="V20" s="26"/>
      <c r="W20" s="28"/>
      <c r="X20" s="28"/>
      <c r="Y20" s="26"/>
      <c r="Z20" s="26"/>
      <c r="AA20" s="26"/>
      <c r="AB20" s="26"/>
      <c r="AC20" s="26"/>
      <c r="AD20" s="26"/>
      <c r="AI20" s="28"/>
      <c r="AJ20" s="28"/>
      <c r="AK20" s="26"/>
      <c r="AL20" s="26"/>
      <c r="AM20" s="26"/>
      <c r="AN20" s="26"/>
      <c r="AO20" s="26"/>
      <c r="AP20" s="26"/>
      <c r="AQ20" s="28"/>
      <c r="AR20" s="28"/>
      <c r="AS20" s="26"/>
      <c r="AT20" s="26"/>
      <c r="AU20" s="26"/>
      <c r="AV20" s="26"/>
      <c r="AW20" s="26"/>
      <c r="AX20" s="26"/>
      <c r="BC20" s="28"/>
      <c r="BD20" s="28"/>
      <c r="BE20" s="26"/>
      <c r="BF20" s="26"/>
      <c r="BG20" s="26"/>
      <c r="BH20" s="26"/>
      <c r="BI20" s="26"/>
      <c r="BJ20" s="26"/>
      <c r="BK20" s="28"/>
      <c r="BL20" s="28"/>
      <c r="BM20" s="26"/>
      <c r="BN20" s="26"/>
      <c r="BO20" s="26"/>
      <c r="BP20" s="26"/>
      <c r="BQ20" s="26"/>
      <c r="BR20" s="26"/>
    </row>
    <row r="21" spans="2:70" ht="15" thickTop="1" thickBot="1" x14ac:dyDescent="0.2">
      <c r="B21" s="386" t="s">
        <v>44</v>
      </c>
      <c r="C21" s="388" t="s">
        <v>47</v>
      </c>
      <c r="D21" s="390" t="s">
        <v>48</v>
      </c>
      <c r="E21" s="378" t="s">
        <v>49</v>
      </c>
      <c r="F21" s="388" t="s">
        <v>47</v>
      </c>
      <c r="G21" s="390" t="s">
        <v>48</v>
      </c>
      <c r="H21" s="378" t="s">
        <v>51</v>
      </c>
      <c r="I21" s="380" t="s">
        <v>47</v>
      </c>
      <c r="J21" s="382" t="s">
        <v>48</v>
      </c>
      <c r="K21" s="384" t="s">
        <v>54</v>
      </c>
      <c r="L21" s="75"/>
      <c r="O21" s="299" t="s">
        <v>10</v>
      </c>
      <c r="P21" s="300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310" t="s">
        <v>10</v>
      </c>
      <c r="X21" s="31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99" t="s">
        <v>10</v>
      </c>
      <c r="AJ21" s="300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310" t="s">
        <v>10</v>
      </c>
      <c r="AR21" s="31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99" t="s">
        <v>10</v>
      </c>
      <c r="BD21" s="300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310" t="s">
        <v>10</v>
      </c>
      <c r="BL21" s="31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87"/>
      <c r="C22" s="389"/>
      <c r="D22" s="391"/>
      <c r="E22" s="379"/>
      <c r="F22" s="389"/>
      <c r="G22" s="391"/>
      <c r="H22" s="379"/>
      <c r="I22" s="381"/>
      <c r="J22" s="383"/>
      <c r="K22" s="385"/>
      <c r="L22" s="75"/>
      <c r="O22" s="299" t="s">
        <v>13</v>
      </c>
      <c r="P22" s="303"/>
      <c r="Q22" s="188">
        <v>40</v>
      </c>
      <c r="R22" s="187">
        <v>33</v>
      </c>
      <c r="S22" s="187">
        <v>49</v>
      </c>
      <c r="T22" s="187">
        <v>40</v>
      </c>
      <c r="U22" s="187">
        <v>56</v>
      </c>
      <c r="V22" s="187">
        <f>SUM(Q22:U22)</f>
        <v>218</v>
      </c>
      <c r="W22" s="307" t="s">
        <v>13</v>
      </c>
      <c r="X22" s="308"/>
      <c r="Y22" s="187">
        <v>47</v>
      </c>
      <c r="Z22" s="187">
        <v>59</v>
      </c>
      <c r="AA22" s="187">
        <v>58</v>
      </c>
      <c r="AB22" s="187">
        <v>61</v>
      </c>
      <c r="AC22" s="30">
        <v>45</v>
      </c>
      <c r="AD22" s="189">
        <f>SUM(Y22:AC22)</f>
        <v>270</v>
      </c>
      <c r="AI22" s="299" t="s">
        <v>13</v>
      </c>
      <c r="AJ22" s="303"/>
      <c r="AK22" s="188">
        <v>4</v>
      </c>
      <c r="AL22" s="187"/>
      <c r="AM22" s="187">
        <v>2</v>
      </c>
      <c r="AN22" s="187">
        <v>3</v>
      </c>
      <c r="AO22" s="187"/>
      <c r="AP22" s="187">
        <f>SUM(AK22:AO22)</f>
        <v>9</v>
      </c>
      <c r="AQ22" s="307" t="s">
        <v>13</v>
      </c>
      <c r="AR22" s="308"/>
      <c r="AS22" s="187"/>
      <c r="AT22" s="187"/>
      <c r="AU22" s="187"/>
      <c r="AV22" s="187"/>
      <c r="AW22" s="187"/>
      <c r="AX22" s="189">
        <f>SUM(AS22:AW22)</f>
        <v>0</v>
      </c>
      <c r="BC22" s="299" t="s">
        <v>13</v>
      </c>
      <c r="BD22" s="303"/>
      <c r="BE22" s="188">
        <f>Q22+AK22</f>
        <v>44</v>
      </c>
      <c r="BF22" s="187">
        <f t="shared" ref="BF22:BI23" si="28">R22+AL22</f>
        <v>33</v>
      </c>
      <c r="BG22" s="187">
        <f t="shared" si="28"/>
        <v>51</v>
      </c>
      <c r="BH22" s="187">
        <f t="shared" si="28"/>
        <v>43</v>
      </c>
      <c r="BI22" s="187">
        <f t="shared" si="28"/>
        <v>56</v>
      </c>
      <c r="BJ22" s="187">
        <f>SUM(BE22:BI22)</f>
        <v>227</v>
      </c>
      <c r="BK22" s="309" t="s">
        <v>13</v>
      </c>
      <c r="BL22" s="309"/>
      <c r="BM22" s="187">
        <f>Y22+AS22</f>
        <v>47</v>
      </c>
      <c r="BN22" s="187">
        <f t="shared" ref="BN22:BQ23" si="29">Z22+AT22</f>
        <v>59</v>
      </c>
      <c r="BO22" s="187">
        <f t="shared" si="29"/>
        <v>58</v>
      </c>
      <c r="BP22" s="187">
        <f t="shared" si="29"/>
        <v>61</v>
      </c>
      <c r="BQ22" s="187">
        <f t="shared" si="29"/>
        <v>45</v>
      </c>
      <c r="BR22" s="189">
        <f>SUM(BM22:BQ22)</f>
        <v>270</v>
      </c>
    </row>
    <row r="23" spans="2:70" ht="16.5" thickTop="1" thickBot="1" x14ac:dyDescent="0.2">
      <c r="B23" s="100" t="s">
        <v>37</v>
      </c>
      <c r="C23" s="101">
        <f>ROUND(C17/$C$10,4)</f>
        <v>0.33100000000000002</v>
      </c>
      <c r="D23" s="102">
        <f>ROUND(D17/$D$10,4)</f>
        <v>0.29649999999999999</v>
      </c>
      <c r="E23" s="103">
        <f>ROUND(E17/$E$10,4)</f>
        <v>0.31290000000000001</v>
      </c>
      <c r="F23" s="101">
        <f>ROUND(F17/$F$10,4)</f>
        <v>7.6899999999999996E-2</v>
      </c>
      <c r="G23" s="102">
        <f>ROUND(G17/$G$10,4)</f>
        <v>0.28849999999999998</v>
      </c>
      <c r="H23" s="103">
        <f>ROUND(H17/$H$10,4)</f>
        <v>0.1978</v>
      </c>
      <c r="I23" s="130">
        <f>ROUND(I17/$I$10,4)</f>
        <v>0.3291</v>
      </c>
      <c r="J23" s="131">
        <f>ROUND(J17/$J$10,4)</f>
        <v>0.29649999999999999</v>
      </c>
      <c r="K23" s="132">
        <f>ROUND(K17/$K$10,4)</f>
        <v>0.312</v>
      </c>
      <c r="L23" s="75"/>
      <c r="O23" s="299" t="s">
        <v>15</v>
      </c>
      <c r="P23" s="303"/>
      <c r="Q23" s="17">
        <v>39</v>
      </c>
      <c r="R23" s="18">
        <v>42</v>
      </c>
      <c r="S23" s="18">
        <v>30</v>
      </c>
      <c r="T23" s="18">
        <v>47</v>
      </c>
      <c r="U23" s="18">
        <v>46</v>
      </c>
      <c r="V23" s="18">
        <f>SUM(Q23:U23)</f>
        <v>204</v>
      </c>
      <c r="W23" s="304" t="s">
        <v>15</v>
      </c>
      <c r="X23" s="305"/>
      <c r="Y23" s="18">
        <v>54</v>
      </c>
      <c r="Z23" s="18">
        <v>57</v>
      </c>
      <c r="AA23" s="18">
        <v>58</v>
      </c>
      <c r="AB23" s="18">
        <v>54</v>
      </c>
      <c r="AC23" s="31">
        <v>52</v>
      </c>
      <c r="AD23" s="19">
        <f>SUM(Y23:AC23)</f>
        <v>275</v>
      </c>
      <c r="AI23" s="299" t="s">
        <v>15</v>
      </c>
      <c r="AJ23" s="303"/>
      <c r="AK23" s="17">
        <v>3</v>
      </c>
      <c r="AL23" s="18">
        <v>1</v>
      </c>
      <c r="AM23" s="18">
        <v>2</v>
      </c>
      <c r="AN23" s="18">
        <v>3</v>
      </c>
      <c r="AO23" s="18">
        <v>1</v>
      </c>
      <c r="AP23" s="18">
        <f>SUM(AK23:AO23)</f>
        <v>10</v>
      </c>
      <c r="AQ23" s="304" t="s">
        <v>15</v>
      </c>
      <c r="AR23" s="305"/>
      <c r="AS23" s="18">
        <v>1</v>
      </c>
      <c r="AT23" s="18">
        <v>1</v>
      </c>
      <c r="AU23" s="18">
        <v>1</v>
      </c>
      <c r="AV23" s="18">
        <v>1</v>
      </c>
      <c r="AW23" s="18">
        <v>1</v>
      </c>
      <c r="AX23" s="19">
        <f>SUM(AS23:AW23)</f>
        <v>5</v>
      </c>
      <c r="BC23" s="299" t="s">
        <v>15</v>
      </c>
      <c r="BD23" s="303"/>
      <c r="BE23" s="17">
        <f>Q23+AK23</f>
        <v>42</v>
      </c>
      <c r="BF23" s="18">
        <f t="shared" si="28"/>
        <v>43</v>
      </c>
      <c r="BG23" s="18">
        <f t="shared" si="28"/>
        <v>32</v>
      </c>
      <c r="BH23" s="18">
        <f t="shared" si="28"/>
        <v>50</v>
      </c>
      <c r="BI23" s="18">
        <f t="shared" si="28"/>
        <v>47</v>
      </c>
      <c r="BJ23" s="18">
        <f>SUM(BE23:BI23)</f>
        <v>214</v>
      </c>
      <c r="BK23" s="306" t="s">
        <v>15</v>
      </c>
      <c r="BL23" s="306"/>
      <c r="BM23" s="18">
        <f>Y23+AS23</f>
        <v>55</v>
      </c>
      <c r="BN23" s="18">
        <f t="shared" si="29"/>
        <v>58</v>
      </c>
      <c r="BO23" s="18">
        <f t="shared" si="29"/>
        <v>59</v>
      </c>
      <c r="BP23" s="18">
        <f t="shared" si="29"/>
        <v>55</v>
      </c>
      <c r="BQ23" s="18">
        <f t="shared" si="29"/>
        <v>53</v>
      </c>
      <c r="BR23" s="19">
        <f>SUM(BM23:BQ23)</f>
        <v>280</v>
      </c>
    </row>
    <row r="24" spans="2:70" ht="15" x14ac:dyDescent="0.15">
      <c r="B24" s="90" t="s">
        <v>38</v>
      </c>
      <c r="C24" s="92">
        <f>ROUND(C18/$C$10,4)</f>
        <v>9.3700000000000006E-2</v>
      </c>
      <c r="D24" s="89">
        <f>ROUND(D18/$D$10,4)</f>
        <v>8.77E-2</v>
      </c>
      <c r="E24" s="93">
        <f>ROUND(E18/$E$10,4)</f>
        <v>9.06E-2</v>
      </c>
      <c r="F24" s="92">
        <f>ROUND(F18/$F$10,4)</f>
        <v>0</v>
      </c>
      <c r="G24" s="89">
        <f>ROUND(G18/$G$10,4)</f>
        <v>0</v>
      </c>
      <c r="H24" s="93">
        <f>ROUND(H18/$H$10,4)</f>
        <v>0</v>
      </c>
      <c r="I24" s="133">
        <f>ROUND(I18/$I$10,4)</f>
        <v>9.2999999999999999E-2</v>
      </c>
      <c r="J24" s="134">
        <f>ROUND(J18/$J$10,4)</f>
        <v>8.6900000000000005E-2</v>
      </c>
      <c r="K24" s="135">
        <f>ROUND(K18/$K$10,4)</f>
        <v>8.9800000000000005E-2</v>
      </c>
      <c r="O24" s="299" t="s">
        <v>12</v>
      </c>
      <c r="P24" s="300"/>
      <c r="Q24" s="20">
        <f t="shared" ref="Q24:V24" si="30">SUM(Q22:Q23)</f>
        <v>79</v>
      </c>
      <c r="R24" s="20">
        <f t="shared" si="30"/>
        <v>75</v>
      </c>
      <c r="S24" s="20">
        <f t="shared" si="30"/>
        <v>79</v>
      </c>
      <c r="T24" s="20">
        <f t="shared" si="30"/>
        <v>87</v>
      </c>
      <c r="U24" s="20">
        <f t="shared" si="30"/>
        <v>102</v>
      </c>
      <c r="V24" s="20">
        <f t="shared" si="30"/>
        <v>422</v>
      </c>
      <c r="W24" s="301" t="s">
        <v>12</v>
      </c>
      <c r="X24" s="302"/>
      <c r="Y24" s="20">
        <f t="shared" ref="Y24:AD24" si="31">SUM(Y22:Y23)</f>
        <v>101</v>
      </c>
      <c r="Z24" s="20">
        <f t="shared" si="31"/>
        <v>116</v>
      </c>
      <c r="AA24" s="20">
        <f t="shared" si="31"/>
        <v>116</v>
      </c>
      <c r="AB24" s="20">
        <f t="shared" si="31"/>
        <v>115</v>
      </c>
      <c r="AC24" s="20">
        <f t="shared" si="31"/>
        <v>97</v>
      </c>
      <c r="AD24" s="20">
        <f t="shared" si="31"/>
        <v>545</v>
      </c>
      <c r="AI24" s="299" t="s">
        <v>12</v>
      </c>
      <c r="AJ24" s="300"/>
      <c r="AK24" s="20">
        <f t="shared" ref="AK24:AP24" si="32">SUM(AK22:AK23)</f>
        <v>7</v>
      </c>
      <c r="AL24" s="20">
        <f t="shared" si="32"/>
        <v>1</v>
      </c>
      <c r="AM24" s="20">
        <f t="shared" si="32"/>
        <v>4</v>
      </c>
      <c r="AN24" s="20">
        <f t="shared" si="32"/>
        <v>6</v>
      </c>
      <c r="AO24" s="20">
        <f t="shared" si="32"/>
        <v>1</v>
      </c>
      <c r="AP24" s="32">
        <f t="shared" si="32"/>
        <v>19</v>
      </c>
      <c r="AQ24" s="301" t="s">
        <v>12</v>
      </c>
      <c r="AR24" s="302"/>
      <c r="AS24" s="20">
        <f t="shared" ref="AS24:AX24" si="33">SUM(AS22:AS23)</f>
        <v>1</v>
      </c>
      <c r="AT24" s="20">
        <f t="shared" si="33"/>
        <v>1</v>
      </c>
      <c r="AU24" s="20">
        <f t="shared" si="33"/>
        <v>1</v>
      </c>
      <c r="AV24" s="20">
        <f t="shared" si="33"/>
        <v>1</v>
      </c>
      <c r="AW24" s="20">
        <f t="shared" si="33"/>
        <v>1</v>
      </c>
      <c r="AX24" s="20">
        <f t="shared" si="33"/>
        <v>5</v>
      </c>
      <c r="BC24" s="299" t="s">
        <v>12</v>
      </c>
      <c r="BD24" s="300"/>
      <c r="BE24" s="20">
        <f t="shared" ref="BE24:BJ24" si="34">SUM(BE22:BE23)</f>
        <v>86</v>
      </c>
      <c r="BF24" s="20">
        <f t="shared" si="34"/>
        <v>76</v>
      </c>
      <c r="BG24" s="20">
        <f t="shared" si="34"/>
        <v>83</v>
      </c>
      <c r="BH24" s="20">
        <f t="shared" si="34"/>
        <v>93</v>
      </c>
      <c r="BI24" s="20">
        <f t="shared" si="34"/>
        <v>103</v>
      </c>
      <c r="BJ24" s="20">
        <f t="shared" si="34"/>
        <v>441</v>
      </c>
      <c r="BK24" s="301" t="s">
        <v>12</v>
      </c>
      <c r="BL24" s="302"/>
      <c r="BM24" s="20">
        <f t="shared" ref="BM24:BR24" si="35">SUM(BM22:BM23)</f>
        <v>102</v>
      </c>
      <c r="BN24" s="20">
        <f t="shared" si="35"/>
        <v>117</v>
      </c>
      <c r="BO24" s="20">
        <f t="shared" si="35"/>
        <v>117</v>
      </c>
      <c r="BP24" s="20">
        <f t="shared" si="35"/>
        <v>116</v>
      </c>
      <c r="BQ24" s="20">
        <f t="shared" si="35"/>
        <v>98</v>
      </c>
      <c r="BR24" s="20">
        <f t="shared" si="35"/>
        <v>550</v>
      </c>
    </row>
    <row r="25" spans="2:70" ht="15" x14ac:dyDescent="0.15">
      <c r="B25" s="90" t="s">
        <v>39</v>
      </c>
      <c r="C25" s="92">
        <f>ROUND(C19/$C$10,4)</f>
        <v>8.1900000000000001E-2</v>
      </c>
      <c r="D25" s="89">
        <f>ROUND(D19/$D$10,4)</f>
        <v>8.3599999999999994E-2</v>
      </c>
      <c r="E25" s="93">
        <f>ROUND(E19/$E$10,4)</f>
        <v>8.2799999999999999E-2</v>
      </c>
      <c r="F25" s="92">
        <f>ROUND(F19/$F$10,4)</f>
        <v>0</v>
      </c>
      <c r="G25" s="89">
        <f>ROUND(G19/$G$10,4)</f>
        <v>0</v>
      </c>
      <c r="H25" s="93">
        <f>ROUND(H19/$H$10,4)</f>
        <v>0</v>
      </c>
      <c r="I25" s="133">
        <f>ROUND(I19/$I$10,4)</f>
        <v>8.1299999999999997E-2</v>
      </c>
      <c r="J25" s="134">
        <f>ROUND(J19/$J$10,4)</f>
        <v>8.2900000000000001E-2</v>
      </c>
      <c r="K25" s="135">
        <f>ROUND(K19/$K$10,4)</f>
        <v>8.2100000000000006E-2</v>
      </c>
      <c r="O25" s="28"/>
      <c r="P25" s="28"/>
      <c r="Q25" s="26"/>
      <c r="R25" s="26"/>
      <c r="S25" s="26"/>
      <c r="T25" s="26"/>
      <c r="U25" s="26"/>
      <c r="V25" s="26"/>
      <c r="W25" s="28"/>
      <c r="X25" s="28"/>
      <c r="Y25" s="26"/>
      <c r="Z25" s="26"/>
      <c r="AA25" s="26"/>
      <c r="AB25" s="26"/>
      <c r="AC25" s="26"/>
      <c r="AD25" s="26"/>
      <c r="AI25" s="28"/>
      <c r="AJ25" s="28"/>
      <c r="AK25" s="26"/>
      <c r="AL25" s="26"/>
      <c r="AM25" s="26"/>
      <c r="AN25" s="26"/>
      <c r="AO25" s="26"/>
      <c r="AP25" s="26"/>
      <c r="AQ25" s="28"/>
      <c r="AR25" s="28"/>
      <c r="AS25" s="26"/>
      <c r="AT25" s="26"/>
      <c r="AU25" s="26"/>
      <c r="AV25" s="26"/>
      <c r="AW25" s="26"/>
      <c r="AX25" s="26"/>
      <c r="BC25" s="28"/>
      <c r="BD25" s="28"/>
      <c r="BE25" s="26"/>
      <c r="BF25" s="26"/>
      <c r="BG25" s="26"/>
      <c r="BH25" s="26"/>
      <c r="BI25" s="26"/>
      <c r="BJ25" s="26"/>
      <c r="BK25" s="28"/>
      <c r="BL25" s="28"/>
      <c r="BM25" s="26"/>
      <c r="BN25" s="26"/>
      <c r="BO25" s="26"/>
      <c r="BP25" s="26"/>
      <c r="BQ25" s="26"/>
      <c r="BR25" s="26"/>
    </row>
    <row r="26" spans="2:70" ht="15.75" thickBot="1" x14ac:dyDescent="0.2">
      <c r="B26" s="91" t="s">
        <v>22</v>
      </c>
      <c r="C26" s="94">
        <f>ROUND(C20/$C$10,4)</f>
        <v>0.15049999999999999</v>
      </c>
      <c r="D26" s="95">
        <f>ROUND(D20/$D$10,4)</f>
        <v>0.2316</v>
      </c>
      <c r="E26" s="96">
        <f>ROUND(E20/$E$10,4)</f>
        <v>0.193</v>
      </c>
      <c r="F26" s="94">
        <f>ROUND(F20/$F$10,4)</f>
        <v>0</v>
      </c>
      <c r="G26" s="95">
        <f>ROUND(G20/$G$10,4)</f>
        <v>1.9199999999999998E-2</v>
      </c>
      <c r="H26" s="96">
        <f>ROUND(H20/$H$10,4)</f>
        <v>1.0999999999999999E-2</v>
      </c>
      <c r="I26" s="136">
        <f>ROUND(I20/$I$10,4)</f>
        <v>0.14940000000000001</v>
      </c>
      <c r="J26" s="137">
        <f>ROUND(J20/$J$10,4)</f>
        <v>0.22969999999999999</v>
      </c>
      <c r="K26" s="138">
        <f>ROUND(K20/$K$10,4)</f>
        <v>0.19139999999999999</v>
      </c>
      <c r="O26" s="299" t="s">
        <v>10</v>
      </c>
      <c r="P26" s="300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310" t="s">
        <v>10</v>
      </c>
      <c r="X26" s="31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99" t="s">
        <v>10</v>
      </c>
      <c r="AJ26" s="300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310" t="s">
        <v>10</v>
      </c>
      <c r="AR26" s="31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99" t="s">
        <v>10</v>
      </c>
      <c r="BD26" s="300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310" t="s">
        <v>10</v>
      </c>
      <c r="BL26" s="31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6"/>
      <c r="J27" s="116"/>
      <c r="K27" s="116"/>
      <c r="O27" s="299" t="s">
        <v>13</v>
      </c>
      <c r="P27" s="303"/>
      <c r="Q27" s="188">
        <v>65</v>
      </c>
      <c r="R27" s="187">
        <v>67</v>
      </c>
      <c r="S27" s="187">
        <v>76</v>
      </c>
      <c r="T27" s="187">
        <v>84</v>
      </c>
      <c r="U27" s="187">
        <v>90</v>
      </c>
      <c r="V27" s="187">
        <f>SUM(Q27:U27)</f>
        <v>382</v>
      </c>
      <c r="W27" s="307" t="s">
        <v>13</v>
      </c>
      <c r="X27" s="308"/>
      <c r="Y27" s="187">
        <v>80</v>
      </c>
      <c r="Z27" s="187">
        <v>56</v>
      </c>
      <c r="AA27" s="187">
        <v>67</v>
      </c>
      <c r="AB27" s="187">
        <v>67</v>
      </c>
      <c r="AC27" s="187">
        <v>68</v>
      </c>
      <c r="AD27" s="189">
        <f>SUM(Y27:AC27)</f>
        <v>338</v>
      </c>
      <c r="AI27" s="299" t="s">
        <v>13</v>
      </c>
      <c r="AJ27" s="303"/>
      <c r="AK27" s="188"/>
      <c r="AL27" s="187">
        <v>1</v>
      </c>
      <c r="AM27" s="187"/>
      <c r="AN27" s="187"/>
      <c r="AO27" s="187">
        <v>1</v>
      </c>
      <c r="AP27" s="187">
        <f>SUM(AK27:AO27)</f>
        <v>2</v>
      </c>
      <c r="AQ27" s="307" t="s">
        <v>13</v>
      </c>
      <c r="AR27" s="308"/>
      <c r="AS27" s="187"/>
      <c r="AT27" s="187"/>
      <c r="AU27" s="187"/>
      <c r="AV27" s="187"/>
      <c r="AW27" s="187"/>
      <c r="AX27" s="189">
        <f>SUM(AS27:AW27)</f>
        <v>0</v>
      </c>
      <c r="BC27" s="299" t="s">
        <v>13</v>
      </c>
      <c r="BD27" s="303"/>
      <c r="BE27" s="188">
        <f>Q27+AK27</f>
        <v>65</v>
      </c>
      <c r="BF27" s="187">
        <f t="shared" ref="BF27:BI28" si="36">R27+AL27</f>
        <v>68</v>
      </c>
      <c r="BG27" s="187">
        <f t="shared" si="36"/>
        <v>76</v>
      </c>
      <c r="BH27" s="187">
        <f t="shared" si="36"/>
        <v>84</v>
      </c>
      <c r="BI27" s="187">
        <f t="shared" si="36"/>
        <v>91</v>
      </c>
      <c r="BJ27" s="187">
        <f>SUM(BE27:BI27)</f>
        <v>384</v>
      </c>
      <c r="BK27" s="309" t="s">
        <v>13</v>
      </c>
      <c r="BL27" s="309"/>
      <c r="BM27" s="187">
        <f>Y27+AS27</f>
        <v>80</v>
      </c>
      <c r="BN27" s="187">
        <f t="shared" ref="BN27:BQ28" si="37">Z27+AT27</f>
        <v>56</v>
      </c>
      <c r="BO27" s="187">
        <f t="shared" si="37"/>
        <v>67</v>
      </c>
      <c r="BP27" s="187">
        <f t="shared" si="37"/>
        <v>67</v>
      </c>
      <c r="BQ27" s="187">
        <f t="shared" si="37"/>
        <v>68</v>
      </c>
      <c r="BR27" s="189">
        <f>SUM(BM27:BQ27)</f>
        <v>338</v>
      </c>
    </row>
    <row r="28" spans="2:70" ht="15.75" thickBot="1" x14ac:dyDescent="0.2">
      <c r="I28" s="116"/>
      <c r="J28" s="116"/>
      <c r="K28" s="116"/>
      <c r="O28" s="299" t="s">
        <v>15</v>
      </c>
      <c r="P28" s="303"/>
      <c r="Q28" s="17">
        <v>61</v>
      </c>
      <c r="R28" s="18">
        <v>68</v>
      </c>
      <c r="S28" s="18">
        <v>65</v>
      </c>
      <c r="T28" s="18">
        <v>60</v>
      </c>
      <c r="U28" s="18">
        <v>63</v>
      </c>
      <c r="V28" s="18">
        <f>SUM(Q28:U28)</f>
        <v>317</v>
      </c>
      <c r="W28" s="304" t="s">
        <v>15</v>
      </c>
      <c r="X28" s="305"/>
      <c r="Y28" s="18">
        <v>69</v>
      </c>
      <c r="Z28" s="18">
        <v>62</v>
      </c>
      <c r="AA28" s="18">
        <v>86</v>
      </c>
      <c r="AB28" s="18">
        <v>61</v>
      </c>
      <c r="AC28" s="18">
        <v>60</v>
      </c>
      <c r="AD28" s="19">
        <f>SUM(Y28:AC28)</f>
        <v>338</v>
      </c>
      <c r="AI28" s="299" t="s">
        <v>15</v>
      </c>
      <c r="AJ28" s="303"/>
      <c r="AK28" s="17">
        <v>3</v>
      </c>
      <c r="AL28" s="18">
        <v>1</v>
      </c>
      <c r="AM28" s="18"/>
      <c r="AN28" s="18">
        <v>2</v>
      </c>
      <c r="AO28" s="18">
        <v>2</v>
      </c>
      <c r="AP28" s="18">
        <f>SUM(AK28:AO28)</f>
        <v>8</v>
      </c>
      <c r="AQ28" s="304" t="s">
        <v>15</v>
      </c>
      <c r="AR28" s="305"/>
      <c r="AS28" s="18">
        <v>1</v>
      </c>
      <c r="AT28" s="18">
        <v>1</v>
      </c>
      <c r="AU28" s="18">
        <v>1</v>
      </c>
      <c r="AV28" s="18">
        <v>2</v>
      </c>
      <c r="AW28" s="18"/>
      <c r="AX28" s="19">
        <f>SUM(AS28:AW28)</f>
        <v>5</v>
      </c>
      <c r="BC28" s="299" t="s">
        <v>15</v>
      </c>
      <c r="BD28" s="303"/>
      <c r="BE28" s="17">
        <f>Q28+AK28</f>
        <v>64</v>
      </c>
      <c r="BF28" s="18">
        <f t="shared" si="36"/>
        <v>69</v>
      </c>
      <c r="BG28" s="18">
        <f t="shared" si="36"/>
        <v>65</v>
      </c>
      <c r="BH28" s="18">
        <f t="shared" si="36"/>
        <v>62</v>
      </c>
      <c r="BI28" s="18">
        <f t="shared" si="36"/>
        <v>65</v>
      </c>
      <c r="BJ28" s="18">
        <f>SUM(BE28:BI28)</f>
        <v>325</v>
      </c>
      <c r="BK28" s="306" t="s">
        <v>15</v>
      </c>
      <c r="BL28" s="306"/>
      <c r="BM28" s="18">
        <f>Y28+AS28</f>
        <v>70</v>
      </c>
      <c r="BN28" s="18">
        <f t="shared" si="37"/>
        <v>63</v>
      </c>
      <c r="BO28" s="18">
        <f t="shared" si="37"/>
        <v>87</v>
      </c>
      <c r="BP28" s="18">
        <f t="shared" si="37"/>
        <v>63</v>
      </c>
      <c r="BQ28" s="18">
        <f t="shared" si="37"/>
        <v>60</v>
      </c>
      <c r="BR28" s="19">
        <f>SUM(BM28:BQ28)</f>
        <v>343</v>
      </c>
    </row>
    <row r="29" spans="2:70" ht="15.75" thickBot="1" x14ac:dyDescent="0.2">
      <c r="I29" s="116"/>
      <c r="J29" s="116"/>
      <c r="K29" s="116"/>
      <c r="O29" s="299" t="s">
        <v>12</v>
      </c>
      <c r="P29" s="300"/>
      <c r="Q29" s="20">
        <f t="shared" ref="Q29:V29" si="38">SUM(Q27:Q28)</f>
        <v>126</v>
      </c>
      <c r="R29" s="20">
        <f t="shared" si="38"/>
        <v>135</v>
      </c>
      <c r="S29" s="20">
        <f t="shared" si="38"/>
        <v>141</v>
      </c>
      <c r="T29" s="20">
        <f t="shared" si="38"/>
        <v>144</v>
      </c>
      <c r="U29" s="20">
        <f t="shared" si="38"/>
        <v>153</v>
      </c>
      <c r="V29" s="20">
        <f t="shared" si="38"/>
        <v>699</v>
      </c>
      <c r="W29" s="301" t="s">
        <v>12</v>
      </c>
      <c r="X29" s="302"/>
      <c r="Y29" s="20">
        <f t="shared" ref="Y29:AD29" si="39">SUM(Y27:Y28)</f>
        <v>149</v>
      </c>
      <c r="Z29" s="20">
        <f t="shared" si="39"/>
        <v>118</v>
      </c>
      <c r="AA29" s="20">
        <f t="shared" si="39"/>
        <v>153</v>
      </c>
      <c r="AB29" s="20">
        <f t="shared" si="39"/>
        <v>128</v>
      </c>
      <c r="AC29" s="20">
        <f t="shared" si="39"/>
        <v>128</v>
      </c>
      <c r="AD29" s="20">
        <f t="shared" si="39"/>
        <v>676</v>
      </c>
      <c r="AI29" s="299" t="s">
        <v>12</v>
      </c>
      <c r="AJ29" s="300"/>
      <c r="AK29" s="20">
        <f t="shared" ref="AK29:AP29" si="40">SUM(AK27:AK28)</f>
        <v>3</v>
      </c>
      <c r="AL29" s="20">
        <f t="shared" si="40"/>
        <v>2</v>
      </c>
      <c r="AM29" s="20">
        <f t="shared" si="40"/>
        <v>0</v>
      </c>
      <c r="AN29" s="20">
        <f t="shared" si="40"/>
        <v>2</v>
      </c>
      <c r="AO29" s="20">
        <f t="shared" si="40"/>
        <v>3</v>
      </c>
      <c r="AP29" s="20">
        <f t="shared" si="40"/>
        <v>10</v>
      </c>
      <c r="AQ29" s="301" t="s">
        <v>12</v>
      </c>
      <c r="AR29" s="302"/>
      <c r="AS29" s="20">
        <f t="shared" ref="AS29:AX29" si="41">SUM(AS27:AS28)</f>
        <v>1</v>
      </c>
      <c r="AT29" s="20">
        <f t="shared" si="41"/>
        <v>1</v>
      </c>
      <c r="AU29" s="20">
        <f t="shared" si="41"/>
        <v>1</v>
      </c>
      <c r="AV29" s="20">
        <f t="shared" si="41"/>
        <v>2</v>
      </c>
      <c r="AW29" s="20">
        <f t="shared" si="41"/>
        <v>0</v>
      </c>
      <c r="AX29" s="20">
        <f t="shared" si="41"/>
        <v>5</v>
      </c>
      <c r="BC29" s="299" t="s">
        <v>12</v>
      </c>
      <c r="BD29" s="300"/>
      <c r="BE29" s="20">
        <f t="shared" ref="BE29:BJ29" si="42">SUM(BE27:BE28)</f>
        <v>129</v>
      </c>
      <c r="BF29" s="20">
        <f t="shared" si="42"/>
        <v>137</v>
      </c>
      <c r="BG29" s="20">
        <f t="shared" si="42"/>
        <v>141</v>
      </c>
      <c r="BH29" s="20">
        <f t="shared" si="42"/>
        <v>146</v>
      </c>
      <c r="BI29" s="20">
        <f t="shared" si="42"/>
        <v>156</v>
      </c>
      <c r="BJ29" s="20">
        <f t="shared" si="42"/>
        <v>709</v>
      </c>
      <c r="BK29" s="301" t="s">
        <v>12</v>
      </c>
      <c r="BL29" s="302"/>
      <c r="BM29" s="20">
        <f t="shared" ref="BM29:BR29" si="43">SUM(BM27:BM28)</f>
        <v>150</v>
      </c>
      <c r="BN29" s="20">
        <f t="shared" si="43"/>
        <v>119</v>
      </c>
      <c r="BO29" s="20">
        <f t="shared" si="43"/>
        <v>154</v>
      </c>
      <c r="BP29" s="20">
        <f t="shared" si="43"/>
        <v>130</v>
      </c>
      <c r="BQ29" s="20">
        <f t="shared" si="43"/>
        <v>128</v>
      </c>
      <c r="BR29" s="20">
        <f t="shared" si="43"/>
        <v>681</v>
      </c>
    </row>
    <row r="30" spans="2:70" ht="15" x14ac:dyDescent="0.15">
      <c r="B30" s="365" t="s">
        <v>53</v>
      </c>
      <c r="C30" s="367" t="s">
        <v>31</v>
      </c>
      <c r="D30" s="368"/>
      <c r="E30" s="369"/>
      <c r="F30" s="367" t="s">
        <v>32</v>
      </c>
      <c r="G30" s="368"/>
      <c r="H30" s="369"/>
      <c r="I30" s="370" t="s">
        <v>52</v>
      </c>
      <c r="J30" s="370"/>
      <c r="K30" s="371"/>
      <c r="O30" s="28"/>
      <c r="P30" s="28"/>
      <c r="Q30" s="26"/>
      <c r="R30" s="26"/>
      <c r="S30" s="26"/>
      <c r="T30" s="26"/>
      <c r="U30" s="26"/>
      <c r="V30" s="26"/>
      <c r="W30" s="28"/>
      <c r="X30" s="28"/>
      <c r="Y30" s="26"/>
      <c r="Z30" s="26"/>
      <c r="AA30" s="26"/>
      <c r="AB30" s="26"/>
      <c r="AC30" s="26"/>
      <c r="AD30" s="26"/>
      <c r="AI30" s="28"/>
      <c r="AJ30" s="28"/>
      <c r="AK30" s="26"/>
      <c r="AL30" s="26"/>
      <c r="AM30" s="26"/>
      <c r="AN30" s="26"/>
      <c r="AO30" s="26"/>
      <c r="AP30" s="26"/>
      <c r="AQ30" s="28"/>
      <c r="AR30" s="28"/>
      <c r="AS30" s="26"/>
      <c r="AT30" s="26"/>
      <c r="AU30" s="26"/>
      <c r="AV30" s="26"/>
      <c r="AW30" s="26"/>
      <c r="AX30" s="26"/>
      <c r="BC30" s="28"/>
      <c r="BD30" s="28"/>
      <c r="BE30" s="26"/>
      <c r="BF30" s="26"/>
      <c r="BG30" s="26"/>
      <c r="BH30" s="26"/>
      <c r="BI30" s="26"/>
      <c r="BJ30" s="26"/>
      <c r="BK30" s="28"/>
      <c r="BL30" s="28"/>
      <c r="BM30" s="26"/>
      <c r="BN30" s="26"/>
      <c r="BO30" s="26"/>
      <c r="BP30" s="26"/>
      <c r="BQ30" s="26"/>
      <c r="BR30" s="26"/>
    </row>
    <row r="31" spans="2:70" ht="15.75" thickBot="1" x14ac:dyDescent="0.2">
      <c r="B31" s="366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8" t="s">
        <v>16</v>
      </c>
      <c r="J31" s="139" t="s">
        <v>14</v>
      </c>
      <c r="K31" s="140" t="s">
        <v>33</v>
      </c>
      <c r="O31" s="299" t="s">
        <v>10</v>
      </c>
      <c r="P31" s="300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310" t="s">
        <v>10</v>
      </c>
      <c r="X31" s="31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99" t="s">
        <v>10</v>
      </c>
      <c r="AJ31" s="300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310" t="s">
        <v>10</v>
      </c>
      <c r="AR31" s="31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99" t="s">
        <v>10</v>
      </c>
      <c r="BD31" s="300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310" t="s">
        <v>10</v>
      </c>
      <c r="BL31" s="31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6" t="s">
        <v>45</v>
      </c>
      <c r="C32" s="359">
        <f t="shared" ref="C32:K32" si="44">C18+C19</f>
        <v>896</v>
      </c>
      <c r="D32" s="361">
        <f t="shared" si="44"/>
        <v>961</v>
      </c>
      <c r="E32" s="363">
        <f t="shared" si="44"/>
        <v>1857</v>
      </c>
      <c r="F32" s="359">
        <f t="shared" si="44"/>
        <v>0</v>
      </c>
      <c r="G32" s="361">
        <f t="shared" si="44"/>
        <v>0</v>
      </c>
      <c r="H32" s="363">
        <f t="shared" si="44"/>
        <v>0</v>
      </c>
      <c r="I32" s="372">
        <f t="shared" si="44"/>
        <v>896</v>
      </c>
      <c r="J32" s="374">
        <f t="shared" si="44"/>
        <v>961</v>
      </c>
      <c r="K32" s="376">
        <f t="shared" si="44"/>
        <v>1857</v>
      </c>
      <c r="O32" s="299" t="s">
        <v>13</v>
      </c>
      <c r="P32" s="303"/>
      <c r="Q32" s="188">
        <v>55</v>
      </c>
      <c r="R32" s="187">
        <v>58</v>
      </c>
      <c r="S32" s="187">
        <v>48</v>
      </c>
      <c r="T32" s="187">
        <v>55</v>
      </c>
      <c r="U32" s="187">
        <v>61</v>
      </c>
      <c r="V32" s="187">
        <f>SUM(Q32:U32)</f>
        <v>277</v>
      </c>
      <c r="W32" s="307" t="s">
        <v>13</v>
      </c>
      <c r="X32" s="308"/>
      <c r="Y32" s="187">
        <v>47</v>
      </c>
      <c r="Z32" s="187">
        <v>52</v>
      </c>
      <c r="AA32" s="187">
        <v>68</v>
      </c>
      <c r="AB32" s="187">
        <v>72</v>
      </c>
      <c r="AC32" s="187">
        <v>72</v>
      </c>
      <c r="AD32" s="189">
        <f>SUM(Y32:AC32)</f>
        <v>311</v>
      </c>
      <c r="AI32" s="299" t="s">
        <v>13</v>
      </c>
      <c r="AJ32" s="303"/>
      <c r="AK32" s="188"/>
      <c r="AL32" s="187"/>
      <c r="AM32" s="187">
        <v>1</v>
      </c>
      <c r="AN32" s="187"/>
      <c r="AO32" s="187"/>
      <c r="AP32" s="187">
        <f>SUM(AK32:AO32)</f>
        <v>1</v>
      </c>
      <c r="AQ32" s="307" t="s">
        <v>13</v>
      </c>
      <c r="AR32" s="308"/>
      <c r="AS32" s="187"/>
      <c r="AT32" s="187"/>
      <c r="AU32" s="187"/>
      <c r="AV32" s="187"/>
      <c r="AW32" s="187"/>
      <c r="AX32" s="189">
        <f>SUM(AS32:AW32)</f>
        <v>0</v>
      </c>
      <c r="BC32" s="299" t="s">
        <v>13</v>
      </c>
      <c r="BD32" s="303"/>
      <c r="BE32" s="188">
        <f>Q32+AK32</f>
        <v>55</v>
      </c>
      <c r="BF32" s="187">
        <f t="shared" ref="BF32:BI33" si="45">R32+AL32</f>
        <v>58</v>
      </c>
      <c r="BG32" s="187">
        <f t="shared" si="45"/>
        <v>49</v>
      </c>
      <c r="BH32" s="187">
        <f t="shared" si="45"/>
        <v>55</v>
      </c>
      <c r="BI32" s="187">
        <f t="shared" si="45"/>
        <v>61</v>
      </c>
      <c r="BJ32" s="187">
        <f>SUM(BE32:BI32)</f>
        <v>278</v>
      </c>
      <c r="BK32" s="309" t="s">
        <v>13</v>
      </c>
      <c r="BL32" s="309"/>
      <c r="BM32" s="187">
        <f>Y32+AS32</f>
        <v>47</v>
      </c>
      <c r="BN32" s="187">
        <f t="shared" ref="BN32:BQ33" si="46">Z32+AT32</f>
        <v>52</v>
      </c>
      <c r="BO32" s="187">
        <f t="shared" si="46"/>
        <v>68</v>
      </c>
      <c r="BP32" s="187">
        <f t="shared" si="46"/>
        <v>72</v>
      </c>
      <c r="BQ32" s="187">
        <f t="shared" si="46"/>
        <v>72</v>
      </c>
      <c r="BR32" s="189">
        <f>SUM(BM32:BQ32)</f>
        <v>311</v>
      </c>
    </row>
    <row r="33" spans="2:70" ht="14.25" thickBot="1" x14ac:dyDescent="0.2">
      <c r="B33" s="97" t="s">
        <v>42</v>
      </c>
      <c r="C33" s="360"/>
      <c r="D33" s="362"/>
      <c r="E33" s="364"/>
      <c r="F33" s="360"/>
      <c r="G33" s="362"/>
      <c r="H33" s="364"/>
      <c r="I33" s="373"/>
      <c r="J33" s="375"/>
      <c r="K33" s="377"/>
      <c r="O33" s="299" t="s">
        <v>15</v>
      </c>
      <c r="P33" s="303"/>
      <c r="Q33" s="17">
        <v>62</v>
      </c>
      <c r="R33" s="18">
        <v>56</v>
      </c>
      <c r="S33" s="18">
        <v>54</v>
      </c>
      <c r="T33" s="18">
        <v>47</v>
      </c>
      <c r="U33" s="18">
        <v>49</v>
      </c>
      <c r="V33" s="18">
        <f>SUM(Q33:U33)</f>
        <v>268</v>
      </c>
      <c r="W33" s="304" t="s">
        <v>15</v>
      </c>
      <c r="X33" s="305"/>
      <c r="Y33" s="18">
        <v>70</v>
      </c>
      <c r="Z33" s="18">
        <v>71</v>
      </c>
      <c r="AA33" s="18">
        <v>64</v>
      </c>
      <c r="AB33" s="18">
        <v>70</v>
      </c>
      <c r="AC33" s="18">
        <v>59</v>
      </c>
      <c r="AD33" s="19">
        <f>SUM(Y33:AC33)</f>
        <v>334</v>
      </c>
      <c r="AI33" s="299" t="s">
        <v>15</v>
      </c>
      <c r="AJ33" s="303"/>
      <c r="AK33" s="17"/>
      <c r="AL33" s="18">
        <v>1</v>
      </c>
      <c r="AM33" s="18"/>
      <c r="AN33" s="18"/>
      <c r="AO33" s="18"/>
      <c r="AP33" s="18">
        <f>SUM(AK33:AO33)</f>
        <v>1</v>
      </c>
      <c r="AQ33" s="304" t="s">
        <v>15</v>
      </c>
      <c r="AR33" s="305"/>
      <c r="AS33" s="18"/>
      <c r="AT33" s="18"/>
      <c r="AU33" s="18"/>
      <c r="AV33" s="18"/>
      <c r="AW33" s="18">
        <v>1</v>
      </c>
      <c r="AX33" s="19">
        <f>SUM(AS33:AW33)</f>
        <v>1</v>
      </c>
      <c r="BC33" s="299" t="s">
        <v>15</v>
      </c>
      <c r="BD33" s="303"/>
      <c r="BE33" s="17">
        <f>Q33+AK33</f>
        <v>62</v>
      </c>
      <c r="BF33" s="18">
        <f t="shared" si="45"/>
        <v>57</v>
      </c>
      <c r="BG33" s="18">
        <f t="shared" si="45"/>
        <v>54</v>
      </c>
      <c r="BH33" s="18">
        <f t="shared" si="45"/>
        <v>47</v>
      </c>
      <c r="BI33" s="18">
        <f t="shared" si="45"/>
        <v>49</v>
      </c>
      <c r="BJ33" s="18">
        <f>SUM(BE33:BI33)</f>
        <v>269</v>
      </c>
      <c r="BK33" s="306" t="s">
        <v>15</v>
      </c>
      <c r="BL33" s="306"/>
      <c r="BM33" s="18">
        <f>Y33+AS33</f>
        <v>70</v>
      </c>
      <c r="BN33" s="18">
        <f t="shared" si="46"/>
        <v>71</v>
      </c>
      <c r="BO33" s="18">
        <f t="shared" si="46"/>
        <v>64</v>
      </c>
      <c r="BP33" s="18">
        <f t="shared" si="46"/>
        <v>70</v>
      </c>
      <c r="BQ33" s="18">
        <f t="shared" si="46"/>
        <v>60</v>
      </c>
      <c r="BR33" s="19">
        <f>SUM(BM33:BQ33)</f>
        <v>335</v>
      </c>
    </row>
    <row r="34" spans="2:70" x14ac:dyDescent="0.15">
      <c r="B34" s="86" t="s">
        <v>46</v>
      </c>
      <c r="C34" s="347">
        <f t="shared" ref="C34:K34" si="47">C20</f>
        <v>768</v>
      </c>
      <c r="D34" s="349">
        <f t="shared" si="47"/>
        <v>1299</v>
      </c>
      <c r="E34" s="351">
        <f t="shared" si="47"/>
        <v>2067</v>
      </c>
      <c r="F34" s="347">
        <f t="shared" si="47"/>
        <v>0</v>
      </c>
      <c r="G34" s="353">
        <f t="shared" si="47"/>
        <v>1</v>
      </c>
      <c r="H34" s="354">
        <f t="shared" si="47"/>
        <v>1</v>
      </c>
      <c r="I34" s="343">
        <f t="shared" si="47"/>
        <v>768</v>
      </c>
      <c r="J34" s="345">
        <f t="shared" si="47"/>
        <v>1300</v>
      </c>
      <c r="K34" s="335">
        <f t="shared" si="47"/>
        <v>2068</v>
      </c>
      <c r="O34" s="299" t="s">
        <v>12</v>
      </c>
      <c r="P34" s="300"/>
      <c r="Q34" s="20">
        <f t="shared" ref="Q34:V34" si="48">SUM(Q32:Q33)</f>
        <v>117</v>
      </c>
      <c r="R34" s="20">
        <f t="shared" si="48"/>
        <v>114</v>
      </c>
      <c r="S34" s="20">
        <f t="shared" si="48"/>
        <v>102</v>
      </c>
      <c r="T34" s="20">
        <f t="shared" si="48"/>
        <v>102</v>
      </c>
      <c r="U34" s="20">
        <f t="shared" si="48"/>
        <v>110</v>
      </c>
      <c r="V34" s="20">
        <f t="shared" si="48"/>
        <v>545</v>
      </c>
      <c r="W34" s="301" t="s">
        <v>12</v>
      </c>
      <c r="X34" s="302"/>
      <c r="Y34" s="20">
        <f t="shared" ref="Y34:AD34" si="49">SUM(Y32:Y33)</f>
        <v>117</v>
      </c>
      <c r="Z34" s="20">
        <f t="shared" si="49"/>
        <v>123</v>
      </c>
      <c r="AA34" s="20">
        <f t="shared" si="49"/>
        <v>132</v>
      </c>
      <c r="AB34" s="20">
        <f t="shared" si="49"/>
        <v>142</v>
      </c>
      <c r="AC34" s="20">
        <f t="shared" si="49"/>
        <v>131</v>
      </c>
      <c r="AD34" s="20">
        <f t="shared" si="49"/>
        <v>645</v>
      </c>
      <c r="AI34" s="299" t="s">
        <v>12</v>
      </c>
      <c r="AJ34" s="300"/>
      <c r="AK34" s="20">
        <f t="shared" ref="AK34:AP34" si="50">SUM(AK32:AK33)</f>
        <v>0</v>
      </c>
      <c r="AL34" s="20">
        <f t="shared" si="50"/>
        <v>1</v>
      </c>
      <c r="AM34" s="20">
        <f t="shared" si="50"/>
        <v>1</v>
      </c>
      <c r="AN34" s="20">
        <f t="shared" si="50"/>
        <v>0</v>
      </c>
      <c r="AO34" s="20">
        <f t="shared" si="50"/>
        <v>0</v>
      </c>
      <c r="AP34" s="20">
        <f t="shared" si="50"/>
        <v>2</v>
      </c>
      <c r="AQ34" s="301" t="s">
        <v>12</v>
      </c>
      <c r="AR34" s="302"/>
      <c r="AS34" s="20">
        <f t="shared" ref="AS34:AX34" si="51">SUM(AS32:AS33)</f>
        <v>0</v>
      </c>
      <c r="AT34" s="20">
        <f t="shared" si="51"/>
        <v>0</v>
      </c>
      <c r="AU34" s="20">
        <f t="shared" si="51"/>
        <v>0</v>
      </c>
      <c r="AV34" s="20">
        <f t="shared" si="51"/>
        <v>0</v>
      </c>
      <c r="AW34" s="20">
        <f t="shared" si="51"/>
        <v>1</v>
      </c>
      <c r="AX34" s="20">
        <f t="shared" si="51"/>
        <v>1</v>
      </c>
      <c r="BC34" s="299" t="s">
        <v>12</v>
      </c>
      <c r="BD34" s="300"/>
      <c r="BE34" s="20">
        <f t="shared" ref="BE34:BJ34" si="52">SUM(BE32:BE33)</f>
        <v>117</v>
      </c>
      <c r="BF34" s="20">
        <f t="shared" si="52"/>
        <v>115</v>
      </c>
      <c r="BG34" s="20">
        <f t="shared" si="52"/>
        <v>103</v>
      </c>
      <c r="BH34" s="20">
        <f t="shared" si="52"/>
        <v>102</v>
      </c>
      <c r="BI34" s="20">
        <f t="shared" si="52"/>
        <v>110</v>
      </c>
      <c r="BJ34" s="20">
        <f t="shared" si="52"/>
        <v>547</v>
      </c>
      <c r="BK34" s="301" t="s">
        <v>12</v>
      </c>
      <c r="BL34" s="302"/>
      <c r="BM34" s="20">
        <f t="shared" ref="BM34:BR34" si="53">SUM(BM32:BM33)</f>
        <v>117</v>
      </c>
      <c r="BN34" s="20">
        <f t="shared" si="53"/>
        <v>123</v>
      </c>
      <c r="BO34" s="20">
        <f t="shared" si="53"/>
        <v>132</v>
      </c>
      <c r="BP34" s="20">
        <f t="shared" si="53"/>
        <v>142</v>
      </c>
      <c r="BQ34" s="20">
        <f t="shared" si="53"/>
        <v>132</v>
      </c>
      <c r="BR34" s="20">
        <f t="shared" si="53"/>
        <v>646</v>
      </c>
    </row>
    <row r="35" spans="2:70" ht="14.25" thickBot="1" x14ac:dyDescent="0.2">
      <c r="B35" s="97" t="s">
        <v>22</v>
      </c>
      <c r="C35" s="348"/>
      <c r="D35" s="350"/>
      <c r="E35" s="352"/>
      <c r="F35" s="348"/>
      <c r="G35" s="350"/>
      <c r="H35" s="352"/>
      <c r="I35" s="344"/>
      <c r="J35" s="346"/>
      <c r="K35" s="336"/>
      <c r="O35" s="28"/>
      <c r="P35" s="28"/>
      <c r="Q35" s="26"/>
      <c r="R35" s="26"/>
      <c r="S35" s="26"/>
      <c r="T35" s="26"/>
      <c r="U35" s="26"/>
      <c r="V35" s="26"/>
      <c r="W35" s="28"/>
      <c r="X35" s="28"/>
      <c r="Y35" s="26"/>
      <c r="Z35" s="26"/>
      <c r="AA35" s="26"/>
      <c r="AB35" s="26"/>
      <c r="AC35" s="26"/>
      <c r="AD35" s="26"/>
      <c r="AI35" s="28"/>
      <c r="AJ35" s="28"/>
      <c r="AK35" s="26"/>
      <c r="AL35" s="26"/>
      <c r="AM35" s="26"/>
      <c r="AN35" s="26"/>
      <c r="AO35" s="26"/>
      <c r="AP35" s="26"/>
      <c r="AQ35" s="28"/>
      <c r="AR35" s="28"/>
      <c r="AS35" s="26"/>
      <c r="AT35" s="26"/>
      <c r="AU35" s="26"/>
      <c r="AV35" s="26"/>
      <c r="AW35" s="26"/>
      <c r="AX35" s="26"/>
      <c r="BC35" s="28"/>
      <c r="BD35" s="28"/>
      <c r="BE35" s="26"/>
      <c r="BF35" s="26"/>
      <c r="BG35" s="26"/>
      <c r="BH35" s="26"/>
      <c r="BI35" s="26"/>
      <c r="BJ35" s="26"/>
      <c r="BK35" s="28"/>
      <c r="BL35" s="28"/>
      <c r="BM35" s="26"/>
      <c r="BN35" s="26"/>
      <c r="BO35" s="26"/>
      <c r="BP35" s="26"/>
      <c r="BQ35" s="26"/>
      <c r="BR35" s="26"/>
    </row>
    <row r="36" spans="2:70" ht="14.25" thickBot="1" x14ac:dyDescent="0.2">
      <c r="B36" s="337" t="s">
        <v>44</v>
      </c>
      <c r="C36" s="339" t="s">
        <v>47</v>
      </c>
      <c r="D36" s="341" t="s">
        <v>48</v>
      </c>
      <c r="E36" s="333" t="s">
        <v>49</v>
      </c>
      <c r="F36" s="339" t="s">
        <v>47</v>
      </c>
      <c r="G36" s="341" t="s">
        <v>48</v>
      </c>
      <c r="H36" s="333" t="s">
        <v>51</v>
      </c>
      <c r="I36" s="355" t="s">
        <v>47</v>
      </c>
      <c r="J36" s="357" t="s">
        <v>48</v>
      </c>
      <c r="K36" s="333" t="s">
        <v>55</v>
      </c>
      <c r="O36" s="299" t="s">
        <v>10</v>
      </c>
      <c r="P36" s="300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310" t="s">
        <v>10</v>
      </c>
      <c r="X36" s="31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99" t="s">
        <v>10</v>
      </c>
      <c r="AJ36" s="300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310" t="s">
        <v>10</v>
      </c>
      <c r="AR36" s="31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99" t="s">
        <v>10</v>
      </c>
      <c r="BD36" s="300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310" t="s">
        <v>10</v>
      </c>
      <c r="BL36" s="31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8"/>
      <c r="C37" s="340"/>
      <c r="D37" s="342"/>
      <c r="E37" s="334"/>
      <c r="F37" s="340"/>
      <c r="G37" s="342"/>
      <c r="H37" s="334"/>
      <c r="I37" s="356"/>
      <c r="J37" s="358"/>
      <c r="K37" s="334"/>
      <c r="O37" s="299" t="s">
        <v>13</v>
      </c>
      <c r="P37" s="303"/>
      <c r="Q37" s="188">
        <v>84</v>
      </c>
      <c r="R37" s="187">
        <v>71</v>
      </c>
      <c r="S37" s="187">
        <v>76</v>
      </c>
      <c r="T37" s="187">
        <v>65</v>
      </c>
      <c r="U37" s="187">
        <v>85</v>
      </c>
      <c r="V37" s="187">
        <f>SUM(Q37:U37)</f>
        <v>381</v>
      </c>
      <c r="W37" s="307" t="s">
        <v>13</v>
      </c>
      <c r="X37" s="308"/>
      <c r="Y37" s="187">
        <v>103</v>
      </c>
      <c r="Z37" s="187">
        <v>96</v>
      </c>
      <c r="AA37" s="187">
        <v>89</v>
      </c>
      <c r="AB37" s="187">
        <v>96</v>
      </c>
      <c r="AC37" s="187">
        <v>94</v>
      </c>
      <c r="AD37" s="189">
        <f>SUM(Y37:AC37)</f>
        <v>478</v>
      </c>
      <c r="AI37" s="299" t="s">
        <v>13</v>
      </c>
      <c r="AJ37" s="303"/>
      <c r="AK37" s="188"/>
      <c r="AL37" s="187"/>
      <c r="AM37" s="187"/>
      <c r="AN37" s="187"/>
      <c r="AO37" s="187"/>
      <c r="AP37" s="187">
        <f>SUM(AK37:AO37)</f>
        <v>0</v>
      </c>
      <c r="AQ37" s="307" t="s">
        <v>13</v>
      </c>
      <c r="AR37" s="308"/>
      <c r="AS37" s="187"/>
      <c r="AT37" s="187"/>
      <c r="AU37" s="187"/>
      <c r="AV37" s="187"/>
      <c r="AW37" s="187"/>
      <c r="AX37" s="189">
        <f>SUM(AS37:AW37)</f>
        <v>0</v>
      </c>
      <c r="BC37" s="299" t="s">
        <v>13</v>
      </c>
      <c r="BD37" s="303"/>
      <c r="BE37" s="188">
        <f>Q37+AK37</f>
        <v>84</v>
      </c>
      <c r="BF37" s="187">
        <f t="shared" ref="BF37:BI38" si="54">R37+AL37</f>
        <v>71</v>
      </c>
      <c r="BG37" s="187">
        <f t="shared" si="54"/>
        <v>76</v>
      </c>
      <c r="BH37" s="187">
        <f t="shared" si="54"/>
        <v>65</v>
      </c>
      <c r="BI37" s="187">
        <f t="shared" si="54"/>
        <v>85</v>
      </c>
      <c r="BJ37" s="187">
        <f>SUM(BE37:BI37)</f>
        <v>381</v>
      </c>
      <c r="BK37" s="309" t="s">
        <v>13</v>
      </c>
      <c r="BL37" s="309"/>
      <c r="BM37" s="187">
        <f>Y37+AS37</f>
        <v>103</v>
      </c>
      <c r="BN37" s="187">
        <f t="shared" ref="BN37:BQ38" si="55">Z37+AT37</f>
        <v>96</v>
      </c>
      <c r="BO37" s="187">
        <f t="shared" si="55"/>
        <v>89</v>
      </c>
      <c r="BP37" s="187">
        <f t="shared" si="55"/>
        <v>96</v>
      </c>
      <c r="BQ37" s="187">
        <f t="shared" si="55"/>
        <v>94</v>
      </c>
      <c r="BR37" s="189">
        <f>SUM(BM37:BQ37)</f>
        <v>478</v>
      </c>
    </row>
    <row r="38" spans="2:70" ht="14.25" thickBot="1" x14ac:dyDescent="0.2">
      <c r="B38" s="141" t="s">
        <v>41</v>
      </c>
      <c r="C38" s="329">
        <f>ROUND(C32/$C$10,4)</f>
        <v>0.17560000000000001</v>
      </c>
      <c r="D38" s="330">
        <f>ROUND(D32/$D$10,4)</f>
        <v>0.1714</v>
      </c>
      <c r="E38" s="331">
        <f>ROUND(E32/$E$10,4)</f>
        <v>0.1734</v>
      </c>
      <c r="F38" s="329">
        <f>ROUND(F32/$F$10,4)</f>
        <v>0</v>
      </c>
      <c r="G38" s="330">
        <f>ROUND(G32/$G$10,4)</f>
        <v>0</v>
      </c>
      <c r="H38" s="332">
        <f>ROUND(H32/$H$10,4)</f>
        <v>0</v>
      </c>
      <c r="I38" s="326">
        <f>ROUND(I32/$I$10,4)</f>
        <v>0.17430000000000001</v>
      </c>
      <c r="J38" s="327">
        <f>ROUND(J32/$J$10,4)</f>
        <v>0.16980000000000001</v>
      </c>
      <c r="K38" s="328">
        <f>ROUND(K32/$K$10,4)</f>
        <v>0.1719</v>
      </c>
      <c r="O38" s="299" t="s">
        <v>15</v>
      </c>
      <c r="P38" s="303"/>
      <c r="Q38" s="17">
        <v>78</v>
      </c>
      <c r="R38" s="18">
        <v>86</v>
      </c>
      <c r="S38" s="18">
        <v>67</v>
      </c>
      <c r="T38" s="18">
        <v>95</v>
      </c>
      <c r="U38" s="18">
        <v>80</v>
      </c>
      <c r="V38" s="18">
        <f>SUM(Q38:U38)</f>
        <v>406</v>
      </c>
      <c r="W38" s="304" t="s">
        <v>15</v>
      </c>
      <c r="X38" s="305"/>
      <c r="Y38" s="18">
        <v>85</v>
      </c>
      <c r="Z38" s="18">
        <v>86</v>
      </c>
      <c r="AA38" s="18">
        <v>93</v>
      </c>
      <c r="AB38" s="18">
        <v>110</v>
      </c>
      <c r="AC38" s="18">
        <v>118</v>
      </c>
      <c r="AD38" s="19">
        <f>SUM(Y38:AC38)</f>
        <v>492</v>
      </c>
      <c r="AI38" s="299" t="s">
        <v>15</v>
      </c>
      <c r="AJ38" s="303"/>
      <c r="AK38" s="17"/>
      <c r="AL38" s="18"/>
      <c r="AM38" s="18"/>
      <c r="AN38" s="18"/>
      <c r="AO38" s="18"/>
      <c r="AP38" s="18">
        <f>SUM(AK38:AO38)</f>
        <v>0</v>
      </c>
      <c r="AQ38" s="304" t="s">
        <v>15</v>
      </c>
      <c r="AR38" s="305"/>
      <c r="AS38" s="18"/>
      <c r="AT38" s="18"/>
      <c r="AU38" s="18"/>
      <c r="AV38" s="18"/>
      <c r="AW38" s="18"/>
      <c r="AX38" s="19">
        <f>SUM(AS38:AW38)</f>
        <v>0</v>
      </c>
      <c r="BC38" s="299" t="s">
        <v>15</v>
      </c>
      <c r="BD38" s="303"/>
      <c r="BE38" s="17">
        <f>Q38+AK38</f>
        <v>78</v>
      </c>
      <c r="BF38" s="18">
        <f t="shared" si="54"/>
        <v>86</v>
      </c>
      <c r="BG38" s="18">
        <f t="shared" si="54"/>
        <v>67</v>
      </c>
      <c r="BH38" s="18">
        <f t="shared" si="54"/>
        <v>95</v>
      </c>
      <c r="BI38" s="18">
        <f t="shared" si="54"/>
        <v>80</v>
      </c>
      <c r="BJ38" s="18">
        <f>SUM(BE38:BI38)</f>
        <v>406</v>
      </c>
      <c r="BK38" s="306" t="s">
        <v>15</v>
      </c>
      <c r="BL38" s="306"/>
      <c r="BM38" s="18">
        <f>Y38+AS38</f>
        <v>85</v>
      </c>
      <c r="BN38" s="18">
        <f t="shared" si="55"/>
        <v>86</v>
      </c>
      <c r="BO38" s="18">
        <f t="shared" si="55"/>
        <v>93</v>
      </c>
      <c r="BP38" s="18">
        <f t="shared" si="55"/>
        <v>110</v>
      </c>
      <c r="BQ38" s="18">
        <f t="shared" si="55"/>
        <v>118</v>
      </c>
      <c r="BR38" s="19">
        <f>SUM(BM38:BQ38)</f>
        <v>492</v>
      </c>
    </row>
    <row r="39" spans="2:70" ht="14.25" thickBot="1" x14ac:dyDescent="0.2">
      <c r="B39" s="142" t="s">
        <v>44</v>
      </c>
      <c r="C39" s="318"/>
      <c r="D39" s="320"/>
      <c r="E39" s="322"/>
      <c r="F39" s="318"/>
      <c r="G39" s="320"/>
      <c r="H39" s="324"/>
      <c r="I39" s="312"/>
      <c r="J39" s="314"/>
      <c r="K39" s="316"/>
      <c r="L39" s="75"/>
      <c r="O39" s="299" t="s">
        <v>12</v>
      </c>
      <c r="P39" s="300"/>
      <c r="Q39" s="20">
        <f t="shared" ref="Q39:V39" si="56">SUM(Q37:Q38)</f>
        <v>162</v>
      </c>
      <c r="R39" s="20">
        <f t="shared" si="56"/>
        <v>157</v>
      </c>
      <c r="S39" s="20">
        <f t="shared" si="56"/>
        <v>143</v>
      </c>
      <c r="T39" s="20">
        <f t="shared" si="56"/>
        <v>160</v>
      </c>
      <c r="U39" s="20">
        <f t="shared" si="56"/>
        <v>165</v>
      </c>
      <c r="V39" s="20">
        <f t="shared" si="56"/>
        <v>787</v>
      </c>
      <c r="W39" s="301" t="s">
        <v>12</v>
      </c>
      <c r="X39" s="302"/>
      <c r="Y39" s="20">
        <f t="shared" ref="Y39:AD39" si="57">SUM(Y37:Y38)</f>
        <v>188</v>
      </c>
      <c r="Z39" s="20">
        <f t="shared" si="57"/>
        <v>182</v>
      </c>
      <c r="AA39" s="20">
        <f t="shared" si="57"/>
        <v>182</v>
      </c>
      <c r="AB39" s="20">
        <f t="shared" si="57"/>
        <v>206</v>
      </c>
      <c r="AC39" s="20">
        <f t="shared" si="57"/>
        <v>212</v>
      </c>
      <c r="AD39" s="20">
        <f t="shared" si="57"/>
        <v>970</v>
      </c>
      <c r="AI39" s="299" t="s">
        <v>12</v>
      </c>
      <c r="AJ39" s="300"/>
      <c r="AK39" s="20">
        <f t="shared" ref="AK39:AP39" si="58">SUM(AK37:AK38)</f>
        <v>0</v>
      </c>
      <c r="AL39" s="20">
        <f t="shared" si="58"/>
        <v>0</v>
      </c>
      <c r="AM39" s="20">
        <f t="shared" si="58"/>
        <v>0</v>
      </c>
      <c r="AN39" s="20">
        <f t="shared" si="58"/>
        <v>0</v>
      </c>
      <c r="AO39" s="20">
        <f t="shared" si="58"/>
        <v>0</v>
      </c>
      <c r="AP39" s="20">
        <f t="shared" si="58"/>
        <v>0</v>
      </c>
      <c r="AQ39" s="301" t="s">
        <v>12</v>
      </c>
      <c r="AR39" s="302"/>
      <c r="AS39" s="20">
        <f t="shared" ref="AS39:AX39" si="59">SUM(AS37:AS38)</f>
        <v>0</v>
      </c>
      <c r="AT39" s="20">
        <f t="shared" si="59"/>
        <v>0</v>
      </c>
      <c r="AU39" s="20">
        <f t="shared" si="59"/>
        <v>0</v>
      </c>
      <c r="AV39" s="20">
        <f t="shared" si="59"/>
        <v>0</v>
      </c>
      <c r="AW39" s="20">
        <f t="shared" si="59"/>
        <v>0</v>
      </c>
      <c r="AX39" s="20">
        <f t="shared" si="59"/>
        <v>0</v>
      </c>
      <c r="BC39" s="299" t="s">
        <v>12</v>
      </c>
      <c r="BD39" s="300"/>
      <c r="BE39" s="20">
        <f t="shared" ref="BE39:BJ39" si="60">SUM(BE37:BE38)</f>
        <v>162</v>
      </c>
      <c r="BF39" s="20">
        <f t="shared" si="60"/>
        <v>157</v>
      </c>
      <c r="BG39" s="20">
        <f t="shared" si="60"/>
        <v>143</v>
      </c>
      <c r="BH39" s="20">
        <f t="shared" si="60"/>
        <v>160</v>
      </c>
      <c r="BI39" s="20">
        <f t="shared" si="60"/>
        <v>165</v>
      </c>
      <c r="BJ39" s="20">
        <f t="shared" si="60"/>
        <v>787</v>
      </c>
      <c r="BK39" s="301" t="s">
        <v>12</v>
      </c>
      <c r="BL39" s="302"/>
      <c r="BM39" s="20">
        <f t="shared" ref="BM39:BR39" si="61">SUM(BM37:BM38)</f>
        <v>188</v>
      </c>
      <c r="BN39" s="20">
        <f t="shared" si="61"/>
        <v>182</v>
      </c>
      <c r="BO39" s="20">
        <f t="shared" si="61"/>
        <v>182</v>
      </c>
      <c r="BP39" s="20">
        <f t="shared" si="61"/>
        <v>206</v>
      </c>
      <c r="BQ39" s="20">
        <f t="shared" si="61"/>
        <v>212</v>
      </c>
      <c r="BR39" s="20">
        <f t="shared" si="61"/>
        <v>970</v>
      </c>
    </row>
    <row r="40" spans="2:70" x14ac:dyDescent="0.15">
      <c r="B40" s="88" t="s">
        <v>43</v>
      </c>
      <c r="C40" s="318">
        <f>ROUND(C34/$C$10,4)</f>
        <v>0.15049999999999999</v>
      </c>
      <c r="D40" s="320">
        <f>ROUND(D34/$D$10,4)</f>
        <v>0.2316</v>
      </c>
      <c r="E40" s="322">
        <f>ROUND(E34/$E$10,4)</f>
        <v>0.193</v>
      </c>
      <c r="F40" s="318">
        <f>ROUND(F34/$F$10,4)</f>
        <v>0</v>
      </c>
      <c r="G40" s="320">
        <f>ROUND(G34/$G$10,4)</f>
        <v>1.9199999999999998E-2</v>
      </c>
      <c r="H40" s="324">
        <f>ROUND(H34/$H$10,4)</f>
        <v>1.0999999999999999E-2</v>
      </c>
      <c r="I40" s="312">
        <f>ROUND(I34/$I$10,4)</f>
        <v>0.14940000000000001</v>
      </c>
      <c r="J40" s="314">
        <f>ROUND(J34/$J$10,4)</f>
        <v>0.22969999999999999</v>
      </c>
      <c r="K40" s="316">
        <f>ROUND(K34/$K$10,4)</f>
        <v>0.19139999999999999</v>
      </c>
      <c r="O40" s="28"/>
      <c r="P40" s="28"/>
      <c r="Q40" s="26"/>
      <c r="R40" s="26"/>
      <c r="S40" s="26"/>
      <c r="T40" s="26"/>
      <c r="U40" s="26"/>
      <c r="V40" s="26"/>
      <c r="W40" s="28"/>
      <c r="X40" s="28"/>
      <c r="Y40" s="26"/>
      <c r="Z40" s="26"/>
      <c r="AA40" s="26"/>
      <c r="AB40" s="26"/>
      <c r="AC40" s="26"/>
      <c r="AD40" s="26"/>
      <c r="AI40" s="28"/>
      <c r="AJ40" s="28"/>
      <c r="AK40" s="26"/>
      <c r="AL40" s="26"/>
      <c r="AM40" s="26"/>
      <c r="AN40" s="26"/>
      <c r="AO40" s="26"/>
      <c r="AP40" s="26"/>
      <c r="AQ40" s="28"/>
      <c r="AR40" s="28"/>
      <c r="AS40" s="26"/>
      <c r="AT40" s="26"/>
      <c r="AU40" s="26"/>
      <c r="AV40" s="26"/>
      <c r="AW40" s="26"/>
      <c r="AX40" s="26"/>
      <c r="BC40" s="28"/>
      <c r="BD40" s="28"/>
      <c r="BE40" s="26"/>
      <c r="BF40" s="26"/>
      <c r="BG40" s="26"/>
      <c r="BH40" s="26"/>
      <c r="BI40" s="26"/>
      <c r="BJ40" s="26"/>
      <c r="BK40" s="28"/>
      <c r="BL40" s="28"/>
      <c r="BM40" s="26"/>
      <c r="BN40" s="26"/>
      <c r="BO40" s="26"/>
      <c r="BP40" s="26"/>
      <c r="BQ40" s="26"/>
      <c r="BR40" s="26"/>
    </row>
    <row r="41" spans="2:70" ht="14.25" thickBot="1" x14ac:dyDescent="0.2">
      <c r="B41" s="98" t="s">
        <v>44</v>
      </c>
      <c r="C41" s="319"/>
      <c r="D41" s="321"/>
      <c r="E41" s="323"/>
      <c r="F41" s="319"/>
      <c r="G41" s="321"/>
      <c r="H41" s="325"/>
      <c r="I41" s="313"/>
      <c r="J41" s="315"/>
      <c r="K41" s="317"/>
      <c r="O41" s="299" t="s">
        <v>10</v>
      </c>
      <c r="P41" s="300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310" t="s">
        <v>10</v>
      </c>
      <c r="X41" s="31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99" t="s">
        <v>10</v>
      </c>
      <c r="AJ41" s="300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310" t="s">
        <v>10</v>
      </c>
      <c r="AR41" s="31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99" t="s">
        <v>10</v>
      </c>
      <c r="BD41" s="300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310" t="s">
        <v>10</v>
      </c>
      <c r="BL41" s="31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6"/>
      <c r="J42" s="116"/>
      <c r="K42" s="116"/>
      <c r="O42" s="299" t="s">
        <v>16</v>
      </c>
      <c r="P42" s="303"/>
      <c r="Q42" s="188">
        <v>106</v>
      </c>
      <c r="R42" s="187">
        <v>113</v>
      </c>
      <c r="S42" s="187">
        <v>102</v>
      </c>
      <c r="T42" s="187">
        <v>41</v>
      </c>
      <c r="U42" s="187">
        <v>56</v>
      </c>
      <c r="V42" s="187">
        <f>SUM(Q42:U42)</f>
        <v>418</v>
      </c>
      <c r="W42" s="307" t="s">
        <v>13</v>
      </c>
      <c r="X42" s="308"/>
      <c r="Y42" s="187">
        <v>79</v>
      </c>
      <c r="Z42" s="187">
        <v>75</v>
      </c>
      <c r="AA42" s="187">
        <v>67</v>
      </c>
      <c r="AB42" s="187">
        <v>52</v>
      </c>
      <c r="AC42" s="187">
        <v>55</v>
      </c>
      <c r="AD42" s="189">
        <f>SUM(Y42:AC42)</f>
        <v>328</v>
      </c>
      <c r="AI42" s="299" t="s">
        <v>13</v>
      </c>
      <c r="AJ42" s="303"/>
      <c r="AK42" s="188"/>
      <c r="AL42" s="187"/>
      <c r="AM42" s="187"/>
      <c r="AN42" s="187"/>
      <c r="AO42" s="187"/>
      <c r="AP42" s="187">
        <f>SUM(AK42:AO42)</f>
        <v>0</v>
      </c>
      <c r="AQ42" s="307" t="s">
        <v>13</v>
      </c>
      <c r="AR42" s="308"/>
      <c r="AS42" s="187"/>
      <c r="AT42" s="187"/>
      <c r="AU42" s="187"/>
      <c r="AV42" s="187"/>
      <c r="AW42" s="187"/>
      <c r="AX42" s="189">
        <f>SUM(AS42:AW42)</f>
        <v>0</v>
      </c>
      <c r="BC42" s="299" t="s">
        <v>13</v>
      </c>
      <c r="BD42" s="303"/>
      <c r="BE42" s="188">
        <f>Q42+AK42</f>
        <v>106</v>
      </c>
      <c r="BF42" s="187">
        <f t="shared" ref="BF42:BI43" si="62">R42+AL42</f>
        <v>113</v>
      </c>
      <c r="BG42" s="187">
        <f t="shared" si="62"/>
        <v>102</v>
      </c>
      <c r="BH42" s="187">
        <f t="shared" si="62"/>
        <v>41</v>
      </c>
      <c r="BI42" s="187">
        <f t="shared" si="62"/>
        <v>56</v>
      </c>
      <c r="BJ42" s="187">
        <f>SUM(BE42:BI42)</f>
        <v>418</v>
      </c>
      <c r="BK42" s="309" t="s">
        <v>13</v>
      </c>
      <c r="BL42" s="309"/>
      <c r="BM42" s="187">
        <f>Y42+AS42</f>
        <v>79</v>
      </c>
      <c r="BN42" s="187">
        <f t="shared" ref="BN42:BQ43" si="63">Z42+AT42</f>
        <v>75</v>
      </c>
      <c r="BO42" s="187">
        <f t="shared" si="63"/>
        <v>67</v>
      </c>
      <c r="BP42" s="187">
        <f t="shared" si="63"/>
        <v>52</v>
      </c>
      <c r="BQ42" s="187">
        <f t="shared" si="63"/>
        <v>55</v>
      </c>
      <c r="BR42" s="189">
        <f>SUM(BM42:BQ42)</f>
        <v>328</v>
      </c>
    </row>
    <row r="43" spans="2:70" ht="15.75" thickBot="1" x14ac:dyDescent="0.2">
      <c r="I43" s="116"/>
      <c r="J43" s="116"/>
      <c r="K43" s="116"/>
      <c r="O43" s="299" t="s">
        <v>15</v>
      </c>
      <c r="P43" s="303"/>
      <c r="Q43" s="17">
        <v>108</v>
      </c>
      <c r="R43" s="18">
        <v>97</v>
      </c>
      <c r="S43" s="18">
        <v>130</v>
      </c>
      <c r="T43" s="18">
        <v>71</v>
      </c>
      <c r="U43" s="18">
        <v>63</v>
      </c>
      <c r="V43" s="18">
        <f>SUM(Q43:U43)</f>
        <v>469</v>
      </c>
      <c r="W43" s="304" t="s">
        <v>15</v>
      </c>
      <c r="X43" s="305"/>
      <c r="Y43" s="18">
        <v>81</v>
      </c>
      <c r="Z43" s="18">
        <v>81</v>
      </c>
      <c r="AA43" s="18">
        <v>72</v>
      </c>
      <c r="AB43" s="18">
        <v>61</v>
      </c>
      <c r="AC43" s="18">
        <v>62</v>
      </c>
      <c r="AD43" s="19">
        <f>SUM(Y43:AC43)</f>
        <v>357</v>
      </c>
      <c r="AI43" s="299" t="s">
        <v>15</v>
      </c>
      <c r="AJ43" s="303"/>
      <c r="AK43" s="17"/>
      <c r="AL43" s="18"/>
      <c r="AM43" s="18"/>
      <c r="AN43" s="18"/>
      <c r="AO43" s="18"/>
      <c r="AP43" s="18">
        <f>SUM(AK43:AO43)</f>
        <v>0</v>
      </c>
      <c r="AQ43" s="304" t="s">
        <v>15</v>
      </c>
      <c r="AR43" s="305"/>
      <c r="AS43" s="18"/>
      <c r="AT43" s="18">
        <v>1</v>
      </c>
      <c r="AU43" s="18"/>
      <c r="AV43" s="18"/>
      <c r="AW43" s="18"/>
      <c r="AX43" s="19">
        <f>SUM(AS43:AW43)</f>
        <v>1</v>
      </c>
      <c r="BC43" s="299" t="s">
        <v>15</v>
      </c>
      <c r="BD43" s="303"/>
      <c r="BE43" s="17">
        <f>Q43+AK43</f>
        <v>108</v>
      </c>
      <c r="BF43" s="18">
        <f t="shared" si="62"/>
        <v>97</v>
      </c>
      <c r="BG43" s="18">
        <f t="shared" si="62"/>
        <v>130</v>
      </c>
      <c r="BH43" s="18">
        <f t="shared" si="62"/>
        <v>71</v>
      </c>
      <c r="BI43" s="18">
        <f t="shared" si="62"/>
        <v>63</v>
      </c>
      <c r="BJ43" s="18">
        <f>SUM(BE43:BI43)</f>
        <v>469</v>
      </c>
      <c r="BK43" s="306" t="s">
        <v>15</v>
      </c>
      <c r="BL43" s="306"/>
      <c r="BM43" s="18">
        <f>Y43+AS43</f>
        <v>81</v>
      </c>
      <c r="BN43" s="18">
        <f t="shared" si="63"/>
        <v>82</v>
      </c>
      <c r="BO43" s="18">
        <f t="shared" si="63"/>
        <v>72</v>
      </c>
      <c r="BP43" s="18">
        <f t="shared" si="63"/>
        <v>61</v>
      </c>
      <c r="BQ43" s="18">
        <f t="shared" si="63"/>
        <v>62</v>
      </c>
      <c r="BR43" s="19">
        <f>SUM(BM43:BQ43)</f>
        <v>358</v>
      </c>
    </row>
    <row r="44" spans="2:70" x14ac:dyDescent="0.15">
      <c r="O44" s="299" t="s">
        <v>12</v>
      </c>
      <c r="P44" s="300"/>
      <c r="Q44" s="20">
        <f t="shared" ref="Q44:V44" si="64">SUM(Q42:Q43)</f>
        <v>214</v>
      </c>
      <c r="R44" s="20">
        <f t="shared" si="64"/>
        <v>210</v>
      </c>
      <c r="S44" s="20">
        <f t="shared" si="64"/>
        <v>232</v>
      </c>
      <c r="T44" s="20">
        <f t="shared" si="64"/>
        <v>112</v>
      </c>
      <c r="U44" s="20">
        <f t="shared" si="64"/>
        <v>119</v>
      </c>
      <c r="V44" s="20">
        <f t="shared" si="64"/>
        <v>887</v>
      </c>
      <c r="W44" s="301" t="s">
        <v>12</v>
      </c>
      <c r="X44" s="302"/>
      <c r="Y44" s="20">
        <f t="shared" ref="Y44:AD44" si="65">SUM(Y42:Y43)</f>
        <v>160</v>
      </c>
      <c r="Z44" s="20">
        <f t="shared" si="65"/>
        <v>156</v>
      </c>
      <c r="AA44" s="20">
        <f t="shared" si="65"/>
        <v>139</v>
      </c>
      <c r="AB44" s="20">
        <f t="shared" si="65"/>
        <v>113</v>
      </c>
      <c r="AC44" s="20">
        <f t="shared" si="65"/>
        <v>117</v>
      </c>
      <c r="AD44" s="20">
        <f t="shared" si="65"/>
        <v>685</v>
      </c>
      <c r="AI44" s="299" t="s">
        <v>12</v>
      </c>
      <c r="AJ44" s="300"/>
      <c r="AK44" s="20">
        <f t="shared" ref="AK44:AP44" si="66">SUM(AK42:AK43)</f>
        <v>0</v>
      </c>
      <c r="AL44" s="20">
        <f t="shared" si="66"/>
        <v>0</v>
      </c>
      <c r="AM44" s="20">
        <f t="shared" si="66"/>
        <v>0</v>
      </c>
      <c r="AN44" s="20">
        <f t="shared" si="66"/>
        <v>0</v>
      </c>
      <c r="AO44" s="20">
        <f t="shared" si="66"/>
        <v>0</v>
      </c>
      <c r="AP44" s="20">
        <f t="shared" si="66"/>
        <v>0</v>
      </c>
      <c r="AQ44" s="301" t="s">
        <v>12</v>
      </c>
      <c r="AR44" s="302"/>
      <c r="AS44" s="20">
        <f t="shared" ref="AS44:AX44" si="67">SUM(AS42:AS43)</f>
        <v>0</v>
      </c>
      <c r="AT44" s="20">
        <f t="shared" si="67"/>
        <v>1</v>
      </c>
      <c r="AU44" s="20">
        <f t="shared" si="67"/>
        <v>0</v>
      </c>
      <c r="AV44" s="20">
        <f t="shared" si="67"/>
        <v>0</v>
      </c>
      <c r="AW44" s="20">
        <f t="shared" si="67"/>
        <v>0</v>
      </c>
      <c r="AX44" s="20">
        <f t="shared" si="67"/>
        <v>1</v>
      </c>
      <c r="BC44" s="299" t="s">
        <v>12</v>
      </c>
      <c r="BD44" s="300"/>
      <c r="BE44" s="20">
        <f t="shared" ref="BE44:BJ44" si="68">SUM(BE42:BE43)</f>
        <v>214</v>
      </c>
      <c r="BF44" s="20">
        <f t="shared" si="68"/>
        <v>210</v>
      </c>
      <c r="BG44" s="20">
        <f t="shared" si="68"/>
        <v>232</v>
      </c>
      <c r="BH44" s="20">
        <f t="shared" si="68"/>
        <v>112</v>
      </c>
      <c r="BI44" s="20">
        <f t="shared" si="68"/>
        <v>119</v>
      </c>
      <c r="BJ44" s="20">
        <f t="shared" si="68"/>
        <v>887</v>
      </c>
      <c r="BK44" s="301" t="s">
        <v>12</v>
      </c>
      <c r="BL44" s="302"/>
      <c r="BM44" s="20">
        <f t="shared" ref="BM44:BR44" si="69">SUM(BM42:BM43)</f>
        <v>160</v>
      </c>
      <c r="BN44" s="20">
        <f t="shared" si="69"/>
        <v>157</v>
      </c>
      <c r="BO44" s="20">
        <f t="shared" si="69"/>
        <v>139</v>
      </c>
      <c r="BP44" s="20">
        <f t="shared" si="69"/>
        <v>113</v>
      </c>
      <c r="BQ44" s="20">
        <f t="shared" si="69"/>
        <v>117</v>
      </c>
      <c r="BR44" s="20">
        <f t="shared" si="69"/>
        <v>686</v>
      </c>
    </row>
    <row r="45" spans="2:70" x14ac:dyDescent="0.15">
      <c r="B45" s="34"/>
      <c r="C45" s="34"/>
      <c r="O45" s="28"/>
      <c r="P45" s="28"/>
      <c r="Q45" s="26"/>
      <c r="R45" s="26"/>
      <c r="S45" s="26"/>
      <c r="T45" s="26"/>
      <c r="U45" s="26"/>
      <c r="V45" s="26"/>
      <c r="W45" s="28"/>
      <c r="X45" s="28"/>
      <c r="Y45" s="26"/>
      <c r="Z45" s="26"/>
      <c r="AA45" s="26"/>
      <c r="AB45" s="26"/>
      <c r="AC45" s="26"/>
      <c r="AD45" s="26"/>
      <c r="AI45" s="28"/>
      <c r="AJ45" s="28"/>
      <c r="AK45" s="26"/>
      <c r="AL45" s="26"/>
      <c r="AM45" s="26"/>
      <c r="AN45" s="26"/>
      <c r="AO45" s="26"/>
      <c r="AP45" s="26"/>
      <c r="AQ45" s="28"/>
      <c r="AR45" s="28"/>
      <c r="AS45" s="26"/>
      <c r="AT45" s="26"/>
      <c r="AU45" s="26"/>
      <c r="AV45" s="26"/>
      <c r="AW45" s="26"/>
      <c r="AX45" s="26"/>
      <c r="BC45" s="28"/>
      <c r="BD45" s="28"/>
      <c r="BE45" s="26"/>
      <c r="BF45" s="26"/>
      <c r="BG45" s="26"/>
      <c r="BH45" s="26"/>
      <c r="BI45" s="26"/>
      <c r="BJ45" s="26"/>
      <c r="BK45" s="28"/>
      <c r="BL45" s="28"/>
      <c r="BM45" s="26"/>
      <c r="BN45" s="26"/>
      <c r="BO45" s="26"/>
      <c r="BP45" s="26"/>
      <c r="BQ45" s="26"/>
      <c r="BR45" s="26"/>
    </row>
    <row r="46" spans="2:70" ht="14.25" thickBot="1" x14ac:dyDescent="0.2">
      <c r="O46" s="299" t="s">
        <v>10</v>
      </c>
      <c r="P46" s="300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310" t="s">
        <v>10</v>
      </c>
      <c r="X46" s="31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99" t="s">
        <v>10</v>
      </c>
      <c r="AJ46" s="300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310" t="s">
        <v>10</v>
      </c>
      <c r="AR46" s="31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99" t="s">
        <v>10</v>
      </c>
      <c r="BD46" s="300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310" t="s">
        <v>10</v>
      </c>
      <c r="BL46" s="31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99" t="s">
        <v>13</v>
      </c>
      <c r="P47" s="303"/>
      <c r="Q47" s="188">
        <v>49</v>
      </c>
      <c r="R47" s="187">
        <v>37</v>
      </c>
      <c r="S47" s="187">
        <v>52</v>
      </c>
      <c r="T47" s="187">
        <v>43</v>
      </c>
      <c r="U47" s="187">
        <v>47</v>
      </c>
      <c r="V47" s="187">
        <f>SUM(Q47:U47)</f>
        <v>228</v>
      </c>
      <c r="W47" s="307" t="s">
        <v>13</v>
      </c>
      <c r="X47" s="308"/>
      <c r="Y47" s="187">
        <v>33</v>
      </c>
      <c r="Z47" s="187">
        <v>40</v>
      </c>
      <c r="AA47" s="187">
        <v>28</v>
      </c>
      <c r="AB47" s="187">
        <v>21</v>
      </c>
      <c r="AC47" s="187">
        <v>24</v>
      </c>
      <c r="AD47" s="189">
        <f>SUM(Y47:AC47)</f>
        <v>146</v>
      </c>
      <c r="AI47" s="299" t="s">
        <v>13</v>
      </c>
      <c r="AJ47" s="303"/>
      <c r="AK47" s="188"/>
      <c r="AL47" s="187"/>
      <c r="AM47" s="187"/>
      <c r="AN47" s="187"/>
      <c r="AO47" s="187"/>
      <c r="AP47" s="187">
        <f>SUM(AK47:AO47)</f>
        <v>0</v>
      </c>
      <c r="AQ47" s="307" t="s">
        <v>13</v>
      </c>
      <c r="AR47" s="308"/>
      <c r="AS47" s="187"/>
      <c r="AT47" s="187"/>
      <c r="AU47" s="187"/>
      <c r="AV47" s="187"/>
      <c r="AW47" s="187"/>
      <c r="AX47" s="189">
        <f>SUM(AS47:AW47)</f>
        <v>0</v>
      </c>
      <c r="BC47" s="299" t="s">
        <v>13</v>
      </c>
      <c r="BD47" s="303"/>
      <c r="BE47" s="188">
        <f>Q47+AK47</f>
        <v>49</v>
      </c>
      <c r="BF47" s="187">
        <f t="shared" ref="BF47:BI48" si="70">R47+AL47</f>
        <v>37</v>
      </c>
      <c r="BG47" s="187">
        <f t="shared" si="70"/>
        <v>52</v>
      </c>
      <c r="BH47" s="187">
        <f t="shared" si="70"/>
        <v>43</v>
      </c>
      <c r="BI47" s="187">
        <f t="shared" si="70"/>
        <v>47</v>
      </c>
      <c r="BJ47" s="187">
        <f>SUM(BE47:BI47)</f>
        <v>228</v>
      </c>
      <c r="BK47" s="309" t="s">
        <v>13</v>
      </c>
      <c r="BL47" s="309"/>
      <c r="BM47" s="187">
        <f>Y47+AS47</f>
        <v>33</v>
      </c>
      <c r="BN47" s="187">
        <f t="shared" ref="BN47:BQ48" si="71">Z47+AT47</f>
        <v>40</v>
      </c>
      <c r="BO47" s="187">
        <f t="shared" si="71"/>
        <v>28</v>
      </c>
      <c r="BP47" s="187">
        <f t="shared" si="71"/>
        <v>21</v>
      </c>
      <c r="BQ47" s="187">
        <f t="shared" si="71"/>
        <v>24</v>
      </c>
      <c r="BR47" s="189">
        <f>SUM(BM47:BQ47)</f>
        <v>146</v>
      </c>
    </row>
    <row r="48" spans="2:70" ht="14.25" thickBot="1" x14ac:dyDescent="0.2">
      <c r="O48" s="299" t="s">
        <v>15</v>
      </c>
      <c r="P48" s="303"/>
      <c r="Q48" s="17">
        <v>61</v>
      </c>
      <c r="R48" s="18">
        <v>65</v>
      </c>
      <c r="S48" s="18">
        <v>81</v>
      </c>
      <c r="T48" s="18">
        <v>80</v>
      </c>
      <c r="U48" s="18">
        <v>59</v>
      </c>
      <c r="V48" s="18">
        <f>SUM(Q48:U48)</f>
        <v>346</v>
      </c>
      <c r="W48" s="304" t="s">
        <v>15</v>
      </c>
      <c r="X48" s="305"/>
      <c r="Y48" s="18">
        <v>79</v>
      </c>
      <c r="Z48" s="18">
        <v>75</v>
      </c>
      <c r="AA48" s="18">
        <v>62</v>
      </c>
      <c r="AB48" s="18">
        <v>67</v>
      </c>
      <c r="AC48" s="18">
        <v>54</v>
      </c>
      <c r="AD48" s="19">
        <f>SUM(Y48:AC48)</f>
        <v>337</v>
      </c>
      <c r="AI48" s="299" t="s">
        <v>15</v>
      </c>
      <c r="AJ48" s="303"/>
      <c r="AK48" s="17"/>
      <c r="AL48" s="18"/>
      <c r="AM48" s="18"/>
      <c r="AN48" s="18"/>
      <c r="AO48" s="18"/>
      <c r="AP48" s="18">
        <f>SUM(AK48:AO48)</f>
        <v>0</v>
      </c>
      <c r="AQ48" s="304" t="s">
        <v>15</v>
      </c>
      <c r="AR48" s="305"/>
      <c r="AS48" s="18"/>
      <c r="AT48" s="18"/>
      <c r="AU48" s="18"/>
      <c r="AV48" s="18"/>
      <c r="AW48" s="18"/>
      <c r="AX48" s="19">
        <f>SUM(AS48:AW48)</f>
        <v>0</v>
      </c>
      <c r="BC48" s="299" t="s">
        <v>15</v>
      </c>
      <c r="BD48" s="303"/>
      <c r="BE48" s="17">
        <f>Q48+AK48</f>
        <v>61</v>
      </c>
      <c r="BF48" s="18">
        <f t="shared" si="70"/>
        <v>65</v>
      </c>
      <c r="BG48" s="18">
        <f t="shared" si="70"/>
        <v>81</v>
      </c>
      <c r="BH48" s="18">
        <f t="shared" si="70"/>
        <v>80</v>
      </c>
      <c r="BI48" s="18">
        <f t="shared" si="70"/>
        <v>59</v>
      </c>
      <c r="BJ48" s="18">
        <f>SUM(BE48:BI48)</f>
        <v>346</v>
      </c>
      <c r="BK48" s="306" t="s">
        <v>15</v>
      </c>
      <c r="BL48" s="306"/>
      <c r="BM48" s="18">
        <f>Y48+AS48</f>
        <v>79</v>
      </c>
      <c r="BN48" s="18">
        <f t="shared" si="71"/>
        <v>75</v>
      </c>
      <c r="BO48" s="18">
        <f t="shared" si="71"/>
        <v>62</v>
      </c>
      <c r="BP48" s="18">
        <f t="shared" si="71"/>
        <v>67</v>
      </c>
      <c r="BQ48" s="18">
        <f t="shared" si="71"/>
        <v>54</v>
      </c>
      <c r="BR48" s="19">
        <f>SUM(BM48:BQ48)</f>
        <v>337</v>
      </c>
    </row>
    <row r="49" spans="15:76" x14ac:dyDescent="0.15">
      <c r="O49" s="299" t="s">
        <v>12</v>
      </c>
      <c r="P49" s="300"/>
      <c r="Q49" s="20">
        <f t="shared" ref="Q49:V49" si="72">SUM(Q47:Q48)</f>
        <v>110</v>
      </c>
      <c r="R49" s="20">
        <f t="shared" si="72"/>
        <v>102</v>
      </c>
      <c r="S49" s="20">
        <f t="shared" si="72"/>
        <v>133</v>
      </c>
      <c r="T49" s="20">
        <f t="shared" si="72"/>
        <v>123</v>
      </c>
      <c r="U49" s="20">
        <f t="shared" si="72"/>
        <v>106</v>
      </c>
      <c r="V49" s="20">
        <f t="shared" si="72"/>
        <v>574</v>
      </c>
      <c r="W49" s="301" t="s">
        <v>12</v>
      </c>
      <c r="X49" s="302"/>
      <c r="Y49" s="20">
        <f t="shared" ref="Y49:AD49" si="73">SUM(Y47:Y48)</f>
        <v>112</v>
      </c>
      <c r="Z49" s="20">
        <f t="shared" si="73"/>
        <v>115</v>
      </c>
      <c r="AA49" s="20">
        <f t="shared" si="73"/>
        <v>90</v>
      </c>
      <c r="AB49" s="20">
        <f t="shared" si="73"/>
        <v>88</v>
      </c>
      <c r="AC49" s="20">
        <f t="shared" si="73"/>
        <v>78</v>
      </c>
      <c r="AD49" s="20">
        <f t="shared" si="73"/>
        <v>483</v>
      </c>
      <c r="AI49" s="299" t="s">
        <v>12</v>
      </c>
      <c r="AJ49" s="300"/>
      <c r="AK49" s="20">
        <f t="shared" ref="AK49:AP49" si="74">SUM(AK47:AK48)</f>
        <v>0</v>
      </c>
      <c r="AL49" s="20">
        <f t="shared" si="74"/>
        <v>0</v>
      </c>
      <c r="AM49" s="20">
        <f t="shared" si="74"/>
        <v>0</v>
      </c>
      <c r="AN49" s="20">
        <f t="shared" si="74"/>
        <v>0</v>
      </c>
      <c r="AO49" s="20">
        <f t="shared" si="74"/>
        <v>0</v>
      </c>
      <c r="AP49" s="20">
        <f t="shared" si="74"/>
        <v>0</v>
      </c>
      <c r="AQ49" s="301" t="s">
        <v>12</v>
      </c>
      <c r="AR49" s="302"/>
      <c r="AS49" s="20">
        <f t="shared" ref="AS49:AX49" si="75">SUM(AS47:AS48)</f>
        <v>0</v>
      </c>
      <c r="AT49" s="20">
        <f t="shared" si="75"/>
        <v>0</v>
      </c>
      <c r="AU49" s="20">
        <f t="shared" si="75"/>
        <v>0</v>
      </c>
      <c r="AV49" s="20">
        <f t="shared" si="75"/>
        <v>0</v>
      </c>
      <c r="AW49" s="20">
        <f t="shared" si="75"/>
        <v>0</v>
      </c>
      <c r="AX49" s="20">
        <f t="shared" si="75"/>
        <v>0</v>
      </c>
      <c r="BC49" s="299" t="s">
        <v>12</v>
      </c>
      <c r="BD49" s="300"/>
      <c r="BE49" s="20">
        <f t="shared" ref="BE49:BJ49" si="76">SUM(BE47:BE48)</f>
        <v>110</v>
      </c>
      <c r="BF49" s="20">
        <f t="shared" si="76"/>
        <v>102</v>
      </c>
      <c r="BG49" s="20">
        <f t="shared" si="76"/>
        <v>133</v>
      </c>
      <c r="BH49" s="20">
        <f t="shared" si="76"/>
        <v>123</v>
      </c>
      <c r="BI49" s="20">
        <f t="shared" si="76"/>
        <v>106</v>
      </c>
      <c r="BJ49" s="20">
        <f t="shared" si="76"/>
        <v>574</v>
      </c>
      <c r="BK49" s="301" t="s">
        <v>12</v>
      </c>
      <c r="BL49" s="302"/>
      <c r="BM49" s="20">
        <f t="shared" ref="BM49:BR49" si="77">SUM(BM47:BM48)</f>
        <v>112</v>
      </c>
      <c r="BN49" s="20">
        <f t="shared" si="77"/>
        <v>115</v>
      </c>
      <c r="BO49" s="20">
        <f t="shared" si="77"/>
        <v>90</v>
      </c>
      <c r="BP49" s="20">
        <f t="shared" si="77"/>
        <v>88</v>
      </c>
      <c r="BQ49" s="20">
        <f t="shared" si="77"/>
        <v>78</v>
      </c>
      <c r="BR49" s="20">
        <f t="shared" si="77"/>
        <v>483</v>
      </c>
    </row>
    <row r="50" spans="15:76" x14ac:dyDescent="0.15">
      <c r="O50" s="28"/>
      <c r="P50" s="28"/>
      <c r="Q50" s="26"/>
      <c r="R50" s="26"/>
      <c r="S50" s="26"/>
      <c r="T50" s="26"/>
      <c r="U50" s="26"/>
      <c r="V50" s="26"/>
      <c r="W50" s="28"/>
      <c r="X50" s="28"/>
      <c r="Y50" s="26"/>
      <c r="Z50" s="26"/>
      <c r="AA50" s="26"/>
      <c r="AB50" s="26"/>
      <c r="AC50" s="26"/>
      <c r="AD50" s="26"/>
      <c r="AI50" s="28"/>
      <c r="AJ50" s="28"/>
      <c r="AK50" s="26"/>
      <c r="AL50" s="26"/>
      <c r="AM50" s="26"/>
      <c r="AN50" s="26"/>
      <c r="AO50" s="26"/>
      <c r="AP50" s="26"/>
      <c r="AQ50" s="28"/>
      <c r="AR50" s="28"/>
      <c r="AS50" s="26"/>
      <c r="AT50" s="26"/>
      <c r="AU50" s="26"/>
      <c r="AV50" s="26"/>
      <c r="AW50" s="26"/>
      <c r="AX50" s="26"/>
      <c r="BC50" s="28"/>
      <c r="BD50" s="28"/>
      <c r="BE50" s="26"/>
      <c r="BF50" s="26"/>
      <c r="BG50" s="26"/>
      <c r="BH50" s="26"/>
      <c r="BI50" s="26"/>
      <c r="BJ50" s="26"/>
      <c r="BK50" s="28"/>
      <c r="BL50" s="28"/>
      <c r="BM50" s="26"/>
      <c r="BN50" s="26"/>
      <c r="BO50" s="26"/>
      <c r="BP50" s="26"/>
      <c r="BQ50" s="26"/>
      <c r="BR50" s="26"/>
    </row>
    <row r="51" spans="15:76" ht="14.25" thickBot="1" x14ac:dyDescent="0.2">
      <c r="O51" s="299" t="s">
        <v>10</v>
      </c>
      <c r="P51" s="300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310" t="s">
        <v>10</v>
      </c>
      <c r="X51" s="31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99" t="s">
        <v>10</v>
      </c>
      <c r="AJ51" s="300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310" t="s">
        <v>10</v>
      </c>
      <c r="AR51" s="31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99" t="s">
        <v>10</v>
      </c>
      <c r="BD51" s="300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310" t="s">
        <v>10</v>
      </c>
      <c r="BL51" s="31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99" t="s">
        <v>13</v>
      </c>
      <c r="P52" s="303"/>
      <c r="Q52" s="188">
        <v>9</v>
      </c>
      <c r="R52" s="187">
        <v>16</v>
      </c>
      <c r="S52" s="187">
        <v>15</v>
      </c>
      <c r="T52" s="187">
        <v>7</v>
      </c>
      <c r="U52" s="187">
        <v>5</v>
      </c>
      <c r="V52" s="187">
        <f>SUM(Q52:U52)</f>
        <v>52</v>
      </c>
      <c r="W52" s="307" t="s">
        <v>13</v>
      </c>
      <c r="X52" s="308"/>
      <c r="Y52" s="187">
        <v>4</v>
      </c>
      <c r="Z52" s="187">
        <v>3</v>
      </c>
      <c r="AA52" s="187">
        <v>2</v>
      </c>
      <c r="AB52" s="187">
        <v>2</v>
      </c>
      <c r="AC52" s="187">
        <v>1</v>
      </c>
      <c r="AD52" s="189">
        <f>SUM(Y52:AC52)</f>
        <v>12</v>
      </c>
      <c r="AI52" s="299" t="s">
        <v>13</v>
      </c>
      <c r="AJ52" s="303"/>
      <c r="AK52" s="188"/>
      <c r="AL52" s="187"/>
      <c r="AM52" s="187"/>
      <c r="AN52" s="187"/>
      <c r="AO52" s="187"/>
      <c r="AP52" s="187">
        <f>SUM(AK52:AO52)</f>
        <v>0</v>
      </c>
      <c r="AQ52" s="307" t="s">
        <v>13</v>
      </c>
      <c r="AR52" s="308"/>
      <c r="AS52" s="187"/>
      <c r="AT52" s="187"/>
      <c r="AU52" s="187"/>
      <c r="AV52" s="187"/>
      <c r="AW52" s="187"/>
      <c r="AX52" s="189">
        <f>SUM(AS52:AW52)</f>
        <v>0</v>
      </c>
      <c r="BC52" s="299" t="s">
        <v>13</v>
      </c>
      <c r="BD52" s="303"/>
      <c r="BE52" s="188">
        <f t="shared" ref="BE52:BI53" si="78">Q52+AK52</f>
        <v>9</v>
      </c>
      <c r="BF52" s="187">
        <f t="shared" si="78"/>
        <v>16</v>
      </c>
      <c r="BG52" s="187">
        <f t="shared" si="78"/>
        <v>15</v>
      </c>
      <c r="BH52" s="187">
        <f t="shared" si="78"/>
        <v>7</v>
      </c>
      <c r="BI52" s="187">
        <f t="shared" si="78"/>
        <v>5</v>
      </c>
      <c r="BJ52" s="187">
        <f>SUM(BE52:BI52)</f>
        <v>52</v>
      </c>
      <c r="BK52" s="309" t="s">
        <v>13</v>
      </c>
      <c r="BL52" s="309"/>
      <c r="BM52" s="187">
        <f>Y52+AS52</f>
        <v>4</v>
      </c>
      <c r="BN52" s="187">
        <f t="shared" ref="BN52:BQ53" si="79">Z52+AT52</f>
        <v>3</v>
      </c>
      <c r="BO52" s="187">
        <f t="shared" si="79"/>
        <v>2</v>
      </c>
      <c r="BP52" s="187">
        <f t="shared" si="79"/>
        <v>2</v>
      </c>
      <c r="BQ52" s="187">
        <f t="shared" si="79"/>
        <v>1</v>
      </c>
      <c r="BR52" s="189">
        <f>SUM(BM52:BQ52)</f>
        <v>12</v>
      </c>
    </row>
    <row r="53" spans="15:76" ht="14.25" thickBot="1" x14ac:dyDescent="0.2">
      <c r="O53" s="299" t="s">
        <v>15</v>
      </c>
      <c r="P53" s="303"/>
      <c r="Q53" s="17">
        <v>59</v>
      </c>
      <c r="R53" s="18">
        <v>36</v>
      </c>
      <c r="S53" s="18">
        <v>29</v>
      </c>
      <c r="T53" s="18">
        <v>31</v>
      </c>
      <c r="U53" s="18">
        <v>22</v>
      </c>
      <c r="V53" s="18">
        <f>SUM(Q53:U53)</f>
        <v>177</v>
      </c>
      <c r="W53" s="304" t="s">
        <v>15</v>
      </c>
      <c r="X53" s="305"/>
      <c r="Y53" s="18">
        <v>22</v>
      </c>
      <c r="Z53" s="18">
        <v>16</v>
      </c>
      <c r="AA53" s="18">
        <v>17</v>
      </c>
      <c r="AB53" s="18">
        <v>10</v>
      </c>
      <c r="AC53" s="18">
        <v>4</v>
      </c>
      <c r="AD53" s="19">
        <f>SUM(Y53:AC53)</f>
        <v>69</v>
      </c>
      <c r="AI53" s="299" t="s">
        <v>15</v>
      </c>
      <c r="AJ53" s="303"/>
      <c r="AK53" s="17"/>
      <c r="AL53" s="18"/>
      <c r="AM53" s="18"/>
      <c r="AN53" s="18"/>
      <c r="AO53" s="18"/>
      <c r="AP53" s="18">
        <f>SUM(AK53:AO53)</f>
        <v>0</v>
      </c>
      <c r="AQ53" s="304" t="s">
        <v>15</v>
      </c>
      <c r="AR53" s="305"/>
      <c r="AS53" s="18"/>
      <c r="AT53" s="18"/>
      <c r="AU53" s="18"/>
      <c r="AV53" s="18"/>
      <c r="AW53" s="18"/>
      <c r="AX53" s="19">
        <f>SUM(AS53:AW53)</f>
        <v>0</v>
      </c>
      <c r="BC53" s="299" t="s">
        <v>15</v>
      </c>
      <c r="BD53" s="303"/>
      <c r="BE53" s="17">
        <f t="shared" si="78"/>
        <v>59</v>
      </c>
      <c r="BF53" s="18">
        <f t="shared" si="78"/>
        <v>36</v>
      </c>
      <c r="BG53" s="18">
        <f t="shared" si="78"/>
        <v>29</v>
      </c>
      <c r="BH53" s="18">
        <f t="shared" si="78"/>
        <v>31</v>
      </c>
      <c r="BI53" s="18">
        <f t="shared" si="78"/>
        <v>22</v>
      </c>
      <c r="BJ53" s="18">
        <f>SUM(BE53:BI53)</f>
        <v>177</v>
      </c>
      <c r="BK53" s="306" t="s">
        <v>15</v>
      </c>
      <c r="BL53" s="306"/>
      <c r="BM53" s="18">
        <f>Y53+AS53</f>
        <v>22</v>
      </c>
      <c r="BN53" s="18">
        <f t="shared" si="79"/>
        <v>16</v>
      </c>
      <c r="BO53" s="18">
        <f t="shared" si="79"/>
        <v>17</v>
      </c>
      <c r="BP53" s="18">
        <f t="shared" si="79"/>
        <v>10</v>
      </c>
      <c r="BQ53" s="18">
        <f t="shared" si="79"/>
        <v>4</v>
      </c>
      <c r="BR53" s="19">
        <f>SUM(BM53:BQ53)</f>
        <v>69</v>
      </c>
    </row>
    <row r="54" spans="15:76" x14ac:dyDescent="0.15">
      <c r="O54" s="299" t="s">
        <v>12</v>
      </c>
      <c r="P54" s="300"/>
      <c r="Q54" s="20">
        <f t="shared" ref="Q54:V54" si="80">SUM(Q52:Q53)</f>
        <v>68</v>
      </c>
      <c r="R54" s="20">
        <f t="shared" si="80"/>
        <v>52</v>
      </c>
      <c r="S54" s="20">
        <f t="shared" si="80"/>
        <v>44</v>
      </c>
      <c r="T54" s="20">
        <f t="shared" si="80"/>
        <v>38</v>
      </c>
      <c r="U54" s="20">
        <f t="shared" si="80"/>
        <v>27</v>
      </c>
      <c r="V54" s="20">
        <f t="shared" si="80"/>
        <v>229</v>
      </c>
      <c r="W54" s="301" t="s">
        <v>12</v>
      </c>
      <c r="X54" s="302"/>
      <c r="Y54" s="20">
        <f t="shared" ref="Y54:AD54" si="81">SUM(Y52:Y53)</f>
        <v>26</v>
      </c>
      <c r="Z54" s="20">
        <f t="shared" si="81"/>
        <v>19</v>
      </c>
      <c r="AA54" s="20">
        <f t="shared" si="81"/>
        <v>19</v>
      </c>
      <c r="AB54" s="20">
        <f t="shared" si="81"/>
        <v>12</v>
      </c>
      <c r="AC54" s="20">
        <f t="shared" si="81"/>
        <v>5</v>
      </c>
      <c r="AD54" s="20">
        <f t="shared" si="81"/>
        <v>81</v>
      </c>
      <c r="AI54" s="299" t="s">
        <v>12</v>
      </c>
      <c r="AJ54" s="300"/>
      <c r="AK54" s="20">
        <f t="shared" ref="AK54:AP54" si="82">SUM(AK52:AK53)</f>
        <v>0</v>
      </c>
      <c r="AL54" s="20">
        <f t="shared" si="82"/>
        <v>0</v>
      </c>
      <c r="AM54" s="20">
        <f t="shared" si="82"/>
        <v>0</v>
      </c>
      <c r="AN54" s="20">
        <f t="shared" si="82"/>
        <v>0</v>
      </c>
      <c r="AO54" s="20">
        <f t="shared" si="82"/>
        <v>0</v>
      </c>
      <c r="AP54" s="20">
        <f t="shared" si="82"/>
        <v>0</v>
      </c>
      <c r="AQ54" s="301" t="s">
        <v>12</v>
      </c>
      <c r="AR54" s="302"/>
      <c r="AS54" s="20">
        <f t="shared" ref="AS54:AX54" si="83">SUM(AS52:AS53)</f>
        <v>0</v>
      </c>
      <c r="AT54" s="20">
        <f t="shared" si="83"/>
        <v>0</v>
      </c>
      <c r="AU54" s="20">
        <f t="shared" si="83"/>
        <v>0</v>
      </c>
      <c r="AV54" s="20">
        <f t="shared" si="83"/>
        <v>0</v>
      </c>
      <c r="AW54" s="20">
        <f t="shared" si="83"/>
        <v>0</v>
      </c>
      <c r="AX54" s="20">
        <f t="shared" si="83"/>
        <v>0</v>
      </c>
      <c r="BC54" s="299" t="s">
        <v>12</v>
      </c>
      <c r="BD54" s="300"/>
      <c r="BE54" s="20">
        <f t="shared" ref="BE54:BJ54" si="84">SUM(BE52:BE53)</f>
        <v>68</v>
      </c>
      <c r="BF54" s="20">
        <f t="shared" si="84"/>
        <v>52</v>
      </c>
      <c r="BG54" s="20">
        <f t="shared" si="84"/>
        <v>44</v>
      </c>
      <c r="BH54" s="20">
        <f t="shared" si="84"/>
        <v>38</v>
      </c>
      <c r="BI54" s="20">
        <f t="shared" si="84"/>
        <v>27</v>
      </c>
      <c r="BJ54" s="20">
        <f t="shared" si="84"/>
        <v>229</v>
      </c>
      <c r="BK54" s="301" t="s">
        <v>12</v>
      </c>
      <c r="BL54" s="302"/>
      <c r="BM54" s="20">
        <f t="shared" ref="BM54:BR54" si="85">SUM(BM52:BM53)</f>
        <v>26</v>
      </c>
      <c r="BN54" s="20">
        <f t="shared" si="85"/>
        <v>19</v>
      </c>
      <c r="BO54" s="20">
        <f t="shared" si="85"/>
        <v>19</v>
      </c>
      <c r="BP54" s="20">
        <f t="shared" si="85"/>
        <v>12</v>
      </c>
      <c r="BQ54" s="20">
        <f t="shared" si="85"/>
        <v>5</v>
      </c>
      <c r="BR54" s="20">
        <f t="shared" si="85"/>
        <v>81</v>
      </c>
    </row>
    <row r="55" spans="15:76" x14ac:dyDescent="0.15">
      <c r="O55" s="28"/>
      <c r="P55" s="28"/>
      <c r="Q55" s="26"/>
      <c r="R55" s="26"/>
      <c r="S55" s="26"/>
      <c r="T55" s="26"/>
      <c r="U55" s="26"/>
      <c r="V55" s="26"/>
      <c r="W55" s="28"/>
      <c r="X55" s="28"/>
      <c r="Y55" s="26"/>
      <c r="Z55" s="26"/>
      <c r="AA55" s="26"/>
      <c r="AB55" s="26"/>
      <c r="AC55" s="26"/>
      <c r="AD55" s="26"/>
      <c r="AI55" s="28"/>
      <c r="AJ55" s="28"/>
      <c r="AK55" s="26"/>
      <c r="AL55" s="26"/>
      <c r="AM55" s="26"/>
      <c r="AN55" s="26"/>
      <c r="AO55" s="26"/>
      <c r="AP55" s="26"/>
      <c r="AQ55" s="28"/>
      <c r="AR55" s="28"/>
      <c r="AS55" s="26"/>
      <c r="AT55" s="26"/>
      <c r="AU55" s="26"/>
      <c r="AV55" s="26"/>
      <c r="AW55" s="26"/>
      <c r="AX55" s="26"/>
      <c r="BC55" s="28"/>
      <c r="BD55" s="28"/>
      <c r="BE55" s="26"/>
      <c r="BF55" s="26"/>
      <c r="BG55" s="26"/>
      <c r="BH55" s="26"/>
      <c r="BI55" s="26"/>
      <c r="BJ55" s="26"/>
      <c r="BK55" s="28"/>
      <c r="BL55" s="28"/>
      <c r="BM55" s="26"/>
      <c r="BN55" s="26"/>
      <c r="BO55" s="26"/>
      <c r="BP55" s="26"/>
      <c r="BQ55" s="26"/>
      <c r="BR55" s="26"/>
    </row>
    <row r="56" spans="15:76" ht="14.25" thickBot="1" x14ac:dyDescent="0.2">
      <c r="O56" s="299" t="s">
        <v>10</v>
      </c>
      <c r="P56" s="300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310" t="s">
        <v>10</v>
      </c>
      <c r="X56" s="311"/>
      <c r="Y56" s="13">
        <v>105</v>
      </c>
      <c r="Z56" s="13">
        <v>106</v>
      </c>
      <c r="AA56" s="13">
        <v>107</v>
      </c>
      <c r="AB56" s="13" t="s">
        <v>65</v>
      </c>
      <c r="AC56" s="13" t="s">
        <v>65</v>
      </c>
      <c r="AD56" s="13" t="s">
        <v>12</v>
      </c>
      <c r="AI56" s="299" t="s">
        <v>10</v>
      </c>
      <c r="AJ56" s="300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310" t="s">
        <v>10</v>
      </c>
      <c r="AR56" s="311"/>
      <c r="AS56" s="13">
        <v>105</v>
      </c>
      <c r="AT56" s="13">
        <v>106</v>
      </c>
      <c r="AU56" s="13">
        <v>107</v>
      </c>
      <c r="AV56" s="13" t="s">
        <v>65</v>
      </c>
      <c r="AW56" s="13" t="s">
        <v>65</v>
      </c>
      <c r="AX56" s="13" t="s">
        <v>12</v>
      </c>
      <c r="BC56" s="299" t="s">
        <v>10</v>
      </c>
      <c r="BD56" s="300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310" t="s">
        <v>10</v>
      </c>
      <c r="BL56" s="311"/>
      <c r="BM56" s="13">
        <v>105</v>
      </c>
      <c r="BN56" s="13">
        <v>106</v>
      </c>
      <c r="BO56" s="13">
        <v>107</v>
      </c>
      <c r="BP56" s="13" t="s">
        <v>65</v>
      </c>
      <c r="BQ56" s="13" t="s">
        <v>65</v>
      </c>
      <c r="BR56" s="13" t="s">
        <v>12</v>
      </c>
    </row>
    <row r="57" spans="15:76" x14ac:dyDescent="0.15">
      <c r="O57" s="299" t="s">
        <v>13</v>
      </c>
      <c r="P57" s="303"/>
      <c r="Q57" s="29">
        <v>1</v>
      </c>
      <c r="R57" s="30">
        <v>1</v>
      </c>
      <c r="S57" s="30">
        <v>0</v>
      </c>
      <c r="T57" s="30">
        <v>0</v>
      </c>
      <c r="U57" s="30">
        <v>0</v>
      </c>
      <c r="V57" s="30">
        <f>SUM(Q57:U57)</f>
        <v>2</v>
      </c>
      <c r="W57" s="309" t="s">
        <v>13</v>
      </c>
      <c r="X57" s="309"/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189">
        <f>SUM(Y57:AC57)</f>
        <v>0</v>
      </c>
      <c r="AI57" s="299" t="s">
        <v>13</v>
      </c>
      <c r="AJ57" s="303"/>
      <c r="AK57" s="29"/>
      <c r="AL57" s="30"/>
      <c r="AM57" s="30"/>
      <c r="AN57" s="30"/>
      <c r="AO57" s="30"/>
      <c r="AP57" s="30">
        <f>SUM(AK57:AO57)</f>
        <v>0</v>
      </c>
      <c r="AQ57" s="307" t="s">
        <v>13</v>
      </c>
      <c r="AR57" s="308"/>
      <c r="AS57" s="30"/>
      <c r="AT57" s="30"/>
      <c r="AU57" s="30"/>
      <c r="AV57" s="30"/>
      <c r="AW57" s="30"/>
      <c r="AX57" s="189">
        <f>SUM(AS57:AW57)</f>
        <v>0</v>
      </c>
      <c r="BC57" s="299" t="s">
        <v>13</v>
      </c>
      <c r="BD57" s="303"/>
      <c r="BE57" s="29">
        <f>Q57+AK57</f>
        <v>1</v>
      </c>
      <c r="BF57" s="30">
        <f t="shared" ref="BF57:BI58" si="86">R57+AL57</f>
        <v>1</v>
      </c>
      <c r="BG57" s="30">
        <f t="shared" si="86"/>
        <v>0</v>
      </c>
      <c r="BH57" s="30">
        <f t="shared" si="86"/>
        <v>0</v>
      </c>
      <c r="BI57" s="30">
        <f t="shared" si="86"/>
        <v>0</v>
      </c>
      <c r="BJ57" s="30">
        <f>SUM(BE57:BI57)</f>
        <v>2</v>
      </c>
      <c r="BK57" s="309" t="s">
        <v>13</v>
      </c>
      <c r="BL57" s="309"/>
      <c r="BM57" s="30">
        <f t="shared" ref="BM57:BQ58" si="87">Y57+AS57</f>
        <v>0</v>
      </c>
      <c r="BN57" s="30">
        <f t="shared" si="87"/>
        <v>0</v>
      </c>
      <c r="BO57" s="30">
        <f t="shared" si="87"/>
        <v>0</v>
      </c>
      <c r="BP57" s="30">
        <f t="shared" si="87"/>
        <v>0</v>
      </c>
      <c r="BQ57" s="30">
        <f t="shared" si="87"/>
        <v>0</v>
      </c>
      <c r="BR57" s="189">
        <f>SUM(BM57:BQ57)</f>
        <v>0</v>
      </c>
    </row>
    <row r="58" spans="15:76" ht="14.25" thickBot="1" x14ac:dyDescent="0.2">
      <c r="O58" s="299" t="s">
        <v>15</v>
      </c>
      <c r="P58" s="303"/>
      <c r="Q58" s="33">
        <v>5</v>
      </c>
      <c r="R58" s="31">
        <v>2</v>
      </c>
      <c r="S58" s="31">
        <v>4</v>
      </c>
      <c r="T58" s="31">
        <v>1</v>
      </c>
      <c r="U58" s="31">
        <v>0</v>
      </c>
      <c r="V58" s="31">
        <f>SUM(Q58:U58)</f>
        <v>12</v>
      </c>
      <c r="W58" s="306" t="s">
        <v>15</v>
      </c>
      <c r="X58" s="306"/>
      <c r="Y58" s="31">
        <v>1</v>
      </c>
      <c r="Z58" s="31">
        <v>0</v>
      </c>
      <c r="AA58" s="31">
        <v>0</v>
      </c>
      <c r="AB58" s="31">
        <v>0</v>
      </c>
      <c r="AC58" s="31">
        <v>0</v>
      </c>
      <c r="AD58" s="19">
        <f>SUM(Y58:AC58)</f>
        <v>1</v>
      </c>
      <c r="AI58" s="299" t="s">
        <v>15</v>
      </c>
      <c r="AJ58" s="303"/>
      <c r="AK58" s="33"/>
      <c r="AL58" s="31"/>
      <c r="AM58" s="31"/>
      <c r="AN58" s="31"/>
      <c r="AO58" s="31"/>
      <c r="AP58" s="31">
        <f>SUM(AK58:AO58)</f>
        <v>0</v>
      </c>
      <c r="AQ58" s="304" t="s">
        <v>15</v>
      </c>
      <c r="AR58" s="305"/>
      <c r="AS58" s="31"/>
      <c r="AT58" s="31"/>
      <c r="AU58" s="31"/>
      <c r="AV58" s="31"/>
      <c r="AW58" s="31"/>
      <c r="AX58" s="19">
        <f>SUM(AS58:AW58)</f>
        <v>0</v>
      </c>
      <c r="BC58" s="299" t="s">
        <v>15</v>
      </c>
      <c r="BD58" s="303"/>
      <c r="BE58" s="33">
        <f>Q58+AK58</f>
        <v>5</v>
      </c>
      <c r="BF58" s="31">
        <f t="shared" si="86"/>
        <v>2</v>
      </c>
      <c r="BG58" s="31">
        <f t="shared" si="86"/>
        <v>4</v>
      </c>
      <c r="BH58" s="31">
        <f t="shared" si="86"/>
        <v>1</v>
      </c>
      <c r="BI58" s="31">
        <f t="shared" si="86"/>
        <v>0</v>
      </c>
      <c r="BJ58" s="31">
        <f>SUM(BE58:BI58)</f>
        <v>12</v>
      </c>
      <c r="BK58" s="306" t="s">
        <v>15</v>
      </c>
      <c r="BL58" s="306"/>
      <c r="BM58" s="31">
        <f t="shared" si="87"/>
        <v>1</v>
      </c>
      <c r="BN58" s="31">
        <f t="shared" si="87"/>
        <v>0</v>
      </c>
      <c r="BO58" s="31">
        <f t="shared" si="87"/>
        <v>0</v>
      </c>
      <c r="BP58" s="31">
        <f t="shared" si="87"/>
        <v>0</v>
      </c>
      <c r="BQ58" s="31">
        <f t="shared" si="87"/>
        <v>0</v>
      </c>
      <c r="BR58" s="19">
        <f>SUM(BM58:BQ58)</f>
        <v>1</v>
      </c>
    </row>
    <row r="59" spans="15:76" x14ac:dyDescent="0.15">
      <c r="O59" s="299" t="s">
        <v>12</v>
      </c>
      <c r="P59" s="300"/>
      <c r="Q59" s="20">
        <f t="shared" ref="Q59:V59" si="88">SUM(Q57:Q58)</f>
        <v>6</v>
      </c>
      <c r="R59" s="20">
        <f t="shared" si="88"/>
        <v>3</v>
      </c>
      <c r="S59" s="20">
        <f t="shared" si="88"/>
        <v>4</v>
      </c>
      <c r="T59" s="20">
        <f t="shared" si="88"/>
        <v>1</v>
      </c>
      <c r="U59" s="20">
        <f t="shared" si="88"/>
        <v>0</v>
      </c>
      <c r="V59" s="20">
        <f t="shared" si="88"/>
        <v>14</v>
      </c>
      <c r="W59" s="301" t="s">
        <v>12</v>
      </c>
      <c r="X59" s="302"/>
      <c r="Y59" s="20">
        <f t="shared" ref="Y59:AD59" si="89">SUM(Y57:Y58)</f>
        <v>1</v>
      </c>
      <c r="Z59" s="20">
        <f t="shared" si="89"/>
        <v>0</v>
      </c>
      <c r="AA59" s="20">
        <f t="shared" si="89"/>
        <v>0</v>
      </c>
      <c r="AB59" s="20">
        <f t="shared" si="89"/>
        <v>0</v>
      </c>
      <c r="AC59" s="20">
        <f t="shared" si="89"/>
        <v>0</v>
      </c>
      <c r="AD59" s="20">
        <f t="shared" si="89"/>
        <v>1</v>
      </c>
      <c r="AI59" s="299" t="s">
        <v>12</v>
      </c>
      <c r="AJ59" s="300"/>
      <c r="AK59" s="20">
        <f t="shared" ref="AK59:AP59" si="90">SUM(AK57:AK58)</f>
        <v>0</v>
      </c>
      <c r="AL59" s="20">
        <f t="shared" si="90"/>
        <v>0</v>
      </c>
      <c r="AM59" s="20">
        <f t="shared" si="90"/>
        <v>0</v>
      </c>
      <c r="AN59" s="20">
        <f t="shared" si="90"/>
        <v>0</v>
      </c>
      <c r="AO59" s="20">
        <f t="shared" si="90"/>
        <v>0</v>
      </c>
      <c r="AP59" s="20">
        <f t="shared" si="90"/>
        <v>0</v>
      </c>
      <c r="AQ59" s="301" t="s">
        <v>12</v>
      </c>
      <c r="AR59" s="302"/>
      <c r="AS59" s="20">
        <f t="shared" ref="AS59:AX59" si="91">SUM(AS57:AS58)</f>
        <v>0</v>
      </c>
      <c r="AT59" s="20">
        <f t="shared" si="91"/>
        <v>0</v>
      </c>
      <c r="AU59" s="20">
        <f t="shared" si="91"/>
        <v>0</v>
      </c>
      <c r="AV59" s="20">
        <f t="shared" si="91"/>
        <v>0</v>
      </c>
      <c r="AW59" s="20">
        <f t="shared" si="91"/>
        <v>0</v>
      </c>
      <c r="AX59" s="20">
        <f t="shared" si="91"/>
        <v>0</v>
      </c>
      <c r="BC59" s="299" t="s">
        <v>12</v>
      </c>
      <c r="BD59" s="300"/>
      <c r="BE59" s="20">
        <f t="shared" ref="BE59:BJ59" si="92">SUM(BE57:BE58)</f>
        <v>6</v>
      </c>
      <c r="BF59" s="20">
        <f t="shared" si="92"/>
        <v>3</v>
      </c>
      <c r="BG59" s="20">
        <f t="shared" si="92"/>
        <v>4</v>
      </c>
      <c r="BH59" s="20">
        <f t="shared" si="92"/>
        <v>1</v>
      </c>
      <c r="BI59" s="20">
        <f t="shared" si="92"/>
        <v>0</v>
      </c>
      <c r="BJ59" s="20">
        <f t="shared" si="92"/>
        <v>14</v>
      </c>
      <c r="BK59" s="301" t="s">
        <v>12</v>
      </c>
      <c r="BL59" s="302"/>
      <c r="BM59" s="20">
        <f t="shared" ref="BM59:BR59" si="93">SUM(BM57:BM58)</f>
        <v>1</v>
      </c>
      <c r="BN59" s="20">
        <f t="shared" si="93"/>
        <v>0</v>
      </c>
      <c r="BO59" s="20">
        <f t="shared" si="93"/>
        <v>0</v>
      </c>
      <c r="BP59" s="20">
        <f t="shared" si="93"/>
        <v>0</v>
      </c>
      <c r="BQ59" s="20">
        <f t="shared" si="93"/>
        <v>0</v>
      </c>
      <c r="BR59" s="20">
        <f t="shared" si="93"/>
        <v>1</v>
      </c>
    </row>
    <row r="60" spans="15:76" x14ac:dyDescent="0.15">
      <c r="AE60" s="280" t="s">
        <v>28</v>
      </c>
      <c r="AF60" s="280"/>
      <c r="AY60" s="280" t="s">
        <v>28</v>
      </c>
      <c r="AZ60" s="280"/>
      <c r="BS60" s="280" t="s">
        <v>28</v>
      </c>
      <c r="BT60" s="280"/>
    </row>
    <row r="61" spans="15:76" ht="14.25" x14ac:dyDescent="0.15">
      <c r="Q61" s="281" t="s">
        <v>18</v>
      </c>
      <c r="R61" s="282"/>
      <c r="S61" s="283"/>
      <c r="T61" s="49"/>
      <c r="U61" s="50"/>
      <c r="V61" s="284" t="s">
        <v>19</v>
      </c>
      <c r="W61" s="285"/>
      <c r="X61" s="286"/>
      <c r="Y61" s="51"/>
      <c r="Z61" s="51"/>
      <c r="AA61" s="287" t="s">
        <v>20</v>
      </c>
      <c r="AB61" s="288"/>
      <c r="AC61" s="289"/>
      <c r="AE61" s="85" t="s">
        <v>21</v>
      </c>
      <c r="AF61" s="85" t="s">
        <v>22</v>
      </c>
      <c r="AK61" s="290" t="s">
        <v>18</v>
      </c>
      <c r="AL61" s="291"/>
      <c r="AM61" s="292"/>
      <c r="AN61" s="34"/>
      <c r="AP61" s="293" t="s">
        <v>19</v>
      </c>
      <c r="AQ61" s="294"/>
      <c r="AR61" s="295"/>
      <c r="AS61" s="35"/>
      <c r="AT61" s="35"/>
      <c r="AU61" s="296" t="s">
        <v>20</v>
      </c>
      <c r="AV61" s="297"/>
      <c r="AW61" s="298"/>
      <c r="AY61" s="85" t="s">
        <v>21</v>
      </c>
      <c r="AZ61" s="85" t="s">
        <v>22</v>
      </c>
      <c r="BE61" s="290" t="s">
        <v>18</v>
      </c>
      <c r="BF61" s="291"/>
      <c r="BG61" s="292"/>
      <c r="BH61" s="34"/>
      <c r="BJ61" s="293" t="s">
        <v>19</v>
      </c>
      <c r="BK61" s="294"/>
      <c r="BL61" s="295"/>
      <c r="BM61" s="35"/>
      <c r="BN61" s="35"/>
      <c r="BO61" s="296" t="s">
        <v>20</v>
      </c>
      <c r="BP61" s="297"/>
      <c r="BQ61" s="298"/>
      <c r="BS61" s="85" t="s">
        <v>21</v>
      </c>
      <c r="BT61" s="85" t="s">
        <v>22</v>
      </c>
    </row>
    <row r="62" spans="15:76" ht="14.25" x14ac:dyDescent="0.15">
      <c r="Q62" s="52" t="s">
        <v>16</v>
      </c>
      <c r="R62" s="274">
        <f>V7+AD7+V12</f>
        <v>615</v>
      </c>
      <c r="S62" s="275"/>
      <c r="T62" s="49"/>
      <c r="U62" s="50"/>
      <c r="V62" s="52" t="s">
        <v>16</v>
      </c>
      <c r="W62" s="274">
        <f>AD12+V17+AD17+V22+AD22+V27+AD27+V32+AD32+V37</f>
        <v>2824</v>
      </c>
      <c r="X62" s="275"/>
      <c r="Y62" s="53"/>
      <c r="Z62" s="53"/>
      <c r="AA62" s="52" t="s">
        <v>16</v>
      </c>
      <c r="AB62" s="274">
        <f>AD37+V42+AD42+V47+AD47+V52+AD52+V57+AD57</f>
        <v>1664</v>
      </c>
      <c r="AC62" s="275"/>
      <c r="AD62" s="43" t="s">
        <v>16</v>
      </c>
      <c r="AE62" s="44">
        <f>AD37+V42</f>
        <v>896</v>
      </c>
      <c r="AF62" s="44">
        <f>AD42+V47+AD47+V52+AD52+V57+AD57</f>
        <v>768</v>
      </c>
      <c r="AK62" s="36" t="s">
        <v>16</v>
      </c>
      <c r="AL62" s="276">
        <f>AP7+AX7+AP12</f>
        <v>0</v>
      </c>
      <c r="AM62" s="277"/>
      <c r="AN62" s="34"/>
      <c r="AP62" s="36" t="s">
        <v>16</v>
      </c>
      <c r="AQ62" s="276">
        <f>AX12+AP17+AX17+AP22+AX22+AP27+AX27+AP32+AX32+AP37</f>
        <v>39</v>
      </c>
      <c r="AR62" s="277"/>
      <c r="AS62" s="37"/>
      <c r="AT62" s="37"/>
      <c r="AU62" s="36" t="s">
        <v>16</v>
      </c>
      <c r="AV62" s="276">
        <f>AX37+AP42+AX42+AP47+AX47+AP52+AX52+AP57+AX57</f>
        <v>0</v>
      </c>
      <c r="AW62" s="277"/>
      <c r="AX62" s="43" t="s">
        <v>16</v>
      </c>
      <c r="AY62" s="44">
        <f>AX37+AP42</f>
        <v>0</v>
      </c>
      <c r="AZ62" s="44">
        <f>AX42+AP47+AX47+AP52+AX52+AP57+AX57</f>
        <v>0</v>
      </c>
      <c r="BE62" s="36" t="s">
        <v>16</v>
      </c>
      <c r="BF62" s="278">
        <f>BJ7+BR7+BJ12</f>
        <v>615</v>
      </c>
      <c r="BG62" s="279"/>
      <c r="BH62" s="34"/>
      <c r="BJ62" s="36" t="s">
        <v>16</v>
      </c>
      <c r="BK62" s="278">
        <f>BR12+BJ17+BR17+BJ22+BR22+BJ27+BR27+BJ32+BR32+BJ37</f>
        <v>2863</v>
      </c>
      <c r="BL62" s="279"/>
      <c r="BM62" s="37"/>
      <c r="BN62" s="37"/>
      <c r="BO62" s="36" t="s">
        <v>16</v>
      </c>
      <c r="BP62" s="278">
        <f>BR37+BJ42+BR42+BJ47+BR47+BJ52+BR52+BJ57+BR57</f>
        <v>1664</v>
      </c>
      <c r="BQ62" s="279"/>
      <c r="BR62" s="43" t="s">
        <v>16</v>
      </c>
      <c r="BS62" s="173">
        <f>BR37+BJ42</f>
        <v>896</v>
      </c>
      <c r="BT62" s="173">
        <f>BR42+BJ47+BR47+BJ52+BR52+BJ57+BR57</f>
        <v>768</v>
      </c>
    </row>
    <row r="63" spans="15:76" ht="15" thickBot="1" x14ac:dyDescent="0.2">
      <c r="Q63" s="54" t="s">
        <v>14</v>
      </c>
      <c r="R63" s="267">
        <f>V8+AD8+V13</f>
        <v>618</v>
      </c>
      <c r="S63" s="268"/>
      <c r="T63" s="49"/>
      <c r="U63" s="50"/>
      <c r="V63" s="54" t="s">
        <v>14</v>
      </c>
      <c r="W63" s="267">
        <f>AD13+V18+AD18+V23+AD23+V28+AD28+V33+AD33+V38</f>
        <v>2730</v>
      </c>
      <c r="X63" s="268"/>
      <c r="Y63" s="53"/>
      <c r="Z63" s="53"/>
      <c r="AA63" s="54" t="s">
        <v>14</v>
      </c>
      <c r="AB63" s="267">
        <f>AD38+V43+AD43+V48+AD48+V53+AD53+V58+AD58</f>
        <v>2260</v>
      </c>
      <c r="AC63" s="268"/>
      <c r="AD63" s="43" t="s">
        <v>14</v>
      </c>
      <c r="AE63" s="45">
        <f>AD38+V43</f>
        <v>961</v>
      </c>
      <c r="AF63" s="45">
        <f>AD43+V48+AD48+V53+AD53+V58+AD58</f>
        <v>1299</v>
      </c>
      <c r="AK63" s="170" t="s">
        <v>14</v>
      </c>
      <c r="AL63" s="269">
        <f>AP8+AX8+AP13</f>
        <v>0</v>
      </c>
      <c r="AM63" s="270"/>
      <c r="AN63" s="34"/>
      <c r="AP63" s="170" t="s">
        <v>14</v>
      </c>
      <c r="AQ63" s="269">
        <f>AX13+AP18+AX18+AP23+AX23+AP28+AX28+AP33+AX33+AP38</f>
        <v>51</v>
      </c>
      <c r="AR63" s="270"/>
      <c r="AS63" s="37"/>
      <c r="AT63" s="37"/>
      <c r="AU63" s="170" t="s">
        <v>14</v>
      </c>
      <c r="AV63" s="269">
        <f>AX38+AP43+AX43+AP48+AX48+AP53+AX53+AP58+AX58</f>
        <v>1</v>
      </c>
      <c r="AW63" s="270"/>
      <c r="AX63" s="43" t="s">
        <v>14</v>
      </c>
      <c r="AY63" s="45">
        <f>AX38+AP43</f>
        <v>0</v>
      </c>
      <c r="AZ63" s="45">
        <f>AX43+AP48+AX48+AP53+AX53+AP58+AX58</f>
        <v>1</v>
      </c>
      <c r="BE63" s="170" t="s">
        <v>14</v>
      </c>
      <c r="BF63" s="271">
        <f>BJ8+BR8+BJ13</f>
        <v>618</v>
      </c>
      <c r="BG63" s="272"/>
      <c r="BH63" s="34"/>
      <c r="BJ63" s="170" t="s">
        <v>14</v>
      </c>
      <c r="BK63" s="271">
        <f>BR13+BJ18+BR18+BJ23+BR23+BJ28+BR28+BJ33+BR33+BJ38</f>
        <v>2781</v>
      </c>
      <c r="BL63" s="272"/>
      <c r="BM63" s="37"/>
      <c r="BN63" s="37"/>
      <c r="BO63" s="170" t="s">
        <v>14</v>
      </c>
      <c r="BP63" s="271">
        <f>BR38+BJ43+BR43+BJ48+BR48+BJ53+BR53+BJ58+BR58</f>
        <v>2261</v>
      </c>
      <c r="BQ63" s="273"/>
      <c r="BR63" s="43" t="s">
        <v>14</v>
      </c>
      <c r="BS63" s="174">
        <f>BR38+BJ43</f>
        <v>961</v>
      </c>
      <c r="BT63" s="174">
        <f>BR43+BJ48+BR48+BJ53+BR53+BJ58+BR58</f>
        <v>1300</v>
      </c>
    </row>
    <row r="64" spans="15:76" ht="15" thickBot="1" x14ac:dyDescent="0.2">
      <c r="Q64" s="55" t="s">
        <v>12</v>
      </c>
      <c r="R64" s="263">
        <f>R62+R63</f>
        <v>1233</v>
      </c>
      <c r="S64" s="264"/>
      <c r="T64" s="49"/>
      <c r="U64" s="50"/>
      <c r="V64" s="55" t="s">
        <v>12</v>
      </c>
      <c r="W64" s="263">
        <f>W62+W63</f>
        <v>5554</v>
      </c>
      <c r="X64" s="264"/>
      <c r="Y64" s="53"/>
      <c r="Z64" s="53"/>
      <c r="AA64" s="55" t="s">
        <v>12</v>
      </c>
      <c r="AB64" s="263">
        <f>AB62+AB63</f>
        <v>3924</v>
      </c>
      <c r="AC64" s="264"/>
      <c r="AD64" s="43" t="s">
        <v>12</v>
      </c>
      <c r="AE64" s="46">
        <f>AD39+V44</f>
        <v>1857</v>
      </c>
      <c r="AF64" s="47">
        <f>AD44+V49+AD49+V54+AD54+V59+AD59</f>
        <v>2067</v>
      </c>
      <c r="AK64" s="172" t="s">
        <v>12</v>
      </c>
      <c r="AL64" s="265">
        <f>AL62+AL63</f>
        <v>0</v>
      </c>
      <c r="AM64" s="266"/>
      <c r="AN64" s="34"/>
      <c r="AP64" s="172" t="s">
        <v>12</v>
      </c>
      <c r="AQ64" s="265">
        <f>AQ62+AQ63</f>
        <v>90</v>
      </c>
      <c r="AR64" s="266"/>
      <c r="AS64" s="37"/>
      <c r="AT64" s="37"/>
      <c r="AU64" s="172" t="s">
        <v>12</v>
      </c>
      <c r="AV64" s="265">
        <f>AV62+AV63</f>
        <v>1</v>
      </c>
      <c r="AW64" s="266"/>
      <c r="AX64" s="43" t="s">
        <v>12</v>
      </c>
      <c r="AY64" s="46">
        <f>AX39+AP44</f>
        <v>0</v>
      </c>
      <c r="AZ64" s="47">
        <f>AX44+AP49+AX49+AP54+AX54+AP59+AX59</f>
        <v>1</v>
      </c>
      <c r="BE64" s="172" t="s">
        <v>12</v>
      </c>
      <c r="BF64" s="259">
        <f>BF62+BF63</f>
        <v>1233</v>
      </c>
      <c r="BG64" s="260"/>
      <c r="BH64" s="34"/>
      <c r="BJ64" s="172" t="s">
        <v>12</v>
      </c>
      <c r="BK64" s="259">
        <f>BK62+BK63</f>
        <v>5644</v>
      </c>
      <c r="BL64" s="260"/>
      <c r="BM64" s="37"/>
      <c r="BN64" s="37"/>
      <c r="BO64" s="172" t="s">
        <v>12</v>
      </c>
      <c r="BP64" s="259">
        <f>BP62+BP63</f>
        <v>3925</v>
      </c>
      <c r="BQ64" s="260"/>
      <c r="BR64" s="43" t="s">
        <v>12</v>
      </c>
      <c r="BS64" s="175">
        <f>BR39+BJ44</f>
        <v>1857</v>
      </c>
      <c r="BT64" s="176">
        <f>BR44+BJ49+BR49+BJ54+BR54+BJ59+BR59</f>
        <v>2068</v>
      </c>
      <c r="BW64" s="38"/>
      <c r="BX64" s="38"/>
    </row>
    <row r="65" spans="17:76" ht="14.25" x14ac:dyDescent="0.15">
      <c r="Q65" s="56" t="s">
        <v>66</v>
      </c>
      <c r="R65" s="261">
        <f>R64/O9</f>
        <v>0.11511530202595463</v>
      </c>
      <c r="S65" s="262"/>
      <c r="T65" s="50"/>
      <c r="U65" s="50"/>
      <c r="V65" s="56" t="s">
        <v>66</v>
      </c>
      <c r="W65" s="261">
        <f>W64/O9</f>
        <v>0.51853234992064234</v>
      </c>
      <c r="X65" s="262"/>
      <c r="Y65" s="57"/>
      <c r="Z65" s="57"/>
      <c r="AA65" s="56" t="s">
        <v>66</v>
      </c>
      <c r="AB65" s="261">
        <f>AB64/O9</f>
        <v>0.36635234805340305</v>
      </c>
      <c r="AC65" s="262"/>
      <c r="AE65" s="48">
        <f>AE64/O9</f>
        <v>0.1733731677714499</v>
      </c>
      <c r="AF65" s="48">
        <f>AF64/O9</f>
        <v>0.19297918028195313</v>
      </c>
      <c r="AK65" s="171" t="s">
        <v>66</v>
      </c>
      <c r="AL65" s="256">
        <f>AL64/AI9</f>
        <v>0</v>
      </c>
      <c r="AM65" s="257"/>
      <c r="AP65" s="171" t="s">
        <v>66</v>
      </c>
      <c r="AQ65" s="256">
        <f>AQ64/AI9</f>
        <v>0.98901098901098905</v>
      </c>
      <c r="AR65" s="257"/>
      <c r="AS65" s="39"/>
      <c r="AT65" s="39"/>
      <c r="AU65" s="171" t="s">
        <v>66</v>
      </c>
      <c r="AV65" s="256">
        <f>AV64/AI9</f>
        <v>1.098901098901099E-2</v>
      </c>
      <c r="AW65" s="257"/>
      <c r="AY65" s="48">
        <f>AY64/AI9</f>
        <v>0</v>
      </c>
      <c r="AZ65" s="48">
        <f>AZ64/AI9</f>
        <v>1.098901098901099E-2</v>
      </c>
      <c r="BE65" s="171" t="s">
        <v>66</v>
      </c>
      <c r="BF65" s="256">
        <f>BF64/BC9</f>
        <v>0.11414552860581374</v>
      </c>
      <c r="BG65" s="257"/>
      <c r="BJ65" s="171" t="s">
        <v>66</v>
      </c>
      <c r="BK65" s="256">
        <f>BK64/BC9</f>
        <v>0.52249583410479539</v>
      </c>
      <c r="BL65" s="257"/>
      <c r="BM65" s="39"/>
      <c r="BN65" s="39"/>
      <c r="BO65" s="171" t="s">
        <v>66</v>
      </c>
      <c r="BP65" s="256">
        <f>BP64/BC9</f>
        <v>0.36335863728939083</v>
      </c>
      <c r="BQ65" s="257"/>
      <c r="BS65" s="48">
        <f>BS64/BC9</f>
        <v>0.17191260877615255</v>
      </c>
      <c r="BT65" s="48">
        <f>BT64/BC9</f>
        <v>0.19144602851323828</v>
      </c>
      <c r="BW65" s="38"/>
      <c r="BX65" s="38"/>
    </row>
    <row r="67" spans="17:76" x14ac:dyDescent="0.15">
      <c r="Q67" s="40" t="s">
        <v>24</v>
      </c>
      <c r="AK67" s="40"/>
      <c r="BE67" s="40" t="s">
        <v>25</v>
      </c>
    </row>
    <row r="74" spans="17:76" x14ac:dyDescent="0.15">
      <c r="W74" s="41"/>
      <c r="X74" s="41"/>
      <c r="Y74" s="42" t="s">
        <v>26</v>
      </c>
      <c r="Z74" s="258">
        <f>V27+AD27+V32+AD32+V37</f>
        <v>1689</v>
      </c>
      <c r="AA74" s="258"/>
    </row>
    <row r="75" spans="17:76" x14ac:dyDescent="0.15">
      <c r="W75" s="41"/>
      <c r="X75" s="41"/>
      <c r="Y75" s="42" t="s">
        <v>27</v>
      </c>
      <c r="Z75" s="258">
        <f>V28+AD28+V33+AD33+V38</f>
        <v>1663</v>
      </c>
      <c r="AA75" s="258"/>
    </row>
  </sheetData>
  <mergeCells count="408"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7" man="1"/>
    <brk id="32" max="67" man="1"/>
    <brk id="52" max="6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X75"/>
  <sheetViews>
    <sheetView view="pageBreakPreview" zoomScale="110" zoomScaleNormal="100" zoomScaleSheetLayoutView="110" workbookViewId="0">
      <selection activeCell="BU74" sqref="A73:BU74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style="34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421"/>
      <c r="B1" s="421"/>
      <c r="C1" s="1"/>
      <c r="D1" s="1"/>
      <c r="E1" s="1"/>
      <c r="F1" s="1"/>
      <c r="G1" s="1"/>
      <c r="H1" s="1"/>
      <c r="I1" s="1"/>
      <c r="J1" s="1"/>
      <c r="K1" s="1"/>
      <c r="L1" s="77"/>
      <c r="M1" s="24" t="s">
        <v>40</v>
      </c>
      <c r="N1" s="1"/>
      <c r="O1" s="1"/>
    </row>
    <row r="2" spans="1:70" ht="13.5" customHeight="1" x14ac:dyDescent="0.15">
      <c r="A2" s="421"/>
      <c r="B2" s="421"/>
      <c r="C2" s="422" t="s">
        <v>29</v>
      </c>
      <c r="D2" s="422"/>
      <c r="E2" s="422"/>
      <c r="F2" s="422"/>
      <c r="G2" s="422"/>
      <c r="H2" s="422"/>
      <c r="I2" s="422"/>
    </row>
    <row r="3" spans="1:70" ht="13.5" customHeight="1" x14ac:dyDescent="0.15">
      <c r="A3" s="421"/>
      <c r="B3" s="421"/>
      <c r="C3" s="422"/>
      <c r="D3" s="422"/>
      <c r="E3" s="422"/>
      <c r="F3" s="422"/>
      <c r="G3" s="422"/>
      <c r="H3" s="422"/>
      <c r="I3" s="422"/>
      <c r="Q3" s="423" t="s">
        <v>0</v>
      </c>
      <c r="R3" s="423"/>
      <c r="S3" s="423"/>
      <c r="T3" s="423"/>
      <c r="U3" s="423"/>
      <c r="V3" s="423"/>
      <c r="W3" s="423"/>
      <c r="X3" s="423"/>
      <c r="Y3" s="423"/>
      <c r="Z3" s="423"/>
      <c r="AA3" s="423"/>
      <c r="AK3" s="423" t="s">
        <v>1</v>
      </c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BE3" s="423" t="s">
        <v>2</v>
      </c>
      <c r="BF3" s="423"/>
      <c r="BG3" s="423"/>
      <c r="BH3" s="423"/>
      <c r="BI3" s="423"/>
      <c r="BJ3" s="423"/>
      <c r="BK3" s="423"/>
      <c r="BL3" s="423"/>
      <c r="BM3" s="423"/>
      <c r="BN3" s="423"/>
      <c r="BO3" s="423"/>
    </row>
    <row r="4" spans="1:70" ht="14.25" x14ac:dyDescent="0.15">
      <c r="G4" s="424" t="s">
        <v>67</v>
      </c>
      <c r="H4" s="425"/>
      <c r="I4" s="425"/>
      <c r="J4" s="425"/>
      <c r="K4" s="425"/>
      <c r="M4" s="2" t="s">
        <v>3</v>
      </c>
      <c r="N4" s="3"/>
      <c r="O4" s="2"/>
      <c r="V4" s="4"/>
      <c r="W4" s="5"/>
      <c r="X4" s="5"/>
      <c r="Z4" s="426" t="str">
        <f>G4</f>
        <v xml:space="preserve">令和元年10月31日現在 </v>
      </c>
      <c r="AA4" s="427"/>
      <c r="AB4" s="427"/>
      <c r="AC4" s="427"/>
      <c r="AD4" s="427"/>
      <c r="AG4" s="6" t="s">
        <v>4</v>
      </c>
      <c r="AH4" s="7"/>
      <c r="AI4" s="6"/>
      <c r="AP4" s="4"/>
      <c r="AQ4" s="5"/>
      <c r="AR4" s="5"/>
      <c r="AT4" s="428" t="str">
        <f>Z4</f>
        <v xml:space="preserve">令和元年10月31日現在 </v>
      </c>
      <c r="AU4" s="429"/>
      <c r="AV4" s="429"/>
      <c r="AW4" s="429"/>
      <c r="AX4" s="429"/>
      <c r="BA4" s="8" t="s">
        <v>5</v>
      </c>
      <c r="BB4" s="9"/>
      <c r="BC4" s="8"/>
      <c r="BJ4" s="4"/>
      <c r="BK4" s="5"/>
      <c r="BL4" s="5"/>
      <c r="BN4" s="428" t="str">
        <f>AT4</f>
        <v xml:space="preserve">令和元年10月31日現在 </v>
      </c>
      <c r="BO4" s="429"/>
      <c r="BP4" s="429"/>
      <c r="BQ4" s="429"/>
      <c r="BR4" s="429"/>
    </row>
    <row r="5" spans="1:70" ht="14.25" thickBot="1" x14ac:dyDescent="0.2">
      <c r="M5" s="415" t="s">
        <v>6</v>
      </c>
      <c r="N5" s="416"/>
      <c r="O5" s="417" t="s">
        <v>7</v>
      </c>
      <c r="P5" s="418"/>
      <c r="Q5" s="10"/>
      <c r="R5" s="10"/>
      <c r="S5" s="10"/>
      <c r="T5" s="10"/>
      <c r="U5" s="10"/>
      <c r="V5" s="10"/>
      <c r="W5" s="11"/>
      <c r="X5" s="12"/>
      <c r="Y5" s="10"/>
      <c r="Z5" s="10"/>
      <c r="AA5" s="10"/>
      <c r="AB5" s="10"/>
      <c r="AC5" s="10"/>
      <c r="AD5" s="10"/>
      <c r="AG5" s="415" t="s">
        <v>6</v>
      </c>
      <c r="AH5" s="416"/>
      <c r="AI5" s="415" t="s">
        <v>8</v>
      </c>
      <c r="AJ5" s="277"/>
      <c r="AK5" s="10"/>
      <c r="AL5" s="10"/>
      <c r="AM5" s="10"/>
      <c r="AN5" s="10"/>
      <c r="AO5" s="10"/>
      <c r="AP5" s="10"/>
      <c r="AQ5" s="11"/>
      <c r="AR5" s="12"/>
      <c r="AS5" s="10"/>
      <c r="AT5" s="10"/>
      <c r="AU5" s="10"/>
      <c r="AV5" s="10"/>
      <c r="AW5" s="10"/>
      <c r="AX5" s="10"/>
      <c r="BA5" s="415" t="s">
        <v>6</v>
      </c>
      <c r="BB5" s="416"/>
      <c r="BC5" s="419" t="s">
        <v>9</v>
      </c>
      <c r="BD5" s="420"/>
      <c r="BE5" s="10"/>
      <c r="BF5" s="10"/>
      <c r="BG5" s="10"/>
      <c r="BH5" s="10"/>
      <c r="BI5" s="10"/>
      <c r="BJ5" s="10"/>
      <c r="BK5" s="11"/>
      <c r="BL5" s="12"/>
      <c r="BM5" s="10"/>
      <c r="BN5" s="10"/>
      <c r="BO5" s="10"/>
      <c r="BP5" s="10"/>
      <c r="BQ5" s="10"/>
      <c r="BR5" s="10"/>
    </row>
    <row r="6" spans="1:70" ht="15.75" thickBot="1" x14ac:dyDescent="0.2">
      <c r="B6" s="406" t="s">
        <v>30</v>
      </c>
      <c r="C6" s="408" t="s">
        <v>31</v>
      </c>
      <c r="D6" s="368"/>
      <c r="E6" s="409"/>
      <c r="F6" s="410" t="s">
        <v>32</v>
      </c>
      <c r="G6" s="368"/>
      <c r="H6" s="411"/>
      <c r="I6" s="412" t="s">
        <v>50</v>
      </c>
      <c r="J6" s="413"/>
      <c r="K6" s="414"/>
      <c r="L6" s="78"/>
      <c r="M6" s="299" t="s">
        <v>10</v>
      </c>
      <c r="N6" s="300"/>
      <c r="O6" s="404" t="s">
        <v>68</v>
      </c>
      <c r="P6" s="405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310" t="s">
        <v>10</v>
      </c>
      <c r="X6" s="31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99" t="s">
        <v>10</v>
      </c>
      <c r="AH6" s="300"/>
      <c r="AI6" s="404" t="s">
        <v>69</v>
      </c>
      <c r="AJ6" s="405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310" t="s">
        <v>10</v>
      </c>
      <c r="AR6" s="31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99" t="s">
        <v>10</v>
      </c>
      <c r="BB6" s="300"/>
      <c r="BC6" s="404" t="s">
        <v>69</v>
      </c>
      <c r="BD6" s="405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310" t="s">
        <v>10</v>
      </c>
      <c r="BL6" s="31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407"/>
      <c r="C7" s="146" t="s">
        <v>16</v>
      </c>
      <c r="D7" s="58" t="s">
        <v>14</v>
      </c>
      <c r="E7" s="59" t="s">
        <v>33</v>
      </c>
      <c r="F7" s="60" t="s">
        <v>16</v>
      </c>
      <c r="G7" s="58" t="s">
        <v>14</v>
      </c>
      <c r="H7" s="59" t="s">
        <v>33</v>
      </c>
      <c r="I7" s="104" t="s">
        <v>16</v>
      </c>
      <c r="J7" s="105" t="s">
        <v>14</v>
      </c>
      <c r="K7" s="106" t="s">
        <v>33</v>
      </c>
      <c r="M7" s="299" t="s">
        <v>13</v>
      </c>
      <c r="N7" s="300"/>
      <c r="O7" s="398">
        <f>V7+AD7+V12+AD12+V17+AD17+V22+AD22+V27+AD27+V32+AD32+V37+AD37+V42+AD42+V47+AD47+V52+AD52+V57+AD57</f>
        <v>5100</v>
      </c>
      <c r="P7" s="399"/>
      <c r="Q7" s="192">
        <v>34</v>
      </c>
      <c r="R7" s="193">
        <v>29</v>
      </c>
      <c r="S7" s="193">
        <v>41</v>
      </c>
      <c r="T7" s="193">
        <v>35</v>
      </c>
      <c r="U7" s="193">
        <v>40</v>
      </c>
      <c r="V7" s="193">
        <f>SUM(Q7:U7)</f>
        <v>179</v>
      </c>
      <c r="W7" s="307" t="s">
        <v>13</v>
      </c>
      <c r="X7" s="308"/>
      <c r="Y7" s="193">
        <v>34</v>
      </c>
      <c r="Z7" s="193">
        <v>38</v>
      </c>
      <c r="AA7" s="193">
        <v>33</v>
      </c>
      <c r="AB7" s="193">
        <v>47</v>
      </c>
      <c r="AC7" s="193">
        <v>35</v>
      </c>
      <c r="AD7" s="194">
        <f>SUM(Y7:AC7)</f>
        <v>187</v>
      </c>
      <c r="AG7" s="299" t="s">
        <v>13</v>
      </c>
      <c r="AH7" s="300"/>
      <c r="AI7" s="398">
        <f>AP7+AX7+AP12+AX12+AP17+AX17+AP22+AX22+AP27+AX27+AP32+AX32+AP37+AX37+AP42+AX42+AP47+AX47+AP52+AX52+AP57+AX57</f>
        <v>41</v>
      </c>
      <c r="AJ7" s="399"/>
      <c r="AK7" s="192"/>
      <c r="AL7" s="193"/>
      <c r="AM7" s="193"/>
      <c r="AN7" s="193"/>
      <c r="AO7" s="193"/>
      <c r="AP7" s="193">
        <f>SUM(AK7:AO7)</f>
        <v>0</v>
      </c>
      <c r="AQ7" s="307" t="s">
        <v>13</v>
      </c>
      <c r="AR7" s="308"/>
      <c r="AS7" s="193"/>
      <c r="AT7" s="193"/>
      <c r="AU7" s="193"/>
      <c r="AV7" s="193"/>
      <c r="AW7" s="193"/>
      <c r="AX7" s="194">
        <f>SUM(AS7:AW7)</f>
        <v>0</v>
      </c>
      <c r="BA7" s="299" t="s">
        <v>13</v>
      </c>
      <c r="BB7" s="300"/>
      <c r="BC7" s="398">
        <f>BJ7+BR7+BJ12+BR12+BJ17+BR17+BJ22+BR22+BJ27+BR27+BJ32+BR32+BJ37+BR37+BJ42+BR42+BJ47+BR47+BJ52+BR52+BJ57+BR57</f>
        <v>5141</v>
      </c>
      <c r="BD7" s="399"/>
      <c r="BE7" s="192">
        <f>Q7+AK7</f>
        <v>34</v>
      </c>
      <c r="BF7" s="193">
        <f t="shared" ref="BF7:BJ8" si="0">R7+AL7</f>
        <v>29</v>
      </c>
      <c r="BG7" s="193">
        <f t="shared" si="0"/>
        <v>41</v>
      </c>
      <c r="BH7" s="193">
        <f t="shared" si="0"/>
        <v>35</v>
      </c>
      <c r="BI7" s="193">
        <f t="shared" si="0"/>
        <v>40</v>
      </c>
      <c r="BJ7" s="193">
        <f t="shared" si="0"/>
        <v>179</v>
      </c>
      <c r="BK7" s="309" t="s">
        <v>13</v>
      </c>
      <c r="BL7" s="309"/>
      <c r="BM7" s="193">
        <f>Y7+AS7</f>
        <v>34</v>
      </c>
      <c r="BN7" s="193">
        <f t="shared" ref="BN7:BQ8" si="1">Z7+AT7</f>
        <v>38</v>
      </c>
      <c r="BO7" s="193">
        <f t="shared" si="1"/>
        <v>33</v>
      </c>
      <c r="BP7" s="193">
        <f t="shared" si="1"/>
        <v>47</v>
      </c>
      <c r="BQ7" s="193">
        <f t="shared" si="1"/>
        <v>35</v>
      </c>
      <c r="BR7" s="194">
        <f>SUM(BM7:BQ7)</f>
        <v>187</v>
      </c>
    </row>
    <row r="8" spans="1:70" ht="15.75" customHeight="1" thickBot="1" x14ac:dyDescent="0.2">
      <c r="B8" s="147" t="s">
        <v>34</v>
      </c>
      <c r="C8" s="143">
        <f t="shared" ref="C8:H8" si="2">+C10-C9</f>
        <v>3438</v>
      </c>
      <c r="D8" s="61">
        <f t="shared" si="2"/>
        <v>3338</v>
      </c>
      <c r="E8" s="62">
        <f t="shared" si="2"/>
        <v>6776</v>
      </c>
      <c r="F8" s="63">
        <f t="shared" si="2"/>
        <v>41</v>
      </c>
      <c r="G8" s="64">
        <f t="shared" si="2"/>
        <v>51</v>
      </c>
      <c r="H8" s="62">
        <f t="shared" si="2"/>
        <v>92</v>
      </c>
      <c r="I8" s="107">
        <f t="shared" ref="I8:K10" si="3">+C8+F8</f>
        <v>3479</v>
      </c>
      <c r="J8" s="108">
        <f t="shared" si="3"/>
        <v>3389</v>
      </c>
      <c r="K8" s="109">
        <f t="shared" si="3"/>
        <v>6868</v>
      </c>
      <c r="L8" s="74"/>
      <c r="M8" s="299" t="s">
        <v>14</v>
      </c>
      <c r="N8" s="300"/>
      <c r="O8" s="398">
        <f>V8+AD8+V13+AD13+V18+AD18+V23+AD23+V28+AD28+V33+AD33+V38+AD38+V43+AD43+V48+AD48+V53+AD53+V58+AD58</f>
        <v>5592</v>
      </c>
      <c r="P8" s="399"/>
      <c r="Q8" s="17">
        <v>19</v>
      </c>
      <c r="R8" s="18">
        <v>39</v>
      </c>
      <c r="S8" s="18">
        <v>32</v>
      </c>
      <c r="T8" s="18">
        <v>34</v>
      </c>
      <c r="U8" s="18">
        <v>34</v>
      </c>
      <c r="V8" s="18">
        <f>SUM(Q8:U8)</f>
        <v>158</v>
      </c>
      <c r="W8" s="304" t="s">
        <v>15</v>
      </c>
      <c r="X8" s="305"/>
      <c r="Y8" s="18">
        <v>37</v>
      </c>
      <c r="Z8" s="31">
        <v>42</v>
      </c>
      <c r="AA8" s="18">
        <v>56</v>
      </c>
      <c r="AB8" s="18">
        <v>47</v>
      </c>
      <c r="AC8" s="18">
        <v>47</v>
      </c>
      <c r="AD8" s="19">
        <f>SUM(Y8:AC8)</f>
        <v>229</v>
      </c>
      <c r="AG8" s="299" t="s">
        <v>14</v>
      </c>
      <c r="AH8" s="300"/>
      <c r="AI8" s="398">
        <f>AP8+AX8+AP13+AX13+AP18+AX18+AP23+AX23+AP28+AX28+AP33+AX33+AP38+AX38+AP43+AX43+AP48+AX48+AP53+AX53+AP58+AX58</f>
        <v>52</v>
      </c>
      <c r="AJ8" s="399"/>
      <c r="AK8" s="17"/>
      <c r="AL8" s="18"/>
      <c r="AM8" s="18"/>
      <c r="AN8" s="18"/>
      <c r="AO8" s="18"/>
      <c r="AP8" s="18">
        <f>SUM(AK8:AO8)</f>
        <v>0</v>
      </c>
      <c r="AQ8" s="304" t="s">
        <v>15</v>
      </c>
      <c r="AR8" s="305"/>
      <c r="AS8" s="18"/>
      <c r="AT8" s="18"/>
      <c r="AU8" s="18"/>
      <c r="AV8" s="18"/>
      <c r="AW8" s="18"/>
      <c r="AX8" s="19">
        <f>SUM(AS8:AW8)</f>
        <v>0</v>
      </c>
      <c r="BA8" s="299" t="s">
        <v>14</v>
      </c>
      <c r="BB8" s="300"/>
      <c r="BC8" s="398">
        <f>BJ8+BR8+BJ13+BR13+BJ18+BR18+BJ23+BR23+BJ28+BR28+BJ33+BR33+BJ38+BR38+BJ43+BR43+BJ48+BR48+BJ53+BR53+BJ58+BR58</f>
        <v>5644</v>
      </c>
      <c r="BD8" s="399"/>
      <c r="BE8" s="17">
        <f>Q8+AK8</f>
        <v>19</v>
      </c>
      <c r="BF8" s="18">
        <f t="shared" si="0"/>
        <v>39</v>
      </c>
      <c r="BG8" s="18">
        <f t="shared" si="0"/>
        <v>32</v>
      </c>
      <c r="BH8" s="18">
        <f t="shared" si="0"/>
        <v>34</v>
      </c>
      <c r="BI8" s="18">
        <f t="shared" si="0"/>
        <v>34</v>
      </c>
      <c r="BJ8" s="18">
        <f>SUM(BE8:BI8)</f>
        <v>158</v>
      </c>
      <c r="BK8" s="306" t="s">
        <v>15</v>
      </c>
      <c r="BL8" s="306"/>
      <c r="BM8" s="18">
        <f>Y8+AS8</f>
        <v>37</v>
      </c>
      <c r="BN8" s="18">
        <f t="shared" si="1"/>
        <v>42</v>
      </c>
      <c r="BO8" s="18">
        <f t="shared" si="1"/>
        <v>56</v>
      </c>
      <c r="BP8" s="18">
        <f t="shared" si="1"/>
        <v>47</v>
      </c>
      <c r="BQ8" s="18">
        <f t="shared" si="1"/>
        <v>47</v>
      </c>
      <c r="BR8" s="19">
        <f>SUM(BM8:BQ8)</f>
        <v>229</v>
      </c>
    </row>
    <row r="9" spans="1:70" ht="15.75" thickBot="1" x14ac:dyDescent="0.2">
      <c r="B9" s="148" t="s">
        <v>35</v>
      </c>
      <c r="C9" s="144">
        <f>AB62</f>
        <v>1662</v>
      </c>
      <c r="D9" s="65">
        <f>AB63</f>
        <v>2254</v>
      </c>
      <c r="E9" s="66">
        <f>+C9+D9</f>
        <v>3916</v>
      </c>
      <c r="F9" s="67">
        <f>AV62</f>
        <v>0</v>
      </c>
      <c r="G9" s="65">
        <f>AV63</f>
        <v>1</v>
      </c>
      <c r="H9" s="66">
        <f>SUM(F9:G9)</f>
        <v>1</v>
      </c>
      <c r="I9" s="110">
        <f t="shared" si="3"/>
        <v>1662</v>
      </c>
      <c r="J9" s="111">
        <f t="shared" si="3"/>
        <v>2255</v>
      </c>
      <c r="K9" s="112">
        <f>+E9+H9</f>
        <v>3917</v>
      </c>
      <c r="L9" s="74"/>
      <c r="M9" s="299" t="s">
        <v>12</v>
      </c>
      <c r="N9" s="300"/>
      <c r="O9" s="398">
        <f>SUM(O7:O8)</f>
        <v>10692</v>
      </c>
      <c r="P9" s="401"/>
      <c r="Q9" s="20">
        <f t="shared" ref="Q9:V9" si="4">SUM(Q7:Q8)</f>
        <v>53</v>
      </c>
      <c r="R9" s="20">
        <f t="shared" si="4"/>
        <v>68</v>
      </c>
      <c r="S9" s="20">
        <f t="shared" si="4"/>
        <v>73</v>
      </c>
      <c r="T9" s="20">
        <f t="shared" si="4"/>
        <v>69</v>
      </c>
      <c r="U9" s="20">
        <f t="shared" si="4"/>
        <v>74</v>
      </c>
      <c r="V9" s="20">
        <f t="shared" si="4"/>
        <v>337</v>
      </c>
      <c r="W9" s="402" t="s">
        <v>12</v>
      </c>
      <c r="X9" s="403"/>
      <c r="Y9" s="20">
        <f t="shared" ref="Y9:AD9" si="5">SUM(Y7:Y8)</f>
        <v>71</v>
      </c>
      <c r="Z9" s="20">
        <f t="shared" si="5"/>
        <v>80</v>
      </c>
      <c r="AA9" s="20">
        <f t="shared" si="5"/>
        <v>89</v>
      </c>
      <c r="AB9" s="20">
        <f t="shared" si="5"/>
        <v>94</v>
      </c>
      <c r="AC9" s="20">
        <f t="shared" si="5"/>
        <v>82</v>
      </c>
      <c r="AD9" s="20">
        <f t="shared" si="5"/>
        <v>416</v>
      </c>
      <c r="AG9" s="299" t="s">
        <v>12</v>
      </c>
      <c r="AH9" s="300"/>
      <c r="AI9" s="398">
        <f>SUM(AI7:AI8)</f>
        <v>93</v>
      </c>
      <c r="AJ9" s="401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402" t="s">
        <v>12</v>
      </c>
      <c r="AR9" s="403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99" t="s">
        <v>12</v>
      </c>
      <c r="BB9" s="300"/>
      <c r="BC9" s="398">
        <f>SUM(BC7:BC8)</f>
        <v>10785</v>
      </c>
      <c r="BD9" s="399"/>
      <c r="BE9" s="21">
        <f t="shared" ref="BE9:BJ9" si="8">SUM(BE7:BE8)</f>
        <v>53</v>
      </c>
      <c r="BF9" s="22">
        <f t="shared" si="8"/>
        <v>68</v>
      </c>
      <c r="BG9" s="22">
        <f t="shared" si="8"/>
        <v>73</v>
      </c>
      <c r="BH9" s="22">
        <f t="shared" si="8"/>
        <v>69</v>
      </c>
      <c r="BI9" s="23">
        <f t="shared" si="8"/>
        <v>74</v>
      </c>
      <c r="BJ9" s="191">
        <f t="shared" si="8"/>
        <v>337</v>
      </c>
      <c r="BK9" s="430" t="s">
        <v>12</v>
      </c>
      <c r="BL9" s="430"/>
      <c r="BM9" s="21">
        <f t="shared" ref="BM9:BR9" si="9">SUM(BM7:BM8)</f>
        <v>71</v>
      </c>
      <c r="BN9" s="22">
        <f t="shared" si="9"/>
        <v>80</v>
      </c>
      <c r="BO9" s="22">
        <f t="shared" si="9"/>
        <v>89</v>
      </c>
      <c r="BP9" s="22">
        <f t="shared" si="9"/>
        <v>94</v>
      </c>
      <c r="BQ9" s="23">
        <f t="shared" si="9"/>
        <v>82</v>
      </c>
      <c r="BR9" s="191">
        <f t="shared" si="9"/>
        <v>416</v>
      </c>
    </row>
    <row r="10" spans="1:70" ht="15.75" thickBot="1" x14ac:dyDescent="0.2">
      <c r="B10" s="149" t="s">
        <v>12</v>
      </c>
      <c r="C10" s="145">
        <f>O7</f>
        <v>5100</v>
      </c>
      <c r="D10" s="68">
        <f>O8</f>
        <v>5592</v>
      </c>
      <c r="E10" s="69">
        <f>+C10+D10</f>
        <v>10692</v>
      </c>
      <c r="F10" s="70">
        <f>AI7</f>
        <v>41</v>
      </c>
      <c r="G10" s="68">
        <f>AI8</f>
        <v>52</v>
      </c>
      <c r="H10" s="69">
        <f>SUM(F10:G10)</f>
        <v>93</v>
      </c>
      <c r="I10" s="113">
        <f t="shared" si="3"/>
        <v>5141</v>
      </c>
      <c r="J10" s="114">
        <f t="shared" si="3"/>
        <v>5644</v>
      </c>
      <c r="K10" s="115">
        <f t="shared" si="3"/>
        <v>10785</v>
      </c>
      <c r="L10" s="74"/>
      <c r="M10" s="24"/>
      <c r="N10" s="25"/>
      <c r="O10" s="1"/>
      <c r="Q10" s="26"/>
      <c r="R10" s="26"/>
      <c r="S10" s="26"/>
      <c r="T10" s="26"/>
      <c r="U10" s="26"/>
      <c r="V10" s="26"/>
      <c r="W10" s="27"/>
      <c r="X10" s="27"/>
      <c r="Y10" s="26"/>
      <c r="Z10" s="26"/>
      <c r="AA10" s="26"/>
      <c r="AB10" s="26"/>
      <c r="AC10" s="26"/>
      <c r="AD10" s="26"/>
      <c r="AG10" s="24"/>
      <c r="AH10" s="25"/>
      <c r="AI10" s="1"/>
      <c r="AK10" s="26"/>
      <c r="AL10" s="26"/>
      <c r="AM10" s="26"/>
      <c r="AN10" s="26"/>
      <c r="AO10" s="26"/>
      <c r="AP10" s="26"/>
      <c r="AQ10" s="27"/>
      <c r="AR10" s="27"/>
      <c r="AS10" s="26"/>
      <c r="AT10" s="26"/>
      <c r="AU10" s="26"/>
      <c r="AV10" s="26"/>
      <c r="AW10" s="26"/>
      <c r="AX10" s="26"/>
      <c r="BA10" s="24"/>
      <c r="BB10" s="25"/>
      <c r="BC10" s="1"/>
      <c r="BE10" s="26"/>
      <c r="BF10" s="26"/>
      <c r="BG10" s="26"/>
      <c r="BH10" s="26"/>
      <c r="BI10" s="26"/>
      <c r="BJ10" s="26"/>
      <c r="BK10" s="27"/>
      <c r="BL10" s="27"/>
      <c r="BM10" s="26"/>
      <c r="BN10" s="26"/>
      <c r="BO10" s="26"/>
      <c r="BP10" s="26"/>
      <c r="BQ10" s="26"/>
      <c r="BR10" s="26"/>
    </row>
    <row r="11" spans="1:70" ht="15.75" thickBot="1" x14ac:dyDescent="0.2">
      <c r="B11" s="34"/>
      <c r="C11" s="99"/>
      <c r="D11" s="99"/>
      <c r="E11" s="74"/>
      <c r="F11" s="99"/>
      <c r="G11" s="99"/>
      <c r="H11" s="74"/>
      <c r="I11" s="128"/>
      <c r="J11" s="128"/>
      <c r="K11" s="129"/>
      <c r="L11" s="75"/>
      <c r="O11" s="299" t="s">
        <v>10</v>
      </c>
      <c r="P11" s="300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310" t="s">
        <v>10</v>
      </c>
      <c r="X11" s="31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99" t="s">
        <v>10</v>
      </c>
      <c r="AJ11" s="300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310" t="s">
        <v>10</v>
      </c>
      <c r="AR11" s="31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99" t="s">
        <v>10</v>
      </c>
      <c r="BD11" s="300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310" t="s">
        <v>10</v>
      </c>
      <c r="BL11" s="31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9" t="s">
        <v>36</v>
      </c>
      <c r="C12" s="160">
        <f t="shared" ref="C12:J12" si="10">ROUND(C9/C10*100,2)</f>
        <v>32.590000000000003</v>
      </c>
      <c r="D12" s="161">
        <f t="shared" si="10"/>
        <v>40.31</v>
      </c>
      <c r="E12" s="162">
        <f t="shared" si="10"/>
        <v>36.630000000000003</v>
      </c>
      <c r="F12" s="160">
        <f t="shared" si="10"/>
        <v>0</v>
      </c>
      <c r="G12" s="161">
        <f t="shared" si="10"/>
        <v>1.92</v>
      </c>
      <c r="H12" s="162">
        <f t="shared" si="10"/>
        <v>1.08</v>
      </c>
      <c r="I12" s="163">
        <f t="shared" si="10"/>
        <v>32.33</v>
      </c>
      <c r="J12" s="164">
        <f t="shared" si="10"/>
        <v>39.950000000000003</v>
      </c>
      <c r="K12" s="165">
        <f>ROUND(K9/K10*100,2)</f>
        <v>36.32</v>
      </c>
      <c r="L12" s="75"/>
      <c r="N12" s="166"/>
      <c r="O12" s="299" t="s">
        <v>13</v>
      </c>
      <c r="P12" s="303"/>
      <c r="Q12" s="29">
        <v>46</v>
      </c>
      <c r="R12" s="193">
        <v>51</v>
      </c>
      <c r="S12" s="193">
        <v>44</v>
      </c>
      <c r="T12" s="193">
        <v>51</v>
      </c>
      <c r="U12" s="193">
        <v>58</v>
      </c>
      <c r="V12" s="193">
        <f>SUM(Q12:U12)</f>
        <v>250</v>
      </c>
      <c r="W12" s="307" t="s">
        <v>13</v>
      </c>
      <c r="X12" s="308"/>
      <c r="Y12" s="193">
        <v>53</v>
      </c>
      <c r="Z12" s="193">
        <v>61</v>
      </c>
      <c r="AA12" s="193">
        <v>35</v>
      </c>
      <c r="AB12" s="193">
        <v>43</v>
      </c>
      <c r="AC12" s="193">
        <v>50</v>
      </c>
      <c r="AD12" s="194">
        <f>SUM(Y12:AC12)</f>
        <v>242</v>
      </c>
      <c r="AI12" s="299" t="s">
        <v>13</v>
      </c>
      <c r="AJ12" s="303"/>
      <c r="AK12" s="192"/>
      <c r="AL12" s="193"/>
      <c r="AM12" s="193"/>
      <c r="AN12" s="193"/>
      <c r="AO12" s="193"/>
      <c r="AP12" s="193">
        <f>SUM(AK12:AO12)</f>
        <v>0</v>
      </c>
      <c r="AQ12" s="307" t="s">
        <v>13</v>
      </c>
      <c r="AR12" s="308"/>
      <c r="AS12" s="193"/>
      <c r="AT12" s="193"/>
      <c r="AU12" s="193"/>
      <c r="AV12" s="193"/>
      <c r="AW12" s="193">
        <v>1</v>
      </c>
      <c r="AX12" s="194">
        <f>SUM(AS12:AW12)</f>
        <v>1</v>
      </c>
      <c r="BC12" s="299" t="s">
        <v>13</v>
      </c>
      <c r="BD12" s="303"/>
      <c r="BE12" s="192">
        <f>Q12+AK12</f>
        <v>46</v>
      </c>
      <c r="BF12" s="193">
        <f t="shared" ref="BF12:BI13" si="11">R12+AL12</f>
        <v>51</v>
      </c>
      <c r="BG12" s="193">
        <f t="shared" si="11"/>
        <v>44</v>
      </c>
      <c r="BH12" s="193">
        <f t="shared" si="11"/>
        <v>51</v>
      </c>
      <c r="BI12" s="193">
        <f t="shared" si="11"/>
        <v>58</v>
      </c>
      <c r="BJ12" s="193">
        <f>SUM(BE12:BI12)</f>
        <v>250</v>
      </c>
      <c r="BK12" s="309" t="s">
        <v>13</v>
      </c>
      <c r="BL12" s="309"/>
      <c r="BM12" s="193">
        <f>Y12+AS12</f>
        <v>53</v>
      </c>
      <c r="BN12" s="193">
        <f t="shared" ref="BN12:BQ13" si="12">Z12+AT12</f>
        <v>61</v>
      </c>
      <c r="BO12" s="193">
        <f t="shared" si="12"/>
        <v>35</v>
      </c>
      <c r="BP12" s="193">
        <f t="shared" si="12"/>
        <v>43</v>
      </c>
      <c r="BQ12" s="193">
        <f t="shared" si="12"/>
        <v>51</v>
      </c>
      <c r="BR12" s="194">
        <f>SUM(BM12:BQ12)</f>
        <v>243</v>
      </c>
    </row>
    <row r="13" spans="1:70" ht="16.5" thickTop="1" thickBot="1" x14ac:dyDescent="0.2">
      <c r="E13" s="40"/>
      <c r="H13" s="40"/>
      <c r="I13" s="116"/>
      <c r="J13" s="116"/>
      <c r="K13" s="117"/>
      <c r="L13" s="75"/>
      <c r="O13" s="299" t="s">
        <v>15</v>
      </c>
      <c r="P13" s="303"/>
      <c r="Q13" s="17">
        <v>36</v>
      </c>
      <c r="R13" s="18">
        <v>38</v>
      </c>
      <c r="S13" s="18">
        <v>47</v>
      </c>
      <c r="T13" s="18">
        <v>54</v>
      </c>
      <c r="U13" s="18">
        <v>55</v>
      </c>
      <c r="V13" s="18">
        <f>SUM(Q13:U13)</f>
        <v>230</v>
      </c>
      <c r="W13" s="304" t="s">
        <v>15</v>
      </c>
      <c r="X13" s="305"/>
      <c r="Y13" s="18">
        <v>62</v>
      </c>
      <c r="Z13" s="18">
        <v>44</v>
      </c>
      <c r="AA13" s="18">
        <v>52</v>
      </c>
      <c r="AB13" s="18">
        <v>67</v>
      </c>
      <c r="AC13" s="18">
        <v>42</v>
      </c>
      <c r="AD13" s="19">
        <f>SUM(Y13:AC13)</f>
        <v>267</v>
      </c>
      <c r="AI13" s="299" t="s">
        <v>15</v>
      </c>
      <c r="AJ13" s="303"/>
      <c r="AK13" s="17"/>
      <c r="AL13" s="18"/>
      <c r="AM13" s="18"/>
      <c r="AN13" s="18"/>
      <c r="AO13" s="18"/>
      <c r="AP13" s="18">
        <f>SUM(AK13:AO13)</f>
        <v>0</v>
      </c>
      <c r="AQ13" s="304" t="s">
        <v>15</v>
      </c>
      <c r="AR13" s="305"/>
      <c r="AS13" s="18"/>
      <c r="AT13" s="18"/>
      <c r="AU13" s="18"/>
      <c r="AV13" s="18"/>
      <c r="AW13" s="18">
        <v>2</v>
      </c>
      <c r="AX13" s="19">
        <f>SUM(AS13:AW13)</f>
        <v>2</v>
      </c>
      <c r="BC13" s="299" t="s">
        <v>15</v>
      </c>
      <c r="BD13" s="303"/>
      <c r="BE13" s="17">
        <f>Q13+AK13</f>
        <v>36</v>
      </c>
      <c r="BF13" s="18">
        <f t="shared" si="11"/>
        <v>38</v>
      </c>
      <c r="BG13" s="18">
        <f t="shared" si="11"/>
        <v>47</v>
      </c>
      <c r="BH13" s="18">
        <f t="shared" si="11"/>
        <v>54</v>
      </c>
      <c r="BI13" s="18">
        <f t="shared" si="11"/>
        <v>55</v>
      </c>
      <c r="BJ13" s="18">
        <f>SUM(BE13:BI13)</f>
        <v>230</v>
      </c>
      <c r="BK13" s="306" t="s">
        <v>15</v>
      </c>
      <c r="BL13" s="306"/>
      <c r="BM13" s="18">
        <f>Y13+AS13</f>
        <v>62</v>
      </c>
      <c r="BN13" s="18">
        <f t="shared" si="12"/>
        <v>44</v>
      </c>
      <c r="BO13" s="18">
        <f t="shared" si="12"/>
        <v>52</v>
      </c>
      <c r="BP13" s="18">
        <f t="shared" si="12"/>
        <v>67</v>
      </c>
      <c r="BQ13" s="18">
        <f t="shared" si="12"/>
        <v>44</v>
      </c>
      <c r="BR13" s="19">
        <f>SUM(BM13:BQ13)</f>
        <v>269</v>
      </c>
    </row>
    <row r="14" spans="1:70" ht="15" x14ac:dyDescent="0.15">
      <c r="A14" s="1"/>
      <c r="E14" s="40"/>
      <c r="H14" s="40"/>
      <c r="I14" s="116"/>
      <c r="J14" s="116"/>
      <c r="K14" s="117"/>
      <c r="L14" s="76"/>
      <c r="O14" s="299" t="s">
        <v>12</v>
      </c>
      <c r="P14" s="300"/>
      <c r="Q14" s="20">
        <f t="shared" ref="Q14:V14" si="13">SUM(Q12:Q13)</f>
        <v>82</v>
      </c>
      <c r="R14" s="20">
        <f t="shared" si="13"/>
        <v>89</v>
      </c>
      <c r="S14" s="20">
        <f t="shared" si="13"/>
        <v>91</v>
      </c>
      <c r="T14" s="20">
        <f t="shared" si="13"/>
        <v>105</v>
      </c>
      <c r="U14" s="20">
        <f t="shared" si="13"/>
        <v>113</v>
      </c>
      <c r="V14" s="20">
        <f t="shared" si="13"/>
        <v>480</v>
      </c>
      <c r="W14" s="301" t="s">
        <v>12</v>
      </c>
      <c r="X14" s="302"/>
      <c r="Y14" s="20">
        <f t="shared" ref="Y14:AD14" si="14">SUM(Y12:Y13)</f>
        <v>115</v>
      </c>
      <c r="Z14" s="20">
        <f t="shared" si="14"/>
        <v>105</v>
      </c>
      <c r="AA14" s="20">
        <f t="shared" si="14"/>
        <v>87</v>
      </c>
      <c r="AB14" s="20">
        <f t="shared" si="14"/>
        <v>110</v>
      </c>
      <c r="AC14" s="20">
        <f t="shared" si="14"/>
        <v>92</v>
      </c>
      <c r="AD14" s="20">
        <f t="shared" si="14"/>
        <v>509</v>
      </c>
      <c r="AI14" s="299" t="s">
        <v>12</v>
      </c>
      <c r="AJ14" s="300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301" t="s">
        <v>12</v>
      </c>
      <c r="AR14" s="302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3</v>
      </c>
      <c r="AX14" s="20">
        <f t="shared" si="16"/>
        <v>3</v>
      </c>
      <c r="BC14" s="299" t="s">
        <v>12</v>
      </c>
      <c r="BD14" s="300"/>
      <c r="BE14" s="20">
        <f t="shared" ref="BE14:BJ14" si="17">SUM(BE12:BE13)</f>
        <v>82</v>
      </c>
      <c r="BF14" s="20">
        <f t="shared" si="17"/>
        <v>89</v>
      </c>
      <c r="BG14" s="20">
        <f t="shared" si="17"/>
        <v>91</v>
      </c>
      <c r="BH14" s="20">
        <f t="shared" si="17"/>
        <v>105</v>
      </c>
      <c r="BI14" s="20">
        <f t="shared" si="17"/>
        <v>113</v>
      </c>
      <c r="BJ14" s="20">
        <f t="shared" si="17"/>
        <v>480</v>
      </c>
      <c r="BK14" s="301" t="s">
        <v>12</v>
      </c>
      <c r="BL14" s="302"/>
      <c r="BM14" s="20">
        <f t="shared" ref="BM14:BR14" si="18">SUM(BM12:BM13)</f>
        <v>115</v>
      </c>
      <c r="BN14" s="20">
        <f t="shared" si="18"/>
        <v>105</v>
      </c>
      <c r="BO14" s="20">
        <f t="shared" si="18"/>
        <v>87</v>
      </c>
      <c r="BP14" s="20">
        <f t="shared" si="18"/>
        <v>110</v>
      </c>
      <c r="BQ14" s="20">
        <f t="shared" si="18"/>
        <v>95</v>
      </c>
      <c r="BR14" s="20">
        <f t="shared" si="18"/>
        <v>512</v>
      </c>
    </row>
    <row r="15" spans="1:70" ht="15.75" thickBot="1" x14ac:dyDescent="0.2">
      <c r="A15" s="1"/>
      <c r="E15" s="40"/>
      <c r="H15" s="40"/>
      <c r="I15" s="116"/>
      <c r="J15" s="116"/>
      <c r="K15" s="117"/>
      <c r="L15" s="76"/>
      <c r="O15" s="28"/>
      <c r="P15" s="28"/>
      <c r="Q15" s="26"/>
      <c r="R15" s="26"/>
      <c r="S15" s="26"/>
      <c r="T15" s="26"/>
      <c r="U15" s="26"/>
      <c r="V15" s="26"/>
      <c r="W15" s="28"/>
      <c r="X15" s="28"/>
      <c r="Y15" s="26"/>
      <c r="Z15" s="26"/>
      <c r="AA15" s="26"/>
      <c r="AB15" s="26"/>
      <c r="AC15" s="26"/>
      <c r="AD15" s="26"/>
      <c r="AI15" s="28"/>
      <c r="AJ15" s="28"/>
      <c r="AK15" s="26"/>
      <c r="AL15" s="26"/>
      <c r="AM15" s="26"/>
      <c r="AN15" s="26"/>
      <c r="AO15" s="26"/>
      <c r="AP15" s="26"/>
      <c r="AQ15" s="28"/>
      <c r="AR15" s="28"/>
      <c r="AS15" s="26"/>
      <c r="AT15" s="26"/>
      <c r="AU15" s="26"/>
      <c r="AV15" s="26"/>
      <c r="AW15" s="26"/>
      <c r="AX15" s="26"/>
      <c r="BC15" s="28"/>
      <c r="BD15" s="28"/>
      <c r="BE15" s="26"/>
      <c r="BF15" s="26"/>
      <c r="BG15" s="26"/>
      <c r="BH15" s="26"/>
      <c r="BI15" s="26"/>
      <c r="BJ15" s="26"/>
      <c r="BK15" s="28"/>
      <c r="BL15" s="28"/>
      <c r="BM15" s="26"/>
      <c r="BN15" s="26"/>
      <c r="BO15" s="26"/>
      <c r="BP15" s="26"/>
      <c r="BQ15" s="26"/>
      <c r="BR15" s="26"/>
    </row>
    <row r="16" spans="1:70" ht="16.5" thickTop="1" thickBot="1" x14ac:dyDescent="0.2">
      <c r="B16" s="150" t="s">
        <v>53</v>
      </c>
      <c r="C16" s="392" t="s">
        <v>31</v>
      </c>
      <c r="D16" s="393"/>
      <c r="E16" s="394"/>
      <c r="F16" s="392" t="s">
        <v>32</v>
      </c>
      <c r="G16" s="393"/>
      <c r="H16" s="394"/>
      <c r="I16" s="395" t="s">
        <v>52</v>
      </c>
      <c r="J16" s="396"/>
      <c r="K16" s="397"/>
      <c r="L16" s="74"/>
      <c r="O16" s="299" t="s">
        <v>10</v>
      </c>
      <c r="P16" s="300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310" t="s">
        <v>10</v>
      </c>
      <c r="X16" s="31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99" t="s">
        <v>10</v>
      </c>
      <c r="AJ16" s="300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310" t="s">
        <v>10</v>
      </c>
      <c r="AR16" s="31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99" t="s">
        <v>10</v>
      </c>
      <c r="BD16" s="300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310" t="s">
        <v>10</v>
      </c>
      <c r="BL16" s="31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154" t="s">
        <v>37</v>
      </c>
      <c r="C17" s="151">
        <f>V27+AD27+V32+AD32+V37</f>
        <v>1682</v>
      </c>
      <c r="D17" s="79">
        <f>V28+AD28+V33+AD33+V38</f>
        <v>1659</v>
      </c>
      <c r="E17" s="80">
        <f>SUM(C17:D17)</f>
        <v>3341</v>
      </c>
      <c r="F17" s="81">
        <f>AP27+AX27+AP32+AX32+AP37</f>
        <v>3</v>
      </c>
      <c r="G17" s="79">
        <f>AP28+AX28+AP33+AX33+AP38</f>
        <v>15</v>
      </c>
      <c r="H17" s="80">
        <f>SUM(F17:G17)</f>
        <v>18</v>
      </c>
      <c r="I17" s="118">
        <f t="shared" ref="I17:K20" si="19">+C17+F17</f>
        <v>1685</v>
      </c>
      <c r="J17" s="119">
        <f t="shared" si="19"/>
        <v>1674</v>
      </c>
      <c r="K17" s="120">
        <f t="shared" si="19"/>
        <v>3359</v>
      </c>
      <c r="L17" s="74"/>
      <c r="O17" s="299" t="s">
        <v>13</v>
      </c>
      <c r="P17" s="303"/>
      <c r="Q17" s="192">
        <v>45</v>
      </c>
      <c r="R17" s="193">
        <v>41</v>
      </c>
      <c r="S17" s="193">
        <v>40</v>
      </c>
      <c r="T17" s="193">
        <v>41</v>
      </c>
      <c r="U17" s="193">
        <v>38</v>
      </c>
      <c r="V17" s="193">
        <f>SUM(Q17:U17)</f>
        <v>205</v>
      </c>
      <c r="W17" s="307" t="s">
        <v>13</v>
      </c>
      <c r="X17" s="308"/>
      <c r="Y17" s="193">
        <v>42</v>
      </c>
      <c r="Z17" s="193">
        <v>36</v>
      </c>
      <c r="AA17" s="193">
        <v>45</v>
      </c>
      <c r="AB17" s="193">
        <v>42</v>
      </c>
      <c r="AC17" s="193">
        <v>37</v>
      </c>
      <c r="AD17" s="194">
        <f>SUM(Y17:AC17)</f>
        <v>202</v>
      </c>
      <c r="AI17" s="299" t="s">
        <v>13</v>
      </c>
      <c r="AJ17" s="303"/>
      <c r="AK17" s="29">
        <v>3</v>
      </c>
      <c r="AL17" s="193">
        <v>2</v>
      </c>
      <c r="AM17" s="193">
        <v>8</v>
      </c>
      <c r="AN17" s="193">
        <v>2</v>
      </c>
      <c r="AO17" s="193">
        <v>2</v>
      </c>
      <c r="AP17" s="193">
        <f>SUM(AK17:AO17)</f>
        <v>17</v>
      </c>
      <c r="AQ17" s="307" t="s">
        <v>13</v>
      </c>
      <c r="AR17" s="308"/>
      <c r="AS17" s="193">
        <v>1</v>
      </c>
      <c r="AT17" s="193">
        <v>2</v>
      </c>
      <c r="AU17" s="193">
        <v>3</v>
      </c>
      <c r="AV17" s="193">
        <v>0</v>
      </c>
      <c r="AW17" s="193">
        <v>5</v>
      </c>
      <c r="AX17" s="194">
        <f>SUM(AS17:AW17)</f>
        <v>11</v>
      </c>
      <c r="BC17" s="299" t="s">
        <v>13</v>
      </c>
      <c r="BD17" s="303"/>
      <c r="BE17" s="192">
        <f>Q17+AK17</f>
        <v>48</v>
      </c>
      <c r="BF17" s="193">
        <f t="shared" ref="BF17:BI18" si="20">R17+AL17</f>
        <v>43</v>
      </c>
      <c r="BG17" s="193">
        <f t="shared" si="20"/>
        <v>48</v>
      </c>
      <c r="BH17" s="193">
        <f t="shared" si="20"/>
        <v>43</v>
      </c>
      <c r="BI17" s="193">
        <f t="shared" si="20"/>
        <v>40</v>
      </c>
      <c r="BJ17" s="193">
        <f>SUM(BE17:BI17)</f>
        <v>222</v>
      </c>
      <c r="BK17" s="309" t="s">
        <v>13</v>
      </c>
      <c r="BL17" s="309"/>
      <c r="BM17" s="193">
        <f>Y17+AS17</f>
        <v>43</v>
      </c>
      <c r="BN17" s="193">
        <f t="shared" ref="BN17:BQ18" si="21">Z17+AT17</f>
        <v>38</v>
      </c>
      <c r="BO17" s="193">
        <f t="shared" si="21"/>
        <v>48</v>
      </c>
      <c r="BP17" s="193">
        <f t="shared" si="21"/>
        <v>42</v>
      </c>
      <c r="BQ17" s="193">
        <f t="shared" si="21"/>
        <v>42</v>
      </c>
      <c r="BR17" s="194">
        <f>SUM(BM17:BQ17)</f>
        <v>213</v>
      </c>
    </row>
    <row r="18" spans="2:70" ht="15.75" thickBot="1" x14ac:dyDescent="0.2">
      <c r="B18" s="155" t="s">
        <v>38</v>
      </c>
      <c r="C18" s="152">
        <f>AD37</f>
        <v>472</v>
      </c>
      <c r="D18" s="71">
        <f>AD38</f>
        <v>490</v>
      </c>
      <c r="E18" s="72">
        <f>SUM(C18:D18)</f>
        <v>962</v>
      </c>
      <c r="F18" s="73">
        <f>AX37</f>
        <v>0</v>
      </c>
      <c r="G18" s="71">
        <f>AX38</f>
        <v>0</v>
      </c>
      <c r="H18" s="72">
        <f>SUM(F18:G18)</f>
        <v>0</v>
      </c>
      <c r="I18" s="121">
        <f t="shared" si="19"/>
        <v>472</v>
      </c>
      <c r="J18" s="122">
        <f t="shared" si="19"/>
        <v>490</v>
      </c>
      <c r="K18" s="123">
        <f t="shared" si="19"/>
        <v>962</v>
      </c>
      <c r="L18" s="75"/>
      <c r="O18" s="299" t="s">
        <v>15</v>
      </c>
      <c r="P18" s="303"/>
      <c r="Q18" s="17">
        <v>37</v>
      </c>
      <c r="R18" s="18">
        <v>35</v>
      </c>
      <c r="S18" s="18">
        <v>31</v>
      </c>
      <c r="T18" s="18">
        <v>43</v>
      </c>
      <c r="U18" s="18">
        <v>30</v>
      </c>
      <c r="V18" s="18">
        <f>SUM(Q18:U18)</f>
        <v>176</v>
      </c>
      <c r="W18" s="304" t="s">
        <v>15</v>
      </c>
      <c r="X18" s="305"/>
      <c r="Y18" s="18">
        <v>31</v>
      </c>
      <c r="Z18" s="18">
        <v>33</v>
      </c>
      <c r="AA18" s="18">
        <v>23</v>
      </c>
      <c r="AB18" s="18">
        <v>26</v>
      </c>
      <c r="AC18" s="18">
        <v>32</v>
      </c>
      <c r="AD18" s="19">
        <f>SUM(Y18:AC18)</f>
        <v>145</v>
      </c>
      <c r="AI18" s="299" t="s">
        <v>15</v>
      </c>
      <c r="AJ18" s="303"/>
      <c r="AK18" s="17">
        <v>1</v>
      </c>
      <c r="AL18" s="18">
        <v>2</v>
      </c>
      <c r="AM18" s="18">
        <v>1</v>
      </c>
      <c r="AN18" s="18">
        <v>4</v>
      </c>
      <c r="AO18" s="18">
        <v>2</v>
      </c>
      <c r="AP18" s="18">
        <f>SUM(AK18:AO18)</f>
        <v>10</v>
      </c>
      <c r="AQ18" s="304" t="s">
        <v>15</v>
      </c>
      <c r="AR18" s="305"/>
      <c r="AS18" s="18">
        <v>3</v>
      </c>
      <c r="AT18" s="18">
        <v>1</v>
      </c>
      <c r="AU18" s="18">
        <v>1</v>
      </c>
      <c r="AV18" s="18">
        <v>2</v>
      </c>
      <c r="AW18" s="18">
        <v>2</v>
      </c>
      <c r="AX18" s="19">
        <f>SUM(AS18:AW18)</f>
        <v>9</v>
      </c>
      <c r="BC18" s="299" t="s">
        <v>15</v>
      </c>
      <c r="BD18" s="303"/>
      <c r="BE18" s="17">
        <f>Q18+AK18</f>
        <v>38</v>
      </c>
      <c r="BF18" s="18">
        <f t="shared" si="20"/>
        <v>37</v>
      </c>
      <c r="BG18" s="18">
        <f t="shared" si="20"/>
        <v>32</v>
      </c>
      <c r="BH18" s="18">
        <f t="shared" si="20"/>
        <v>47</v>
      </c>
      <c r="BI18" s="18">
        <f t="shared" si="20"/>
        <v>32</v>
      </c>
      <c r="BJ18" s="18">
        <f>SUM(BE18:BI18)</f>
        <v>186</v>
      </c>
      <c r="BK18" s="306" t="s">
        <v>15</v>
      </c>
      <c r="BL18" s="306"/>
      <c r="BM18" s="18">
        <f>Y18+AS18</f>
        <v>34</v>
      </c>
      <c r="BN18" s="18">
        <f t="shared" si="21"/>
        <v>34</v>
      </c>
      <c r="BO18" s="18">
        <f t="shared" si="21"/>
        <v>24</v>
      </c>
      <c r="BP18" s="18">
        <f t="shared" si="21"/>
        <v>28</v>
      </c>
      <c r="BQ18" s="18">
        <f t="shared" si="21"/>
        <v>34</v>
      </c>
      <c r="BR18" s="19">
        <f>SUM(BM18:BQ18)</f>
        <v>154</v>
      </c>
    </row>
    <row r="19" spans="2:70" ht="15" x14ac:dyDescent="0.15">
      <c r="B19" s="156" t="s">
        <v>39</v>
      </c>
      <c r="C19" s="144">
        <f>V42</f>
        <v>423</v>
      </c>
      <c r="D19" s="65">
        <f>V43</f>
        <v>471</v>
      </c>
      <c r="E19" s="66">
        <f>SUM(C19:D19)</f>
        <v>894</v>
      </c>
      <c r="F19" s="67">
        <f>AP42</f>
        <v>0</v>
      </c>
      <c r="G19" s="65">
        <f>AP43</f>
        <v>0</v>
      </c>
      <c r="H19" s="66">
        <f>SUM(F19:G19)</f>
        <v>0</v>
      </c>
      <c r="I19" s="110">
        <f t="shared" si="19"/>
        <v>423</v>
      </c>
      <c r="J19" s="111">
        <f t="shared" si="19"/>
        <v>471</v>
      </c>
      <c r="K19" s="124">
        <f t="shared" si="19"/>
        <v>894</v>
      </c>
      <c r="L19" s="75"/>
      <c r="O19" s="299" t="s">
        <v>12</v>
      </c>
      <c r="P19" s="300"/>
      <c r="Q19" s="20">
        <f t="shared" ref="Q19:V19" si="22">SUM(Q17:Q18)</f>
        <v>82</v>
      </c>
      <c r="R19" s="20">
        <f t="shared" si="22"/>
        <v>76</v>
      </c>
      <c r="S19" s="20">
        <f t="shared" si="22"/>
        <v>71</v>
      </c>
      <c r="T19" s="20">
        <f t="shared" si="22"/>
        <v>84</v>
      </c>
      <c r="U19" s="20">
        <f t="shared" si="22"/>
        <v>68</v>
      </c>
      <c r="V19" s="20">
        <f t="shared" si="22"/>
        <v>381</v>
      </c>
      <c r="W19" s="301" t="s">
        <v>12</v>
      </c>
      <c r="X19" s="302"/>
      <c r="Y19" s="20">
        <f t="shared" ref="Y19:AD19" si="23">SUM(Y17:Y18)</f>
        <v>73</v>
      </c>
      <c r="Z19" s="20">
        <f t="shared" si="23"/>
        <v>69</v>
      </c>
      <c r="AA19" s="20">
        <f t="shared" si="23"/>
        <v>68</v>
      </c>
      <c r="AB19" s="20">
        <f t="shared" si="23"/>
        <v>68</v>
      </c>
      <c r="AC19" s="20">
        <f t="shared" si="23"/>
        <v>69</v>
      </c>
      <c r="AD19" s="20">
        <f t="shared" si="23"/>
        <v>347</v>
      </c>
      <c r="AI19" s="299" t="s">
        <v>12</v>
      </c>
      <c r="AJ19" s="300"/>
      <c r="AK19" s="20">
        <f t="shared" ref="AK19:AP19" si="24">SUM(AK17:AK18)</f>
        <v>4</v>
      </c>
      <c r="AL19" s="20">
        <f t="shared" si="24"/>
        <v>4</v>
      </c>
      <c r="AM19" s="20">
        <f t="shared" si="24"/>
        <v>9</v>
      </c>
      <c r="AN19" s="20">
        <f t="shared" si="24"/>
        <v>6</v>
      </c>
      <c r="AO19" s="20">
        <f t="shared" si="24"/>
        <v>4</v>
      </c>
      <c r="AP19" s="20">
        <f t="shared" si="24"/>
        <v>27</v>
      </c>
      <c r="AQ19" s="301" t="s">
        <v>12</v>
      </c>
      <c r="AR19" s="302"/>
      <c r="AS19" s="20">
        <f t="shared" ref="AS19:AX19" si="25">SUM(AS17:AS18)</f>
        <v>4</v>
      </c>
      <c r="AT19" s="20">
        <f t="shared" si="25"/>
        <v>3</v>
      </c>
      <c r="AU19" s="20">
        <f t="shared" si="25"/>
        <v>4</v>
      </c>
      <c r="AV19" s="20">
        <f t="shared" si="25"/>
        <v>2</v>
      </c>
      <c r="AW19" s="20">
        <f t="shared" si="25"/>
        <v>7</v>
      </c>
      <c r="AX19" s="20">
        <f t="shared" si="25"/>
        <v>20</v>
      </c>
      <c r="BC19" s="299" t="s">
        <v>12</v>
      </c>
      <c r="BD19" s="300"/>
      <c r="BE19" s="20">
        <f t="shared" ref="BE19:BJ19" si="26">SUM(BE17:BE18)</f>
        <v>86</v>
      </c>
      <c r="BF19" s="20">
        <f t="shared" si="26"/>
        <v>80</v>
      </c>
      <c r="BG19" s="20">
        <f t="shared" si="26"/>
        <v>80</v>
      </c>
      <c r="BH19" s="20">
        <f t="shared" si="26"/>
        <v>90</v>
      </c>
      <c r="BI19" s="20">
        <f t="shared" si="26"/>
        <v>72</v>
      </c>
      <c r="BJ19" s="20">
        <f t="shared" si="26"/>
        <v>408</v>
      </c>
      <c r="BK19" s="301" t="s">
        <v>12</v>
      </c>
      <c r="BL19" s="302"/>
      <c r="BM19" s="20">
        <f t="shared" ref="BM19:BR19" si="27">SUM(BM17:BM18)</f>
        <v>77</v>
      </c>
      <c r="BN19" s="20">
        <f t="shared" si="27"/>
        <v>72</v>
      </c>
      <c r="BO19" s="20">
        <f t="shared" si="27"/>
        <v>72</v>
      </c>
      <c r="BP19" s="20">
        <f t="shared" si="27"/>
        <v>70</v>
      </c>
      <c r="BQ19" s="20">
        <f t="shared" si="27"/>
        <v>76</v>
      </c>
      <c r="BR19" s="20">
        <f t="shared" si="27"/>
        <v>367</v>
      </c>
    </row>
    <row r="20" spans="2:70" ht="15.75" thickBot="1" x14ac:dyDescent="0.2">
      <c r="B20" s="157" t="s">
        <v>22</v>
      </c>
      <c r="C20" s="153">
        <f>C9-C18-C19</f>
        <v>767</v>
      </c>
      <c r="D20" s="82">
        <f>D9-D18-D19</f>
        <v>1293</v>
      </c>
      <c r="E20" s="83">
        <f>SUM(C20:D20)</f>
        <v>2060</v>
      </c>
      <c r="F20" s="84">
        <f>F9-F18-F19</f>
        <v>0</v>
      </c>
      <c r="G20" s="82">
        <f>G9-G18-G19</f>
        <v>1</v>
      </c>
      <c r="H20" s="87">
        <f>H9-H18-H19</f>
        <v>1</v>
      </c>
      <c r="I20" s="125">
        <f>+C20+F20</f>
        <v>767</v>
      </c>
      <c r="J20" s="126">
        <f t="shared" si="19"/>
        <v>1294</v>
      </c>
      <c r="K20" s="127">
        <f t="shared" si="19"/>
        <v>2061</v>
      </c>
      <c r="L20" s="75"/>
      <c r="O20" s="28"/>
      <c r="P20" s="28"/>
      <c r="Q20" s="26"/>
      <c r="R20" s="26"/>
      <c r="S20" s="26"/>
      <c r="T20" s="26"/>
      <c r="U20" s="26"/>
      <c r="V20" s="26"/>
      <c r="W20" s="28"/>
      <c r="X20" s="28"/>
      <c r="Y20" s="26"/>
      <c r="Z20" s="26"/>
      <c r="AA20" s="26"/>
      <c r="AB20" s="26"/>
      <c r="AC20" s="26"/>
      <c r="AD20" s="26"/>
      <c r="AI20" s="28"/>
      <c r="AJ20" s="28"/>
      <c r="AK20" s="26"/>
      <c r="AL20" s="26"/>
      <c r="AM20" s="26"/>
      <c r="AN20" s="26"/>
      <c r="AO20" s="26"/>
      <c r="AP20" s="26"/>
      <c r="AQ20" s="28"/>
      <c r="AR20" s="28"/>
      <c r="AS20" s="26"/>
      <c r="AT20" s="26"/>
      <c r="AU20" s="26"/>
      <c r="AV20" s="26"/>
      <c r="AW20" s="26"/>
      <c r="AX20" s="26"/>
      <c r="BC20" s="28"/>
      <c r="BD20" s="28"/>
      <c r="BE20" s="26"/>
      <c r="BF20" s="26"/>
      <c r="BG20" s="26"/>
      <c r="BH20" s="26"/>
      <c r="BI20" s="26"/>
      <c r="BJ20" s="26"/>
      <c r="BK20" s="28"/>
      <c r="BL20" s="28"/>
      <c r="BM20" s="26"/>
      <c r="BN20" s="26"/>
      <c r="BO20" s="26"/>
      <c r="BP20" s="26"/>
      <c r="BQ20" s="26"/>
      <c r="BR20" s="26"/>
    </row>
    <row r="21" spans="2:70" ht="15" thickTop="1" thickBot="1" x14ac:dyDescent="0.2">
      <c r="B21" s="386" t="s">
        <v>44</v>
      </c>
      <c r="C21" s="388" t="s">
        <v>47</v>
      </c>
      <c r="D21" s="390" t="s">
        <v>48</v>
      </c>
      <c r="E21" s="378" t="s">
        <v>49</v>
      </c>
      <c r="F21" s="388" t="s">
        <v>47</v>
      </c>
      <c r="G21" s="390" t="s">
        <v>48</v>
      </c>
      <c r="H21" s="378" t="s">
        <v>51</v>
      </c>
      <c r="I21" s="380" t="s">
        <v>47</v>
      </c>
      <c r="J21" s="382" t="s">
        <v>48</v>
      </c>
      <c r="K21" s="384" t="s">
        <v>54</v>
      </c>
      <c r="L21" s="75"/>
      <c r="O21" s="299" t="s">
        <v>10</v>
      </c>
      <c r="P21" s="300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310" t="s">
        <v>10</v>
      </c>
      <c r="X21" s="31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99" t="s">
        <v>10</v>
      </c>
      <c r="AJ21" s="300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310" t="s">
        <v>10</v>
      </c>
      <c r="AR21" s="31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99" t="s">
        <v>10</v>
      </c>
      <c r="BD21" s="300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310" t="s">
        <v>10</v>
      </c>
      <c r="BL21" s="31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87"/>
      <c r="C22" s="389"/>
      <c r="D22" s="391"/>
      <c r="E22" s="379"/>
      <c r="F22" s="389"/>
      <c r="G22" s="391"/>
      <c r="H22" s="379"/>
      <c r="I22" s="381"/>
      <c r="J22" s="383"/>
      <c r="K22" s="385"/>
      <c r="L22" s="75"/>
      <c r="O22" s="299" t="s">
        <v>13</v>
      </c>
      <c r="P22" s="303"/>
      <c r="Q22" s="192">
        <v>41</v>
      </c>
      <c r="R22" s="193">
        <v>36</v>
      </c>
      <c r="S22" s="193">
        <v>44</v>
      </c>
      <c r="T22" s="193">
        <v>43</v>
      </c>
      <c r="U22" s="193">
        <v>56</v>
      </c>
      <c r="V22" s="193">
        <f>SUM(Q22:U22)</f>
        <v>220</v>
      </c>
      <c r="W22" s="307" t="s">
        <v>13</v>
      </c>
      <c r="X22" s="308"/>
      <c r="Y22" s="193">
        <v>43</v>
      </c>
      <c r="Z22" s="193">
        <v>63</v>
      </c>
      <c r="AA22" s="193">
        <v>59</v>
      </c>
      <c r="AB22" s="193">
        <v>55</v>
      </c>
      <c r="AC22" s="30">
        <v>51</v>
      </c>
      <c r="AD22" s="194">
        <f>SUM(Y22:AC22)</f>
        <v>271</v>
      </c>
      <c r="AI22" s="299" t="s">
        <v>13</v>
      </c>
      <c r="AJ22" s="303"/>
      <c r="AK22" s="192">
        <v>3</v>
      </c>
      <c r="AL22" s="193">
        <v>1</v>
      </c>
      <c r="AM22" s="193">
        <v>2</v>
      </c>
      <c r="AN22" s="193">
        <v>3</v>
      </c>
      <c r="AO22" s="193"/>
      <c r="AP22" s="193">
        <f>SUM(AK22:AO22)</f>
        <v>9</v>
      </c>
      <c r="AQ22" s="307" t="s">
        <v>13</v>
      </c>
      <c r="AR22" s="308"/>
      <c r="AS22" s="193"/>
      <c r="AT22" s="193"/>
      <c r="AU22" s="193"/>
      <c r="AV22" s="193"/>
      <c r="AW22" s="193"/>
      <c r="AX22" s="194">
        <f>SUM(AS22:AW22)</f>
        <v>0</v>
      </c>
      <c r="BC22" s="299" t="s">
        <v>13</v>
      </c>
      <c r="BD22" s="303"/>
      <c r="BE22" s="192">
        <f>Q22+AK22</f>
        <v>44</v>
      </c>
      <c r="BF22" s="193">
        <f t="shared" ref="BF22:BI23" si="28">R22+AL22</f>
        <v>37</v>
      </c>
      <c r="BG22" s="193">
        <f t="shared" si="28"/>
        <v>46</v>
      </c>
      <c r="BH22" s="193">
        <f t="shared" si="28"/>
        <v>46</v>
      </c>
      <c r="BI22" s="193">
        <f t="shared" si="28"/>
        <v>56</v>
      </c>
      <c r="BJ22" s="193">
        <f>SUM(BE22:BI22)</f>
        <v>229</v>
      </c>
      <c r="BK22" s="309" t="s">
        <v>13</v>
      </c>
      <c r="BL22" s="309"/>
      <c r="BM22" s="193">
        <f>Y22+AS22</f>
        <v>43</v>
      </c>
      <c r="BN22" s="193">
        <f t="shared" ref="BN22:BQ23" si="29">Z22+AT22</f>
        <v>63</v>
      </c>
      <c r="BO22" s="193">
        <f t="shared" si="29"/>
        <v>59</v>
      </c>
      <c r="BP22" s="193">
        <f t="shared" si="29"/>
        <v>55</v>
      </c>
      <c r="BQ22" s="193">
        <f t="shared" si="29"/>
        <v>51</v>
      </c>
      <c r="BR22" s="194">
        <f>SUM(BM22:BQ22)</f>
        <v>271</v>
      </c>
    </row>
    <row r="23" spans="2:70" ht="16.5" thickTop="1" thickBot="1" x14ac:dyDescent="0.2">
      <c r="B23" s="100" t="s">
        <v>37</v>
      </c>
      <c r="C23" s="101">
        <f>ROUND(C17/$C$10,4)</f>
        <v>0.32979999999999998</v>
      </c>
      <c r="D23" s="102">
        <f>ROUND(D17/$D$10,4)</f>
        <v>0.29670000000000002</v>
      </c>
      <c r="E23" s="103">
        <f>ROUND(E17/$E$10,4)</f>
        <v>0.3125</v>
      </c>
      <c r="F23" s="101">
        <f>ROUND(F17/$F$10,4)</f>
        <v>7.3200000000000001E-2</v>
      </c>
      <c r="G23" s="102">
        <f>ROUND(G17/$G$10,4)</f>
        <v>0.28849999999999998</v>
      </c>
      <c r="H23" s="103">
        <f>ROUND(H17/$H$10,4)</f>
        <v>0.19350000000000001</v>
      </c>
      <c r="I23" s="130">
        <f>ROUND(I17/$I$10,4)</f>
        <v>0.32779999999999998</v>
      </c>
      <c r="J23" s="131">
        <f>ROUND(J17/$J$10,4)</f>
        <v>0.29659999999999997</v>
      </c>
      <c r="K23" s="132">
        <f>ROUND(K17/$K$10,4)</f>
        <v>0.3115</v>
      </c>
      <c r="L23" s="75"/>
      <c r="O23" s="299" t="s">
        <v>15</v>
      </c>
      <c r="P23" s="303"/>
      <c r="Q23" s="17">
        <v>38</v>
      </c>
      <c r="R23" s="18">
        <v>40</v>
      </c>
      <c r="S23" s="18">
        <v>32</v>
      </c>
      <c r="T23" s="18">
        <v>47</v>
      </c>
      <c r="U23" s="18">
        <v>41</v>
      </c>
      <c r="V23" s="18">
        <f>SUM(Q23:U23)</f>
        <v>198</v>
      </c>
      <c r="W23" s="304" t="s">
        <v>15</v>
      </c>
      <c r="X23" s="305"/>
      <c r="Y23" s="18">
        <v>54</v>
      </c>
      <c r="Z23" s="18">
        <v>56</v>
      </c>
      <c r="AA23" s="18">
        <v>61</v>
      </c>
      <c r="AB23" s="18">
        <v>52</v>
      </c>
      <c r="AC23" s="31">
        <v>53</v>
      </c>
      <c r="AD23" s="19">
        <f>SUM(Y23:AC23)</f>
        <v>276</v>
      </c>
      <c r="AI23" s="299" t="s">
        <v>15</v>
      </c>
      <c r="AJ23" s="303"/>
      <c r="AK23" s="17">
        <v>3</v>
      </c>
      <c r="AL23" s="18">
        <v>1</v>
      </c>
      <c r="AM23" s="18">
        <v>2</v>
      </c>
      <c r="AN23" s="18">
        <v>3</v>
      </c>
      <c r="AO23" s="18">
        <v>1</v>
      </c>
      <c r="AP23" s="18">
        <f>SUM(AK23:AO23)</f>
        <v>10</v>
      </c>
      <c r="AQ23" s="304" t="s">
        <v>15</v>
      </c>
      <c r="AR23" s="305"/>
      <c r="AS23" s="18">
        <v>1</v>
      </c>
      <c r="AT23" s="18">
        <v>1</v>
      </c>
      <c r="AU23" s="18">
        <v>1</v>
      </c>
      <c r="AV23" s="18">
        <v>1</v>
      </c>
      <c r="AW23" s="18">
        <v>1</v>
      </c>
      <c r="AX23" s="19">
        <f>SUM(AS23:AW23)</f>
        <v>5</v>
      </c>
      <c r="BC23" s="299" t="s">
        <v>15</v>
      </c>
      <c r="BD23" s="303"/>
      <c r="BE23" s="17">
        <f>Q23+AK23</f>
        <v>41</v>
      </c>
      <c r="BF23" s="18">
        <f t="shared" si="28"/>
        <v>41</v>
      </c>
      <c r="BG23" s="18">
        <f t="shared" si="28"/>
        <v>34</v>
      </c>
      <c r="BH23" s="18">
        <f t="shared" si="28"/>
        <v>50</v>
      </c>
      <c r="BI23" s="18">
        <f t="shared" si="28"/>
        <v>42</v>
      </c>
      <c r="BJ23" s="18">
        <f>SUM(BE23:BI23)</f>
        <v>208</v>
      </c>
      <c r="BK23" s="306" t="s">
        <v>15</v>
      </c>
      <c r="BL23" s="306"/>
      <c r="BM23" s="18">
        <f>Y23+AS23</f>
        <v>55</v>
      </c>
      <c r="BN23" s="18">
        <f t="shared" si="29"/>
        <v>57</v>
      </c>
      <c r="BO23" s="18">
        <f t="shared" si="29"/>
        <v>62</v>
      </c>
      <c r="BP23" s="18">
        <f t="shared" si="29"/>
        <v>53</v>
      </c>
      <c r="BQ23" s="18">
        <f t="shared" si="29"/>
        <v>54</v>
      </c>
      <c r="BR23" s="19">
        <f>SUM(BM23:BQ23)</f>
        <v>281</v>
      </c>
    </row>
    <row r="24" spans="2:70" ht="15" x14ac:dyDescent="0.15">
      <c r="B24" s="90" t="s">
        <v>38</v>
      </c>
      <c r="C24" s="92">
        <f>ROUND(C18/$C$10,4)</f>
        <v>9.2499999999999999E-2</v>
      </c>
      <c r="D24" s="89">
        <f>ROUND(D18/$D$10,4)</f>
        <v>8.7599999999999997E-2</v>
      </c>
      <c r="E24" s="93">
        <f>ROUND(E18/$E$10,4)</f>
        <v>0.09</v>
      </c>
      <c r="F24" s="92">
        <f>ROUND(F18/$F$10,4)</f>
        <v>0</v>
      </c>
      <c r="G24" s="89">
        <f>ROUND(G18/$G$10,4)</f>
        <v>0</v>
      </c>
      <c r="H24" s="93">
        <f>ROUND(H18/$H$10,4)</f>
        <v>0</v>
      </c>
      <c r="I24" s="133">
        <f>ROUND(I18/$I$10,4)</f>
        <v>9.1800000000000007E-2</v>
      </c>
      <c r="J24" s="134">
        <f>ROUND(J18/$J$10,4)</f>
        <v>8.6800000000000002E-2</v>
      </c>
      <c r="K24" s="135">
        <f>ROUND(K18/$K$10,4)</f>
        <v>8.9200000000000002E-2</v>
      </c>
      <c r="O24" s="299" t="s">
        <v>12</v>
      </c>
      <c r="P24" s="300"/>
      <c r="Q24" s="20">
        <f t="shared" ref="Q24:V24" si="30">SUM(Q22:Q23)</f>
        <v>79</v>
      </c>
      <c r="R24" s="20">
        <f t="shared" si="30"/>
        <v>76</v>
      </c>
      <c r="S24" s="20">
        <f t="shared" si="30"/>
        <v>76</v>
      </c>
      <c r="T24" s="20">
        <f t="shared" si="30"/>
        <v>90</v>
      </c>
      <c r="U24" s="20">
        <f t="shared" si="30"/>
        <v>97</v>
      </c>
      <c r="V24" s="20">
        <f t="shared" si="30"/>
        <v>418</v>
      </c>
      <c r="W24" s="301" t="s">
        <v>12</v>
      </c>
      <c r="X24" s="302"/>
      <c r="Y24" s="20">
        <f t="shared" ref="Y24:AD24" si="31">SUM(Y22:Y23)</f>
        <v>97</v>
      </c>
      <c r="Z24" s="20">
        <f t="shared" si="31"/>
        <v>119</v>
      </c>
      <c r="AA24" s="20">
        <f t="shared" si="31"/>
        <v>120</v>
      </c>
      <c r="AB24" s="20">
        <f t="shared" si="31"/>
        <v>107</v>
      </c>
      <c r="AC24" s="20">
        <f t="shared" si="31"/>
        <v>104</v>
      </c>
      <c r="AD24" s="20">
        <f t="shared" si="31"/>
        <v>547</v>
      </c>
      <c r="AI24" s="299" t="s">
        <v>12</v>
      </c>
      <c r="AJ24" s="300"/>
      <c r="AK24" s="20">
        <f t="shared" ref="AK24:AP24" si="32">SUM(AK22:AK23)</f>
        <v>6</v>
      </c>
      <c r="AL24" s="20">
        <f t="shared" si="32"/>
        <v>2</v>
      </c>
      <c r="AM24" s="20">
        <f t="shared" si="32"/>
        <v>4</v>
      </c>
      <c r="AN24" s="20">
        <f t="shared" si="32"/>
        <v>6</v>
      </c>
      <c r="AO24" s="20">
        <f t="shared" si="32"/>
        <v>1</v>
      </c>
      <c r="AP24" s="32">
        <f t="shared" si="32"/>
        <v>19</v>
      </c>
      <c r="AQ24" s="301" t="s">
        <v>12</v>
      </c>
      <c r="AR24" s="302"/>
      <c r="AS24" s="20">
        <f t="shared" ref="AS24:AX24" si="33">SUM(AS22:AS23)</f>
        <v>1</v>
      </c>
      <c r="AT24" s="20">
        <f t="shared" si="33"/>
        <v>1</v>
      </c>
      <c r="AU24" s="20">
        <f t="shared" si="33"/>
        <v>1</v>
      </c>
      <c r="AV24" s="20">
        <f t="shared" si="33"/>
        <v>1</v>
      </c>
      <c r="AW24" s="20">
        <f t="shared" si="33"/>
        <v>1</v>
      </c>
      <c r="AX24" s="20">
        <f t="shared" si="33"/>
        <v>5</v>
      </c>
      <c r="BC24" s="299" t="s">
        <v>12</v>
      </c>
      <c r="BD24" s="300"/>
      <c r="BE24" s="20">
        <f t="shared" ref="BE24:BJ24" si="34">SUM(BE22:BE23)</f>
        <v>85</v>
      </c>
      <c r="BF24" s="20">
        <f t="shared" si="34"/>
        <v>78</v>
      </c>
      <c r="BG24" s="20">
        <f t="shared" si="34"/>
        <v>80</v>
      </c>
      <c r="BH24" s="20">
        <f t="shared" si="34"/>
        <v>96</v>
      </c>
      <c r="BI24" s="20">
        <f t="shared" si="34"/>
        <v>98</v>
      </c>
      <c r="BJ24" s="20">
        <f t="shared" si="34"/>
        <v>437</v>
      </c>
      <c r="BK24" s="301" t="s">
        <v>12</v>
      </c>
      <c r="BL24" s="302"/>
      <c r="BM24" s="20">
        <f t="shared" ref="BM24:BR24" si="35">SUM(BM22:BM23)</f>
        <v>98</v>
      </c>
      <c r="BN24" s="20">
        <f t="shared" si="35"/>
        <v>120</v>
      </c>
      <c r="BO24" s="20">
        <f t="shared" si="35"/>
        <v>121</v>
      </c>
      <c r="BP24" s="20">
        <f t="shared" si="35"/>
        <v>108</v>
      </c>
      <c r="BQ24" s="20">
        <f t="shared" si="35"/>
        <v>105</v>
      </c>
      <c r="BR24" s="20">
        <f t="shared" si="35"/>
        <v>552</v>
      </c>
    </row>
    <row r="25" spans="2:70" ht="15" x14ac:dyDescent="0.15">
      <c r="B25" s="90" t="s">
        <v>39</v>
      </c>
      <c r="C25" s="92">
        <f>ROUND(C19/$C$10,4)</f>
        <v>8.2900000000000001E-2</v>
      </c>
      <c r="D25" s="89">
        <f>ROUND(D19/$D$10,4)</f>
        <v>8.4199999999999997E-2</v>
      </c>
      <c r="E25" s="93">
        <f>ROUND(E19/$E$10,4)</f>
        <v>8.3599999999999994E-2</v>
      </c>
      <c r="F25" s="92">
        <f>ROUND(F19/$F$10,4)</f>
        <v>0</v>
      </c>
      <c r="G25" s="89">
        <f>ROUND(G19/$G$10,4)</f>
        <v>0</v>
      </c>
      <c r="H25" s="93">
        <f>ROUND(H19/$H$10,4)</f>
        <v>0</v>
      </c>
      <c r="I25" s="133">
        <f>ROUND(I19/$I$10,4)</f>
        <v>8.2299999999999998E-2</v>
      </c>
      <c r="J25" s="134">
        <f>ROUND(J19/$J$10,4)</f>
        <v>8.3500000000000005E-2</v>
      </c>
      <c r="K25" s="135">
        <f>ROUND(K19/$K$10,4)</f>
        <v>8.2900000000000001E-2</v>
      </c>
      <c r="O25" s="28"/>
      <c r="P25" s="28"/>
      <c r="Q25" s="26"/>
      <c r="R25" s="26"/>
      <c r="S25" s="26"/>
      <c r="T25" s="26"/>
      <c r="U25" s="26"/>
      <c r="V25" s="26"/>
      <c r="W25" s="28"/>
      <c r="X25" s="28"/>
      <c r="Y25" s="26"/>
      <c r="Z25" s="26"/>
      <c r="AA25" s="26"/>
      <c r="AB25" s="26"/>
      <c r="AC25" s="26"/>
      <c r="AD25" s="26"/>
      <c r="AI25" s="28"/>
      <c r="AJ25" s="28"/>
      <c r="AK25" s="26"/>
      <c r="AL25" s="26"/>
      <c r="AM25" s="26"/>
      <c r="AN25" s="26"/>
      <c r="AO25" s="26"/>
      <c r="AP25" s="26"/>
      <c r="AQ25" s="28"/>
      <c r="AR25" s="28"/>
      <c r="AS25" s="26"/>
      <c r="AT25" s="26"/>
      <c r="AU25" s="26"/>
      <c r="AV25" s="26"/>
      <c r="AW25" s="26"/>
      <c r="AX25" s="26"/>
      <c r="BC25" s="28"/>
      <c r="BD25" s="28"/>
      <c r="BE25" s="26"/>
      <c r="BF25" s="26"/>
      <c r="BG25" s="26"/>
      <c r="BH25" s="26"/>
      <c r="BI25" s="26"/>
      <c r="BJ25" s="26"/>
      <c r="BK25" s="28"/>
      <c r="BL25" s="28"/>
      <c r="BM25" s="26"/>
      <c r="BN25" s="26"/>
      <c r="BO25" s="26"/>
      <c r="BP25" s="26"/>
      <c r="BQ25" s="26"/>
      <c r="BR25" s="26"/>
    </row>
    <row r="26" spans="2:70" ht="15.75" thickBot="1" x14ac:dyDescent="0.2">
      <c r="B26" s="91" t="s">
        <v>22</v>
      </c>
      <c r="C26" s="94">
        <f>ROUND(C20/$C$10,4)</f>
        <v>0.15040000000000001</v>
      </c>
      <c r="D26" s="95">
        <f>ROUND(D20/$D$10,4)</f>
        <v>0.23119999999999999</v>
      </c>
      <c r="E26" s="96">
        <f>ROUND(E20/$E$10,4)</f>
        <v>0.19270000000000001</v>
      </c>
      <c r="F26" s="94">
        <f>ROUND(F20/$F$10,4)</f>
        <v>0</v>
      </c>
      <c r="G26" s="95">
        <f>ROUND(G20/$G$10,4)</f>
        <v>1.9199999999999998E-2</v>
      </c>
      <c r="H26" s="96">
        <f>ROUND(H20/$H$10,4)</f>
        <v>1.0800000000000001E-2</v>
      </c>
      <c r="I26" s="136">
        <f>ROUND(I20/$I$10,4)</f>
        <v>0.1492</v>
      </c>
      <c r="J26" s="137">
        <f>ROUND(J20/$J$10,4)</f>
        <v>0.2293</v>
      </c>
      <c r="K26" s="138">
        <f>ROUND(K20/$K$10,4)</f>
        <v>0.19109999999999999</v>
      </c>
      <c r="O26" s="299" t="s">
        <v>10</v>
      </c>
      <c r="P26" s="300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310" t="s">
        <v>10</v>
      </c>
      <c r="X26" s="31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99" t="s">
        <v>10</v>
      </c>
      <c r="AJ26" s="300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310" t="s">
        <v>10</v>
      </c>
      <c r="AR26" s="31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99" t="s">
        <v>10</v>
      </c>
      <c r="BD26" s="300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310" t="s">
        <v>10</v>
      </c>
      <c r="BL26" s="31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6"/>
      <c r="J27" s="116"/>
      <c r="K27" s="116"/>
      <c r="O27" s="299" t="s">
        <v>13</v>
      </c>
      <c r="P27" s="303"/>
      <c r="Q27" s="192">
        <v>61</v>
      </c>
      <c r="R27" s="193">
        <v>67</v>
      </c>
      <c r="S27" s="193">
        <v>77</v>
      </c>
      <c r="T27" s="193">
        <v>80</v>
      </c>
      <c r="U27" s="193">
        <v>92</v>
      </c>
      <c r="V27" s="193">
        <f>SUM(Q27:U27)</f>
        <v>377</v>
      </c>
      <c r="W27" s="307" t="s">
        <v>13</v>
      </c>
      <c r="X27" s="308"/>
      <c r="Y27" s="193">
        <v>81</v>
      </c>
      <c r="Z27" s="193">
        <v>55</v>
      </c>
      <c r="AA27" s="193">
        <v>68</v>
      </c>
      <c r="AB27" s="193">
        <v>68</v>
      </c>
      <c r="AC27" s="193">
        <v>67</v>
      </c>
      <c r="AD27" s="194">
        <f>SUM(Y27:AC27)</f>
        <v>339</v>
      </c>
      <c r="AI27" s="299" t="s">
        <v>13</v>
      </c>
      <c r="AJ27" s="303"/>
      <c r="AK27" s="192"/>
      <c r="AL27" s="193">
        <v>1</v>
      </c>
      <c r="AM27" s="193"/>
      <c r="AN27" s="193"/>
      <c r="AO27" s="193"/>
      <c r="AP27" s="193">
        <f>SUM(AK27:AO27)</f>
        <v>1</v>
      </c>
      <c r="AQ27" s="307" t="s">
        <v>13</v>
      </c>
      <c r="AR27" s="308"/>
      <c r="AS27" s="193">
        <v>1</v>
      </c>
      <c r="AT27" s="193"/>
      <c r="AU27" s="193"/>
      <c r="AV27" s="193"/>
      <c r="AW27" s="193"/>
      <c r="AX27" s="194">
        <f>SUM(AS27:AW27)</f>
        <v>1</v>
      </c>
      <c r="BC27" s="299" t="s">
        <v>13</v>
      </c>
      <c r="BD27" s="303"/>
      <c r="BE27" s="192">
        <f>Q27+AK27</f>
        <v>61</v>
      </c>
      <c r="BF27" s="193">
        <f t="shared" ref="BF27:BI28" si="36">R27+AL27</f>
        <v>68</v>
      </c>
      <c r="BG27" s="193">
        <f t="shared" si="36"/>
        <v>77</v>
      </c>
      <c r="BH27" s="193">
        <f t="shared" si="36"/>
        <v>80</v>
      </c>
      <c r="BI27" s="193">
        <f t="shared" si="36"/>
        <v>92</v>
      </c>
      <c r="BJ27" s="193">
        <f>SUM(BE27:BI27)</f>
        <v>378</v>
      </c>
      <c r="BK27" s="309" t="s">
        <v>13</v>
      </c>
      <c r="BL27" s="309"/>
      <c r="BM27" s="193">
        <f>Y27+AS27</f>
        <v>82</v>
      </c>
      <c r="BN27" s="193">
        <f t="shared" ref="BN27:BQ28" si="37">Z27+AT27</f>
        <v>55</v>
      </c>
      <c r="BO27" s="193">
        <f t="shared" si="37"/>
        <v>68</v>
      </c>
      <c r="BP27" s="193">
        <f t="shared" si="37"/>
        <v>68</v>
      </c>
      <c r="BQ27" s="193">
        <f t="shared" si="37"/>
        <v>67</v>
      </c>
      <c r="BR27" s="194">
        <f>SUM(BM27:BQ27)</f>
        <v>340</v>
      </c>
    </row>
    <row r="28" spans="2:70" ht="15.75" thickBot="1" x14ac:dyDescent="0.2">
      <c r="I28" s="116"/>
      <c r="J28" s="116"/>
      <c r="K28" s="116"/>
      <c r="O28" s="299" t="s">
        <v>15</v>
      </c>
      <c r="P28" s="303"/>
      <c r="Q28" s="17">
        <v>56</v>
      </c>
      <c r="R28" s="18">
        <v>75</v>
      </c>
      <c r="S28" s="18">
        <v>64</v>
      </c>
      <c r="T28" s="18">
        <v>58</v>
      </c>
      <c r="U28" s="18">
        <v>62</v>
      </c>
      <c r="V28" s="18">
        <f>SUM(Q28:U28)</f>
        <v>315</v>
      </c>
      <c r="W28" s="304" t="s">
        <v>15</v>
      </c>
      <c r="X28" s="305"/>
      <c r="Y28" s="18">
        <v>70</v>
      </c>
      <c r="Z28" s="18">
        <v>57</v>
      </c>
      <c r="AA28" s="18">
        <v>91</v>
      </c>
      <c r="AB28" s="18">
        <v>63</v>
      </c>
      <c r="AC28" s="18">
        <v>57</v>
      </c>
      <c r="AD28" s="19">
        <f>SUM(Y28:AC28)</f>
        <v>338</v>
      </c>
      <c r="AI28" s="299" t="s">
        <v>15</v>
      </c>
      <c r="AJ28" s="303"/>
      <c r="AK28" s="17">
        <v>3</v>
      </c>
      <c r="AL28" s="18">
        <v>1</v>
      </c>
      <c r="AM28" s="18"/>
      <c r="AN28" s="18">
        <v>2</v>
      </c>
      <c r="AO28" s="18">
        <v>1</v>
      </c>
      <c r="AP28" s="18">
        <f>SUM(AK28:AO28)</f>
        <v>7</v>
      </c>
      <c r="AQ28" s="304" t="s">
        <v>15</v>
      </c>
      <c r="AR28" s="305"/>
      <c r="AS28" s="18">
        <v>2</v>
      </c>
      <c r="AT28" s="18">
        <v>1</v>
      </c>
      <c r="AU28" s="18">
        <v>1</v>
      </c>
      <c r="AV28" s="18">
        <v>2</v>
      </c>
      <c r="AW28" s="18"/>
      <c r="AX28" s="19">
        <f>SUM(AS28:AW28)</f>
        <v>6</v>
      </c>
      <c r="BC28" s="299" t="s">
        <v>15</v>
      </c>
      <c r="BD28" s="303"/>
      <c r="BE28" s="17">
        <f>Q28+AK28</f>
        <v>59</v>
      </c>
      <c r="BF28" s="18">
        <f t="shared" si="36"/>
        <v>76</v>
      </c>
      <c r="BG28" s="18">
        <f t="shared" si="36"/>
        <v>64</v>
      </c>
      <c r="BH28" s="18">
        <f t="shared" si="36"/>
        <v>60</v>
      </c>
      <c r="BI28" s="18">
        <f t="shared" si="36"/>
        <v>63</v>
      </c>
      <c r="BJ28" s="18">
        <f>SUM(BE28:BI28)</f>
        <v>322</v>
      </c>
      <c r="BK28" s="306" t="s">
        <v>15</v>
      </c>
      <c r="BL28" s="306"/>
      <c r="BM28" s="18">
        <f>Y28+AS28</f>
        <v>72</v>
      </c>
      <c r="BN28" s="18">
        <f t="shared" si="37"/>
        <v>58</v>
      </c>
      <c r="BO28" s="18">
        <f t="shared" si="37"/>
        <v>92</v>
      </c>
      <c r="BP28" s="18">
        <f t="shared" si="37"/>
        <v>65</v>
      </c>
      <c r="BQ28" s="18">
        <f t="shared" si="37"/>
        <v>57</v>
      </c>
      <c r="BR28" s="19">
        <f>SUM(BM28:BQ28)</f>
        <v>344</v>
      </c>
    </row>
    <row r="29" spans="2:70" ht="15.75" thickBot="1" x14ac:dyDescent="0.2">
      <c r="I29" s="116"/>
      <c r="J29" s="116"/>
      <c r="K29" s="116"/>
      <c r="O29" s="299" t="s">
        <v>12</v>
      </c>
      <c r="P29" s="300"/>
      <c r="Q29" s="20">
        <f t="shared" ref="Q29:V29" si="38">SUM(Q27:Q28)</f>
        <v>117</v>
      </c>
      <c r="R29" s="20">
        <f t="shared" si="38"/>
        <v>142</v>
      </c>
      <c r="S29" s="20">
        <f t="shared" si="38"/>
        <v>141</v>
      </c>
      <c r="T29" s="20">
        <f t="shared" si="38"/>
        <v>138</v>
      </c>
      <c r="U29" s="20">
        <f t="shared" si="38"/>
        <v>154</v>
      </c>
      <c r="V29" s="20">
        <f t="shared" si="38"/>
        <v>692</v>
      </c>
      <c r="W29" s="301" t="s">
        <v>12</v>
      </c>
      <c r="X29" s="302"/>
      <c r="Y29" s="20">
        <f t="shared" ref="Y29:AD29" si="39">SUM(Y27:Y28)</f>
        <v>151</v>
      </c>
      <c r="Z29" s="20">
        <f t="shared" si="39"/>
        <v>112</v>
      </c>
      <c r="AA29" s="20">
        <f t="shared" si="39"/>
        <v>159</v>
      </c>
      <c r="AB29" s="20">
        <f t="shared" si="39"/>
        <v>131</v>
      </c>
      <c r="AC29" s="20">
        <f t="shared" si="39"/>
        <v>124</v>
      </c>
      <c r="AD29" s="20">
        <f t="shared" si="39"/>
        <v>677</v>
      </c>
      <c r="AI29" s="299" t="s">
        <v>12</v>
      </c>
      <c r="AJ29" s="300"/>
      <c r="AK29" s="20">
        <f t="shared" ref="AK29:AP29" si="40">SUM(AK27:AK28)</f>
        <v>3</v>
      </c>
      <c r="AL29" s="20">
        <f t="shared" si="40"/>
        <v>2</v>
      </c>
      <c r="AM29" s="20">
        <f t="shared" si="40"/>
        <v>0</v>
      </c>
      <c r="AN29" s="20">
        <f t="shared" si="40"/>
        <v>2</v>
      </c>
      <c r="AO29" s="20">
        <f t="shared" si="40"/>
        <v>1</v>
      </c>
      <c r="AP29" s="20">
        <f t="shared" si="40"/>
        <v>8</v>
      </c>
      <c r="AQ29" s="301" t="s">
        <v>12</v>
      </c>
      <c r="AR29" s="302"/>
      <c r="AS29" s="20">
        <f t="shared" ref="AS29:AX29" si="41">SUM(AS27:AS28)</f>
        <v>3</v>
      </c>
      <c r="AT29" s="20">
        <f t="shared" si="41"/>
        <v>1</v>
      </c>
      <c r="AU29" s="20">
        <f t="shared" si="41"/>
        <v>1</v>
      </c>
      <c r="AV29" s="20">
        <f t="shared" si="41"/>
        <v>2</v>
      </c>
      <c r="AW29" s="20">
        <f t="shared" si="41"/>
        <v>0</v>
      </c>
      <c r="AX29" s="20">
        <f t="shared" si="41"/>
        <v>7</v>
      </c>
      <c r="BC29" s="299" t="s">
        <v>12</v>
      </c>
      <c r="BD29" s="300"/>
      <c r="BE29" s="20">
        <f t="shared" ref="BE29:BJ29" si="42">SUM(BE27:BE28)</f>
        <v>120</v>
      </c>
      <c r="BF29" s="20">
        <f t="shared" si="42"/>
        <v>144</v>
      </c>
      <c r="BG29" s="20">
        <f t="shared" si="42"/>
        <v>141</v>
      </c>
      <c r="BH29" s="20">
        <f t="shared" si="42"/>
        <v>140</v>
      </c>
      <c r="BI29" s="20">
        <f t="shared" si="42"/>
        <v>155</v>
      </c>
      <c r="BJ29" s="20">
        <f t="shared" si="42"/>
        <v>700</v>
      </c>
      <c r="BK29" s="301" t="s">
        <v>12</v>
      </c>
      <c r="BL29" s="302"/>
      <c r="BM29" s="20">
        <f t="shared" ref="BM29:BR29" si="43">SUM(BM27:BM28)</f>
        <v>154</v>
      </c>
      <c r="BN29" s="20">
        <f t="shared" si="43"/>
        <v>113</v>
      </c>
      <c r="BO29" s="20">
        <f t="shared" si="43"/>
        <v>160</v>
      </c>
      <c r="BP29" s="20">
        <f t="shared" si="43"/>
        <v>133</v>
      </c>
      <c r="BQ29" s="20">
        <f t="shared" si="43"/>
        <v>124</v>
      </c>
      <c r="BR29" s="20">
        <f t="shared" si="43"/>
        <v>684</v>
      </c>
    </row>
    <row r="30" spans="2:70" ht="15" x14ac:dyDescent="0.15">
      <c r="B30" s="365" t="s">
        <v>53</v>
      </c>
      <c r="C30" s="367" t="s">
        <v>31</v>
      </c>
      <c r="D30" s="368"/>
      <c r="E30" s="369"/>
      <c r="F30" s="367" t="s">
        <v>32</v>
      </c>
      <c r="G30" s="368"/>
      <c r="H30" s="369"/>
      <c r="I30" s="370" t="s">
        <v>52</v>
      </c>
      <c r="J30" s="370"/>
      <c r="K30" s="371"/>
      <c r="O30" s="28"/>
      <c r="P30" s="28"/>
      <c r="Q30" s="26"/>
      <c r="R30" s="26"/>
      <c r="S30" s="26"/>
      <c r="T30" s="26"/>
      <c r="U30" s="26"/>
      <c r="V30" s="26"/>
      <c r="W30" s="28"/>
      <c r="X30" s="28"/>
      <c r="Y30" s="26"/>
      <c r="Z30" s="26"/>
      <c r="AA30" s="26"/>
      <c r="AB30" s="26"/>
      <c r="AC30" s="26"/>
      <c r="AD30" s="26"/>
      <c r="AI30" s="28"/>
      <c r="AJ30" s="28"/>
      <c r="AK30" s="26"/>
      <c r="AL30" s="26"/>
      <c r="AM30" s="26"/>
      <c r="AN30" s="26"/>
      <c r="AO30" s="26"/>
      <c r="AP30" s="26"/>
      <c r="AQ30" s="28"/>
      <c r="AR30" s="28"/>
      <c r="AS30" s="26"/>
      <c r="AT30" s="26"/>
      <c r="AU30" s="26"/>
      <c r="AV30" s="26"/>
      <c r="AW30" s="26"/>
      <c r="AX30" s="26"/>
      <c r="BC30" s="28"/>
      <c r="BD30" s="28"/>
      <c r="BE30" s="26"/>
      <c r="BF30" s="26"/>
      <c r="BG30" s="26"/>
      <c r="BH30" s="26"/>
      <c r="BI30" s="26"/>
      <c r="BJ30" s="26"/>
      <c r="BK30" s="28"/>
      <c r="BL30" s="28"/>
      <c r="BM30" s="26"/>
      <c r="BN30" s="26"/>
      <c r="BO30" s="26"/>
      <c r="BP30" s="26"/>
      <c r="BQ30" s="26"/>
      <c r="BR30" s="26"/>
    </row>
    <row r="31" spans="2:70" ht="15.75" thickBot="1" x14ac:dyDescent="0.2">
      <c r="B31" s="366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8" t="s">
        <v>16</v>
      </c>
      <c r="J31" s="139" t="s">
        <v>14</v>
      </c>
      <c r="K31" s="140" t="s">
        <v>33</v>
      </c>
      <c r="O31" s="299" t="s">
        <v>10</v>
      </c>
      <c r="P31" s="300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310" t="s">
        <v>10</v>
      </c>
      <c r="X31" s="31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99" t="s">
        <v>10</v>
      </c>
      <c r="AJ31" s="300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310" t="s">
        <v>10</v>
      </c>
      <c r="AR31" s="31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99" t="s">
        <v>10</v>
      </c>
      <c r="BD31" s="300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310" t="s">
        <v>10</v>
      </c>
      <c r="BL31" s="31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6" t="s">
        <v>45</v>
      </c>
      <c r="C32" s="359">
        <f t="shared" ref="C32:K32" si="44">C18+C19</f>
        <v>895</v>
      </c>
      <c r="D32" s="361">
        <f t="shared" si="44"/>
        <v>961</v>
      </c>
      <c r="E32" s="363">
        <f t="shared" si="44"/>
        <v>1856</v>
      </c>
      <c r="F32" s="359">
        <f t="shared" si="44"/>
        <v>0</v>
      </c>
      <c r="G32" s="361">
        <f t="shared" si="44"/>
        <v>0</v>
      </c>
      <c r="H32" s="363">
        <f t="shared" si="44"/>
        <v>0</v>
      </c>
      <c r="I32" s="372">
        <f t="shared" si="44"/>
        <v>895</v>
      </c>
      <c r="J32" s="374">
        <f t="shared" si="44"/>
        <v>961</v>
      </c>
      <c r="K32" s="376">
        <f t="shared" si="44"/>
        <v>1856</v>
      </c>
      <c r="O32" s="299" t="s">
        <v>13</v>
      </c>
      <c r="P32" s="303"/>
      <c r="Q32" s="192">
        <v>56</v>
      </c>
      <c r="R32" s="193">
        <v>60</v>
      </c>
      <c r="S32" s="193">
        <v>46</v>
      </c>
      <c r="T32" s="193">
        <v>53</v>
      </c>
      <c r="U32" s="193">
        <v>63</v>
      </c>
      <c r="V32" s="193">
        <f>SUM(Q32:U32)</f>
        <v>278</v>
      </c>
      <c r="W32" s="307" t="s">
        <v>13</v>
      </c>
      <c r="X32" s="308"/>
      <c r="Y32" s="193">
        <v>46</v>
      </c>
      <c r="Z32" s="193">
        <v>54</v>
      </c>
      <c r="AA32" s="193">
        <v>61</v>
      </c>
      <c r="AB32" s="193">
        <v>75</v>
      </c>
      <c r="AC32" s="193">
        <v>74</v>
      </c>
      <c r="AD32" s="194">
        <f>SUM(Y32:AC32)</f>
        <v>310</v>
      </c>
      <c r="AI32" s="299" t="s">
        <v>13</v>
      </c>
      <c r="AJ32" s="303"/>
      <c r="AK32" s="192"/>
      <c r="AL32" s="193"/>
      <c r="AM32" s="193">
        <v>1</v>
      </c>
      <c r="AN32" s="193"/>
      <c r="AO32" s="193"/>
      <c r="AP32" s="193">
        <f>SUM(AK32:AO32)</f>
        <v>1</v>
      </c>
      <c r="AQ32" s="307" t="s">
        <v>13</v>
      </c>
      <c r="AR32" s="308"/>
      <c r="AS32" s="193"/>
      <c r="AT32" s="193"/>
      <c r="AU32" s="193"/>
      <c r="AV32" s="193"/>
      <c r="AW32" s="193"/>
      <c r="AX32" s="194">
        <f>SUM(AS32:AW32)</f>
        <v>0</v>
      </c>
      <c r="BC32" s="299" t="s">
        <v>13</v>
      </c>
      <c r="BD32" s="303"/>
      <c r="BE32" s="192">
        <f>Q32+AK32</f>
        <v>56</v>
      </c>
      <c r="BF32" s="193">
        <f t="shared" ref="BF32:BI33" si="45">R32+AL32</f>
        <v>60</v>
      </c>
      <c r="BG32" s="193">
        <f t="shared" si="45"/>
        <v>47</v>
      </c>
      <c r="BH32" s="193">
        <f t="shared" si="45"/>
        <v>53</v>
      </c>
      <c r="BI32" s="193">
        <f t="shared" si="45"/>
        <v>63</v>
      </c>
      <c r="BJ32" s="193">
        <f>SUM(BE32:BI32)</f>
        <v>279</v>
      </c>
      <c r="BK32" s="309" t="s">
        <v>13</v>
      </c>
      <c r="BL32" s="309"/>
      <c r="BM32" s="193">
        <f>Y32+AS32</f>
        <v>46</v>
      </c>
      <c r="BN32" s="193">
        <f t="shared" ref="BN32:BQ33" si="46">Z32+AT32</f>
        <v>54</v>
      </c>
      <c r="BO32" s="193">
        <f t="shared" si="46"/>
        <v>61</v>
      </c>
      <c r="BP32" s="193">
        <f t="shared" si="46"/>
        <v>75</v>
      </c>
      <c r="BQ32" s="193">
        <f t="shared" si="46"/>
        <v>74</v>
      </c>
      <c r="BR32" s="194">
        <f>SUM(BM32:BQ32)</f>
        <v>310</v>
      </c>
    </row>
    <row r="33" spans="2:70" ht="14.25" thickBot="1" x14ac:dyDescent="0.2">
      <c r="B33" s="97" t="s">
        <v>42</v>
      </c>
      <c r="C33" s="360"/>
      <c r="D33" s="362"/>
      <c r="E33" s="364"/>
      <c r="F33" s="360"/>
      <c r="G33" s="362"/>
      <c r="H33" s="364"/>
      <c r="I33" s="373"/>
      <c r="J33" s="375"/>
      <c r="K33" s="377"/>
      <c r="O33" s="299" t="s">
        <v>15</v>
      </c>
      <c r="P33" s="303"/>
      <c r="Q33" s="17">
        <v>64</v>
      </c>
      <c r="R33" s="18">
        <v>54</v>
      </c>
      <c r="S33" s="18">
        <v>58</v>
      </c>
      <c r="T33" s="18">
        <v>44</v>
      </c>
      <c r="U33" s="18">
        <v>52</v>
      </c>
      <c r="V33" s="18">
        <f>SUM(Q33:U33)</f>
        <v>272</v>
      </c>
      <c r="W33" s="304" t="s">
        <v>15</v>
      </c>
      <c r="X33" s="305"/>
      <c r="Y33" s="18">
        <v>67</v>
      </c>
      <c r="Z33" s="18">
        <v>69</v>
      </c>
      <c r="AA33" s="18">
        <v>67</v>
      </c>
      <c r="AB33" s="18">
        <v>71</v>
      </c>
      <c r="AC33" s="18">
        <v>55</v>
      </c>
      <c r="AD33" s="19">
        <f>SUM(Y33:AC33)</f>
        <v>329</v>
      </c>
      <c r="AI33" s="299" t="s">
        <v>15</v>
      </c>
      <c r="AJ33" s="303"/>
      <c r="AK33" s="17"/>
      <c r="AL33" s="18">
        <v>1</v>
      </c>
      <c r="AM33" s="18"/>
      <c r="AN33" s="18"/>
      <c r="AO33" s="18"/>
      <c r="AP33" s="18">
        <f>SUM(AK33:AO33)</f>
        <v>1</v>
      </c>
      <c r="AQ33" s="304" t="s">
        <v>15</v>
      </c>
      <c r="AR33" s="305"/>
      <c r="AS33" s="18"/>
      <c r="AT33" s="18"/>
      <c r="AU33" s="18"/>
      <c r="AV33" s="18"/>
      <c r="AW33" s="18">
        <v>1</v>
      </c>
      <c r="AX33" s="19">
        <f>SUM(AS33:AW33)</f>
        <v>1</v>
      </c>
      <c r="BC33" s="299" t="s">
        <v>15</v>
      </c>
      <c r="BD33" s="303"/>
      <c r="BE33" s="17">
        <f>Q33+AK33</f>
        <v>64</v>
      </c>
      <c r="BF33" s="18">
        <f t="shared" si="45"/>
        <v>55</v>
      </c>
      <c r="BG33" s="18">
        <f t="shared" si="45"/>
        <v>58</v>
      </c>
      <c r="BH33" s="18">
        <f t="shared" si="45"/>
        <v>44</v>
      </c>
      <c r="BI33" s="18">
        <f t="shared" si="45"/>
        <v>52</v>
      </c>
      <c r="BJ33" s="18">
        <f>SUM(BE33:BI33)</f>
        <v>273</v>
      </c>
      <c r="BK33" s="306" t="s">
        <v>15</v>
      </c>
      <c r="BL33" s="306"/>
      <c r="BM33" s="18">
        <f>Y33+AS33</f>
        <v>67</v>
      </c>
      <c r="BN33" s="18">
        <f t="shared" si="46"/>
        <v>69</v>
      </c>
      <c r="BO33" s="18">
        <f t="shared" si="46"/>
        <v>67</v>
      </c>
      <c r="BP33" s="18">
        <f t="shared" si="46"/>
        <v>71</v>
      </c>
      <c r="BQ33" s="18">
        <f t="shared" si="46"/>
        <v>56</v>
      </c>
      <c r="BR33" s="19">
        <f>SUM(BM33:BQ33)</f>
        <v>330</v>
      </c>
    </row>
    <row r="34" spans="2:70" x14ac:dyDescent="0.15">
      <c r="B34" s="86" t="s">
        <v>46</v>
      </c>
      <c r="C34" s="347">
        <f t="shared" ref="C34:K34" si="47">C20</f>
        <v>767</v>
      </c>
      <c r="D34" s="349">
        <f t="shared" si="47"/>
        <v>1293</v>
      </c>
      <c r="E34" s="351">
        <f t="shared" si="47"/>
        <v>2060</v>
      </c>
      <c r="F34" s="347">
        <f t="shared" si="47"/>
        <v>0</v>
      </c>
      <c r="G34" s="353">
        <f t="shared" si="47"/>
        <v>1</v>
      </c>
      <c r="H34" s="354">
        <f t="shared" si="47"/>
        <v>1</v>
      </c>
      <c r="I34" s="343">
        <f t="shared" si="47"/>
        <v>767</v>
      </c>
      <c r="J34" s="345">
        <f t="shared" si="47"/>
        <v>1294</v>
      </c>
      <c r="K34" s="335">
        <f t="shared" si="47"/>
        <v>2061</v>
      </c>
      <c r="O34" s="299" t="s">
        <v>12</v>
      </c>
      <c r="P34" s="300"/>
      <c r="Q34" s="20">
        <f t="shared" ref="Q34:V34" si="48">SUM(Q32:Q33)</f>
        <v>120</v>
      </c>
      <c r="R34" s="20">
        <f t="shared" si="48"/>
        <v>114</v>
      </c>
      <c r="S34" s="20">
        <f t="shared" si="48"/>
        <v>104</v>
      </c>
      <c r="T34" s="20">
        <f t="shared" si="48"/>
        <v>97</v>
      </c>
      <c r="U34" s="20">
        <f t="shared" si="48"/>
        <v>115</v>
      </c>
      <c r="V34" s="20">
        <f t="shared" si="48"/>
        <v>550</v>
      </c>
      <c r="W34" s="301" t="s">
        <v>12</v>
      </c>
      <c r="X34" s="302"/>
      <c r="Y34" s="20">
        <f t="shared" ref="Y34:AD34" si="49">SUM(Y32:Y33)</f>
        <v>113</v>
      </c>
      <c r="Z34" s="20">
        <f t="shared" si="49"/>
        <v>123</v>
      </c>
      <c r="AA34" s="20">
        <f t="shared" si="49"/>
        <v>128</v>
      </c>
      <c r="AB34" s="20">
        <f t="shared" si="49"/>
        <v>146</v>
      </c>
      <c r="AC34" s="20">
        <f t="shared" si="49"/>
        <v>129</v>
      </c>
      <c r="AD34" s="20">
        <f t="shared" si="49"/>
        <v>639</v>
      </c>
      <c r="AI34" s="299" t="s">
        <v>12</v>
      </c>
      <c r="AJ34" s="300"/>
      <c r="AK34" s="20">
        <f t="shared" ref="AK34:AP34" si="50">SUM(AK32:AK33)</f>
        <v>0</v>
      </c>
      <c r="AL34" s="20">
        <f t="shared" si="50"/>
        <v>1</v>
      </c>
      <c r="AM34" s="20">
        <f t="shared" si="50"/>
        <v>1</v>
      </c>
      <c r="AN34" s="20">
        <f t="shared" si="50"/>
        <v>0</v>
      </c>
      <c r="AO34" s="20">
        <f t="shared" si="50"/>
        <v>0</v>
      </c>
      <c r="AP34" s="20">
        <f t="shared" si="50"/>
        <v>2</v>
      </c>
      <c r="AQ34" s="301" t="s">
        <v>12</v>
      </c>
      <c r="AR34" s="302"/>
      <c r="AS34" s="20">
        <f t="shared" ref="AS34:AX34" si="51">SUM(AS32:AS33)</f>
        <v>0</v>
      </c>
      <c r="AT34" s="20">
        <f t="shared" si="51"/>
        <v>0</v>
      </c>
      <c r="AU34" s="20">
        <f t="shared" si="51"/>
        <v>0</v>
      </c>
      <c r="AV34" s="20">
        <f t="shared" si="51"/>
        <v>0</v>
      </c>
      <c r="AW34" s="20">
        <f t="shared" si="51"/>
        <v>1</v>
      </c>
      <c r="AX34" s="20">
        <f t="shared" si="51"/>
        <v>1</v>
      </c>
      <c r="BC34" s="299" t="s">
        <v>12</v>
      </c>
      <c r="BD34" s="300"/>
      <c r="BE34" s="20">
        <f t="shared" ref="BE34:BJ34" si="52">SUM(BE32:BE33)</f>
        <v>120</v>
      </c>
      <c r="BF34" s="20">
        <f t="shared" si="52"/>
        <v>115</v>
      </c>
      <c r="BG34" s="20">
        <f t="shared" si="52"/>
        <v>105</v>
      </c>
      <c r="BH34" s="20">
        <f t="shared" si="52"/>
        <v>97</v>
      </c>
      <c r="BI34" s="20">
        <f t="shared" si="52"/>
        <v>115</v>
      </c>
      <c r="BJ34" s="20">
        <f t="shared" si="52"/>
        <v>552</v>
      </c>
      <c r="BK34" s="301" t="s">
        <v>12</v>
      </c>
      <c r="BL34" s="302"/>
      <c r="BM34" s="20">
        <f t="shared" ref="BM34:BR34" si="53">SUM(BM32:BM33)</f>
        <v>113</v>
      </c>
      <c r="BN34" s="20">
        <f t="shared" si="53"/>
        <v>123</v>
      </c>
      <c r="BO34" s="20">
        <f t="shared" si="53"/>
        <v>128</v>
      </c>
      <c r="BP34" s="20">
        <f t="shared" si="53"/>
        <v>146</v>
      </c>
      <c r="BQ34" s="20">
        <f t="shared" si="53"/>
        <v>130</v>
      </c>
      <c r="BR34" s="20">
        <f t="shared" si="53"/>
        <v>640</v>
      </c>
    </row>
    <row r="35" spans="2:70" ht="14.25" thickBot="1" x14ac:dyDescent="0.2">
      <c r="B35" s="97" t="s">
        <v>22</v>
      </c>
      <c r="C35" s="348"/>
      <c r="D35" s="350"/>
      <c r="E35" s="352"/>
      <c r="F35" s="348"/>
      <c r="G35" s="350"/>
      <c r="H35" s="352"/>
      <c r="I35" s="344"/>
      <c r="J35" s="346"/>
      <c r="K35" s="336"/>
      <c r="O35" s="28"/>
      <c r="P35" s="28"/>
      <c r="Q35" s="26"/>
      <c r="R35" s="26"/>
      <c r="S35" s="26"/>
      <c r="T35" s="26"/>
      <c r="U35" s="26"/>
      <c r="V35" s="26"/>
      <c r="W35" s="28"/>
      <c r="X35" s="28"/>
      <c r="Y35" s="26"/>
      <c r="Z35" s="26"/>
      <c r="AA35" s="26"/>
      <c r="AB35" s="26"/>
      <c r="AC35" s="26"/>
      <c r="AD35" s="26"/>
      <c r="AI35" s="28"/>
      <c r="AJ35" s="28"/>
      <c r="AK35" s="26"/>
      <c r="AL35" s="26"/>
      <c r="AM35" s="26"/>
      <c r="AN35" s="26"/>
      <c r="AO35" s="26"/>
      <c r="AP35" s="26"/>
      <c r="AQ35" s="28"/>
      <c r="AR35" s="28"/>
      <c r="AS35" s="26"/>
      <c r="AT35" s="26"/>
      <c r="AU35" s="26"/>
      <c r="AV35" s="26"/>
      <c r="AW35" s="26"/>
      <c r="AX35" s="26"/>
      <c r="BC35" s="28"/>
      <c r="BD35" s="28"/>
      <c r="BE35" s="26"/>
      <c r="BF35" s="26"/>
      <c r="BG35" s="26"/>
      <c r="BH35" s="26"/>
      <c r="BI35" s="26"/>
      <c r="BJ35" s="26"/>
      <c r="BK35" s="28"/>
      <c r="BL35" s="28"/>
      <c r="BM35" s="26"/>
      <c r="BN35" s="26"/>
      <c r="BO35" s="26"/>
      <c r="BP35" s="26"/>
      <c r="BQ35" s="26"/>
      <c r="BR35" s="26"/>
    </row>
    <row r="36" spans="2:70" ht="14.25" thickBot="1" x14ac:dyDescent="0.2">
      <c r="B36" s="337" t="s">
        <v>44</v>
      </c>
      <c r="C36" s="339" t="s">
        <v>47</v>
      </c>
      <c r="D36" s="341" t="s">
        <v>48</v>
      </c>
      <c r="E36" s="333" t="s">
        <v>49</v>
      </c>
      <c r="F36" s="339" t="s">
        <v>47</v>
      </c>
      <c r="G36" s="341" t="s">
        <v>48</v>
      </c>
      <c r="H36" s="333" t="s">
        <v>51</v>
      </c>
      <c r="I36" s="355" t="s">
        <v>47</v>
      </c>
      <c r="J36" s="357" t="s">
        <v>48</v>
      </c>
      <c r="K36" s="333" t="s">
        <v>55</v>
      </c>
      <c r="O36" s="299" t="s">
        <v>10</v>
      </c>
      <c r="P36" s="300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310" t="s">
        <v>10</v>
      </c>
      <c r="X36" s="31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99" t="s">
        <v>10</v>
      </c>
      <c r="AJ36" s="300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310" t="s">
        <v>10</v>
      </c>
      <c r="AR36" s="31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99" t="s">
        <v>10</v>
      </c>
      <c r="BD36" s="300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310" t="s">
        <v>10</v>
      </c>
      <c r="BL36" s="31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8"/>
      <c r="C37" s="340"/>
      <c r="D37" s="342"/>
      <c r="E37" s="334"/>
      <c r="F37" s="340"/>
      <c r="G37" s="342"/>
      <c r="H37" s="334"/>
      <c r="I37" s="356"/>
      <c r="J37" s="358"/>
      <c r="K37" s="334"/>
      <c r="O37" s="299" t="s">
        <v>13</v>
      </c>
      <c r="P37" s="303"/>
      <c r="Q37" s="192">
        <v>85</v>
      </c>
      <c r="R37" s="193">
        <v>67</v>
      </c>
      <c r="S37" s="193">
        <v>79</v>
      </c>
      <c r="T37" s="193">
        <v>64</v>
      </c>
      <c r="U37" s="193">
        <v>83</v>
      </c>
      <c r="V37" s="193">
        <f>SUM(Q37:U37)</f>
        <v>378</v>
      </c>
      <c r="W37" s="307" t="s">
        <v>13</v>
      </c>
      <c r="X37" s="308"/>
      <c r="Y37" s="193">
        <v>101</v>
      </c>
      <c r="Z37" s="193">
        <v>98</v>
      </c>
      <c r="AA37" s="193">
        <v>83</v>
      </c>
      <c r="AB37" s="193">
        <v>99</v>
      </c>
      <c r="AC37" s="193">
        <v>91</v>
      </c>
      <c r="AD37" s="194">
        <f>SUM(Y37:AC37)</f>
        <v>472</v>
      </c>
      <c r="AI37" s="299" t="s">
        <v>13</v>
      </c>
      <c r="AJ37" s="303"/>
      <c r="AK37" s="192"/>
      <c r="AL37" s="193"/>
      <c r="AM37" s="193"/>
      <c r="AN37" s="193"/>
      <c r="AO37" s="193"/>
      <c r="AP37" s="193">
        <f>SUM(AK37:AO37)</f>
        <v>0</v>
      </c>
      <c r="AQ37" s="307" t="s">
        <v>13</v>
      </c>
      <c r="AR37" s="308"/>
      <c r="AS37" s="193"/>
      <c r="AT37" s="193"/>
      <c r="AU37" s="193"/>
      <c r="AV37" s="193"/>
      <c r="AW37" s="193"/>
      <c r="AX37" s="194">
        <f>SUM(AS37:AW37)</f>
        <v>0</v>
      </c>
      <c r="BC37" s="299" t="s">
        <v>13</v>
      </c>
      <c r="BD37" s="303"/>
      <c r="BE37" s="192">
        <f>Q37+AK37</f>
        <v>85</v>
      </c>
      <c r="BF37" s="193">
        <f t="shared" ref="BF37:BI38" si="54">R37+AL37</f>
        <v>67</v>
      </c>
      <c r="BG37" s="193">
        <f t="shared" si="54"/>
        <v>79</v>
      </c>
      <c r="BH37" s="193">
        <f t="shared" si="54"/>
        <v>64</v>
      </c>
      <c r="BI37" s="193">
        <f t="shared" si="54"/>
        <v>83</v>
      </c>
      <c r="BJ37" s="193">
        <f>SUM(BE37:BI37)</f>
        <v>378</v>
      </c>
      <c r="BK37" s="309" t="s">
        <v>13</v>
      </c>
      <c r="BL37" s="309"/>
      <c r="BM37" s="193">
        <f>Y37+AS37</f>
        <v>101</v>
      </c>
      <c r="BN37" s="193">
        <f t="shared" ref="BN37:BQ38" si="55">Z37+AT37</f>
        <v>98</v>
      </c>
      <c r="BO37" s="193">
        <f t="shared" si="55"/>
        <v>83</v>
      </c>
      <c r="BP37" s="193">
        <f t="shared" si="55"/>
        <v>99</v>
      </c>
      <c r="BQ37" s="193">
        <f t="shared" si="55"/>
        <v>91</v>
      </c>
      <c r="BR37" s="194">
        <f>SUM(BM37:BQ37)</f>
        <v>472</v>
      </c>
    </row>
    <row r="38" spans="2:70" ht="14.25" thickBot="1" x14ac:dyDescent="0.2">
      <c r="B38" s="141" t="s">
        <v>41</v>
      </c>
      <c r="C38" s="329">
        <f>ROUND(C32/$C$10,4)</f>
        <v>0.17549999999999999</v>
      </c>
      <c r="D38" s="330">
        <f>ROUND(D32/$D$10,4)</f>
        <v>0.1719</v>
      </c>
      <c r="E38" s="331">
        <f>ROUND(E32/$E$10,4)</f>
        <v>0.1736</v>
      </c>
      <c r="F38" s="329">
        <f>ROUND(F32/$F$10,4)</f>
        <v>0</v>
      </c>
      <c r="G38" s="330">
        <f>ROUND(G32/$G$10,4)</f>
        <v>0</v>
      </c>
      <c r="H38" s="332">
        <f>ROUND(H32/$H$10,4)</f>
        <v>0</v>
      </c>
      <c r="I38" s="326">
        <f>ROUND(I32/$I$10,4)</f>
        <v>0.1741</v>
      </c>
      <c r="J38" s="327">
        <f>ROUND(J32/$J$10,4)</f>
        <v>0.17030000000000001</v>
      </c>
      <c r="K38" s="328">
        <f>ROUND(K32/$K$10,4)</f>
        <v>0.1721</v>
      </c>
      <c r="O38" s="299" t="s">
        <v>15</v>
      </c>
      <c r="P38" s="303"/>
      <c r="Q38" s="17">
        <v>78</v>
      </c>
      <c r="R38" s="18">
        <v>83</v>
      </c>
      <c r="S38" s="18">
        <v>75</v>
      </c>
      <c r="T38" s="18">
        <v>90</v>
      </c>
      <c r="U38" s="18">
        <v>79</v>
      </c>
      <c r="V38" s="18">
        <f>SUM(Q38:U38)</f>
        <v>405</v>
      </c>
      <c r="W38" s="304" t="s">
        <v>15</v>
      </c>
      <c r="X38" s="305"/>
      <c r="Y38" s="18">
        <v>85</v>
      </c>
      <c r="Z38" s="18">
        <v>85</v>
      </c>
      <c r="AA38" s="18">
        <v>91</v>
      </c>
      <c r="AB38" s="18">
        <v>112</v>
      </c>
      <c r="AC38" s="18">
        <v>117</v>
      </c>
      <c r="AD38" s="19">
        <f>SUM(Y38:AC38)</f>
        <v>490</v>
      </c>
      <c r="AI38" s="299" t="s">
        <v>15</v>
      </c>
      <c r="AJ38" s="303"/>
      <c r="AK38" s="17"/>
      <c r="AL38" s="18"/>
      <c r="AM38" s="18"/>
      <c r="AN38" s="18"/>
      <c r="AO38" s="18"/>
      <c r="AP38" s="18">
        <f>SUM(AK38:AO38)</f>
        <v>0</v>
      </c>
      <c r="AQ38" s="304" t="s">
        <v>15</v>
      </c>
      <c r="AR38" s="305"/>
      <c r="AS38" s="18"/>
      <c r="AT38" s="18"/>
      <c r="AU38" s="18"/>
      <c r="AV38" s="18"/>
      <c r="AW38" s="18"/>
      <c r="AX38" s="19">
        <f>SUM(AS38:AW38)</f>
        <v>0</v>
      </c>
      <c r="BC38" s="299" t="s">
        <v>15</v>
      </c>
      <c r="BD38" s="303"/>
      <c r="BE38" s="17">
        <f>Q38+AK38</f>
        <v>78</v>
      </c>
      <c r="BF38" s="18">
        <f t="shared" si="54"/>
        <v>83</v>
      </c>
      <c r="BG38" s="18">
        <f t="shared" si="54"/>
        <v>75</v>
      </c>
      <c r="BH38" s="18">
        <f t="shared" si="54"/>
        <v>90</v>
      </c>
      <c r="BI38" s="18">
        <f t="shared" si="54"/>
        <v>79</v>
      </c>
      <c r="BJ38" s="18">
        <f>SUM(BE38:BI38)</f>
        <v>405</v>
      </c>
      <c r="BK38" s="306" t="s">
        <v>15</v>
      </c>
      <c r="BL38" s="306"/>
      <c r="BM38" s="18">
        <f>Y38+AS38</f>
        <v>85</v>
      </c>
      <c r="BN38" s="18">
        <f t="shared" si="55"/>
        <v>85</v>
      </c>
      <c r="BO38" s="18">
        <f t="shared" si="55"/>
        <v>91</v>
      </c>
      <c r="BP38" s="18">
        <f t="shared" si="55"/>
        <v>112</v>
      </c>
      <c r="BQ38" s="18">
        <f t="shared" si="55"/>
        <v>117</v>
      </c>
      <c r="BR38" s="19">
        <f>SUM(BM38:BQ38)</f>
        <v>490</v>
      </c>
    </row>
    <row r="39" spans="2:70" ht="14.25" thickBot="1" x14ac:dyDescent="0.2">
      <c r="B39" s="142" t="s">
        <v>44</v>
      </c>
      <c r="C39" s="318"/>
      <c r="D39" s="320"/>
      <c r="E39" s="322"/>
      <c r="F39" s="318"/>
      <c r="G39" s="320"/>
      <c r="H39" s="324"/>
      <c r="I39" s="312"/>
      <c r="J39" s="314"/>
      <c r="K39" s="316"/>
      <c r="L39" s="75"/>
      <c r="O39" s="299" t="s">
        <v>12</v>
      </c>
      <c r="P39" s="300"/>
      <c r="Q39" s="20">
        <f t="shared" ref="Q39:V39" si="56">SUM(Q37:Q38)</f>
        <v>163</v>
      </c>
      <c r="R39" s="20">
        <f t="shared" si="56"/>
        <v>150</v>
      </c>
      <c r="S39" s="20">
        <f t="shared" si="56"/>
        <v>154</v>
      </c>
      <c r="T39" s="20">
        <f t="shared" si="56"/>
        <v>154</v>
      </c>
      <c r="U39" s="20">
        <f t="shared" si="56"/>
        <v>162</v>
      </c>
      <c r="V39" s="20">
        <f t="shared" si="56"/>
        <v>783</v>
      </c>
      <c r="W39" s="301" t="s">
        <v>12</v>
      </c>
      <c r="X39" s="302"/>
      <c r="Y39" s="20">
        <f t="shared" ref="Y39:AD39" si="57">SUM(Y37:Y38)</f>
        <v>186</v>
      </c>
      <c r="Z39" s="20">
        <f t="shared" si="57"/>
        <v>183</v>
      </c>
      <c r="AA39" s="20">
        <f t="shared" si="57"/>
        <v>174</v>
      </c>
      <c r="AB39" s="20">
        <f t="shared" si="57"/>
        <v>211</v>
      </c>
      <c r="AC39" s="20">
        <f t="shared" si="57"/>
        <v>208</v>
      </c>
      <c r="AD39" s="20">
        <f t="shared" si="57"/>
        <v>962</v>
      </c>
      <c r="AI39" s="299" t="s">
        <v>12</v>
      </c>
      <c r="AJ39" s="300"/>
      <c r="AK39" s="20">
        <f t="shared" ref="AK39:AP39" si="58">SUM(AK37:AK38)</f>
        <v>0</v>
      </c>
      <c r="AL39" s="20">
        <f t="shared" si="58"/>
        <v>0</v>
      </c>
      <c r="AM39" s="20">
        <f t="shared" si="58"/>
        <v>0</v>
      </c>
      <c r="AN39" s="20">
        <f t="shared" si="58"/>
        <v>0</v>
      </c>
      <c r="AO39" s="20">
        <f t="shared" si="58"/>
        <v>0</v>
      </c>
      <c r="AP39" s="20">
        <f t="shared" si="58"/>
        <v>0</v>
      </c>
      <c r="AQ39" s="301" t="s">
        <v>12</v>
      </c>
      <c r="AR39" s="302"/>
      <c r="AS39" s="20">
        <f t="shared" ref="AS39:AX39" si="59">SUM(AS37:AS38)</f>
        <v>0</v>
      </c>
      <c r="AT39" s="20">
        <f t="shared" si="59"/>
        <v>0</v>
      </c>
      <c r="AU39" s="20">
        <f t="shared" si="59"/>
        <v>0</v>
      </c>
      <c r="AV39" s="20">
        <f t="shared" si="59"/>
        <v>0</v>
      </c>
      <c r="AW39" s="20">
        <f t="shared" si="59"/>
        <v>0</v>
      </c>
      <c r="AX39" s="20">
        <f t="shared" si="59"/>
        <v>0</v>
      </c>
      <c r="BC39" s="299" t="s">
        <v>12</v>
      </c>
      <c r="BD39" s="300"/>
      <c r="BE39" s="20">
        <f t="shared" ref="BE39:BJ39" si="60">SUM(BE37:BE38)</f>
        <v>163</v>
      </c>
      <c r="BF39" s="20">
        <f t="shared" si="60"/>
        <v>150</v>
      </c>
      <c r="BG39" s="20">
        <f t="shared" si="60"/>
        <v>154</v>
      </c>
      <c r="BH39" s="20">
        <f t="shared" si="60"/>
        <v>154</v>
      </c>
      <c r="BI39" s="20">
        <f t="shared" si="60"/>
        <v>162</v>
      </c>
      <c r="BJ39" s="20">
        <f t="shared" si="60"/>
        <v>783</v>
      </c>
      <c r="BK39" s="301" t="s">
        <v>12</v>
      </c>
      <c r="BL39" s="302"/>
      <c r="BM39" s="20">
        <f t="shared" ref="BM39:BR39" si="61">SUM(BM37:BM38)</f>
        <v>186</v>
      </c>
      <c r="BN39" s="20">
        <f t="shared" si="61"/>
        <v>183</v>
      </c>
      <c r="BO39" s="20">
        <f t="shared" si="61"/>
        <v>174</v>
      </c>
      <c r="BP39" s="20">
        <f t="shared" si="61"/>
        <v>211</v>
      </c>
      <c r="BQ39" s="20">
        <f t="shared" si="61"/>
        <v>208</v>
      </c>
      <c r="BR39" s="20">
        <f t="shared" si="61"/>
        <v>962</v>
      </c>
    </row>
    <row r="40" spans="2:70" x14ac:dyDescent="0.15">
      <c r="B40" s="88" t="s">
        <v>43</v>
      </c>
      <c r="C40" s="318">
        <f>ROUND(C34/$C$10,4)</f>
        <v>0.15040000000000001</v>
      </c>
      <c r="D40" s="320">
        <f>ROUND(D34/$D$10,4)</f>
        <v>0.23119999999999999</v>
      </c>
      <c r="E40" s="322">
        <f>ROUND(E34/$E$10,4)</f>
        <v>0.19270000000000001</v>
      </c>
      <c r="F40" s="318">
        <f>ROUND(F34/$F$10,4)</f>
        <v>0</v>
      </c>
      <c r="G40" s="320">
        <f>ROUND(G34/$G$10,4)</f>
        <v>1.9199999999999998E-2</v>
      </c>
      <c r="H40" s="324">
        <f>ROUND(H34/$H$10,4)</f>
        <v>1.0800000000000001E-2</v>
      </c>
      <c r="I40" s="312">
        <f>ROUND(I34/$I$10,4)</f>
        <v>0.1492</v>
      </c>
      <c r="J40" s="314">
        <f>ROUND(J34/$J$10,4)</f>
        <v>0.2293</v>
      </c>
      <c r="K40" s="316">
        <f>ROUND(K34/$K$10,4)</f>
        <v>0.19109999999999999</v>
      </c>
      <c r="O40" s="28"/>
      <c r="P40" s="28"/>
      <c r="Q40" s="26"/>
      <c r="R40" s="26"/>
      <c r="S40" s="26"/>
      <c r="T40" s="26"/>
      <c r="U40" s="26"/>
      <c r="V40" s="26"/>
      <c r="W40" s="28"/>
      <c r="X40" s="28"/>
      <c r="Y40" s="26"/>
      <c r="Z40" s="26"/>
      <c r="AA40" s="26"/>
      <c r="AB40" s="26"/>
      <c r="AC40" s="26"/>
      <c r="AD40" s="26"/>
      <c r="AI40" s="28"/>
      <c r="AJ40" s="28"/>
      <c r="AK40" s="26"/>
      <c r="AL40" s="26"/>
      <c r="AM40" s="26"/>
      <c r="AN40" s="26"/>
      <c r="AO40" s="26"/>
      <c r="AP40" s="26"/>
      <c r="AQ40" s="28"/>
      <c r="AR40" s="28"/>
      <c r="AS40" s="26"/>
      <c r="AT40" s="26"/>
      <c r="AU40" s="26"/>
      <c r="AV40" s="26"/>
      <c r="AW40" s="26"/>
      <c r="AX40" s="26"/>
      <c r="BC40" s="28"/>
      <c r="BD40" s="28"/>
      <c r="BE40" s="26"/>
      <c r="BF40" s="26"/>
      <c r="BG40" s="26"/>
      <c r="BH40" s="26"/>
      <c r="BI40" s="26"/>
      <c r="BJ40" s="26"/>
      <c r="BK40" s="28"/>
      <c r="BL40" s="28"/>
      <c r="BM40" s="26"/>
      <c r="BN40" s="26"/>
      <c r="BO40" s="26"/>
      <c r="BP40" s="26"/>
      <c r="BQ40" s="26"/>
      <c r="BR40" s="26"/>
    </row>
    <row r="41" spans="2:70" ht="14.25" thickBot="1" x14ac:dyDescent="0.2">
      <c r="B41" s="98" t="s">
        <v>44</v>
      </c>
      <c r="C41" s="319"/>
      <c r="D41" s="321"/>
      <c r="E41" s="323"/>
      <c r="F41" s="319"/>
      <c r="G41" s="321"/>
      <c r="H41" s="325"/>
      <c r="I41" s="313"/>
      <c r="J41" s="315"/>
      <c r="K41" s="317"/>
      <c r="O41" s="299" t="s">
        <v>10</v>
      </c>
      <c r="P41" s="300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310" t="s">
        <v>10</v>
      </c>
      <c r="X41" s="31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99" t="s">
        <v>10</v>
      </c>
      <c r="AJ41" s="300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310" t="s">
        <v>10</v>
      </c>
      <c r="AR41" s="31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99" t="s">
        <v>10</v>
      </c>
      <c r="BD41" s="300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310" t="s">
        <v>10</v>
      </c>
      <c r="BL41" s="31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6"/>
      <c r="J42" s="116"/>
      <c r="K42" s="116"/>
      <c r="O42" s="299" t="s">
        <v>16</v>
      </c>
      <c r="P42" s="303"/>
      <c r="Q42" s="192">
        <v>107</v>
      </c>
      <c r="R42" s="193">
        <v>117</v>
      </c>
      <c r="S42" s="193">
        <v>101</v>
      </c>
      <c r="T42" s="193">
        <v>45</v>
      </c>
      <c r="U42" s="193">
        <v>53</v>
      </c>
      <c r="V42" s="193">
        <f>SUM(Q42:U42)</f>
        <v>423</v>
      </c>
      <c r="W42" s="307" t="s">
        <v>13</v>
      </c>
      <c r="X42" s="308"/>
      <c r="Y42" s="193">
        <v>76</v>
      </c>
      <c r="Z42" s="193">
        <v>77</v>
      </c>
      <c r="AA42" s="193">
        <v>71</v>
      </c>
      <c r="AB42" s="193">
        <v>51</v>
      </c>
      <c r="AC42" s="193">
        <v>55</v>
      </c>
      <c r="AD42" s="194">
        <f>SUM(Y42:AC42)</f>
        <v>330</v>
      </c>
      <c r="AI42" s="299" t="s">
        <v>13</v>
      </c>
      <c r="AJ42" s="303"/>
      <c r="AK42" s="192"/>
      <c r="AL42" s="193"/>
      <c r="AM42" s="193"/>
      <c r="AN42" s="193"/>
      <c r="AO42" s="193"/>
      <c r="AP42" s="193">
        <f>SUM(AK42:AO42)</f>
        <v>0</v>
      </c>
      <c r="AQ42" s="307" t="s">
        <v>13</v>
      </c>
      <c r="AR42" s="308"/>
      <c r="AS42" s="193"/>
      <c r="AT42" s="193"/>
      <c r="AU42" s="193"/>
      <c r="AV42" s="193"/>
      <c r="AW42" s="193"/>
      <c r="AX42" s="194">
        <f>SUM(AS42:AW42)</f>
        <v>0</v>
      </c>
      <c r="BC42" s="299" t="s">
        <v>13</v>
      </c>
      <c r="BD42" s="303"/>
      <c r="BE42" s="192">
        <f>Q42+AK42</f>
        <v>107</v>
      </c>
      <c r="BF42" s="193">
        <f t="shared" ref="BF42:BI43" si="62">R42+AL42</f>
        <v>117</v>
      </c>
      <c r="BG42" s="193">
        <f t="shared" si="62"/>
        <v>101</v>
      </c>
      <c r="BH42" s="193">
        <f t="shared" si="62"/>
        <v>45</v>
      </c>
      <c r="BI42" s="193">
        <f t="shared" si="62"/>
        <v>53</v>
      </c>
      <c r="BJ42" s="193">
        <f>SUM(BE42:BI42)</f>
        <v>423</v>
      </c>
      <c r="BK42" s="309" t="s">
        <v>13</v>
      </c>
      <c r="BL42" s="309"/>
      <c r="BM42" s="193">
        <f>Y42+AS42</f>
        <v>76</v>
      </c>
      <c r="BN42" s="193">
        <f t="shared" ref="BN42:BQ43" si="63">Z42+AT42</f>
        <v>77</v>
      </c>
      <c r="BO42" s="193">
        <f t="shared" si="63"/>
        <v>71</v>
      </c>
      <c r="BP42" s="193">
        <f t="shared" si="63"/>
        <v>51</v>
      </c>
      <c r="BQ42" s="193">
        <f t="shared" si="63"/>
        <v>55</v>
      </c>
      <c r="BR42" s="194">
        <f>SUM(BM42:BQ42)</f>
        <v>330</v>
      </c>
    </row>
    <row r="43" spans="2:70" ht="15.75" thickBot="1" x14ac:dyDescent="0.2">
      <c r="I43" s="116"/>
      <c r="J43" s="116"/>
      <c r="K43" s="116"/>
      <c r="O43" s="299" t="s">
        <v>15</v>
      </c>
      <c r="P43" s="303"/>
      <c r="Q43" s="17">
        <v>110</v>
      </c>
      <c r="R43" s="18">
        <v>95</v>
      </c>
      <c r="S43" s="18">
        <v>132</v>
      </c>
      <c r="T43" s="18">
        <v>73</v>
      </c>
      <c r="U43" s="18">
        <v>61</v>
      </c>
      <c r="V43" s="18">
        <f>SUM(Q43:U43)</f>
        <v>471</v>
      </c>
      <c r="W43" s="304" t="s">
        <v>15</v>
      </c>
      <c r="X43" s="305"/>
      <c r="Y43" s="18">
        <v>85</v>
      </c>
      <c r="Z43" s="18">
        <v>77</v>
      </c>
      <c r="AA43" s="18">
        <v>72</v>
      </c>
      <c r="AB43" s="18">
        <v>63</v>
      </c>
      <c r="AC43" s="18">
        <v>61</v>
      </c>
      <c r="AD43" s="19">
        <f>SUM(Y43:AC43)</f>
        <v>358</v>
      </c>
      <c r="AI43" s="299" t="s">
        <v>15</v>
      </c>
      <c r="AJ43" s="303"/>
      <c r="AK43" s="17"/>
      <c r="AL43" s="18"/>
      <c r="AM43" s="18"/>
      <c r="AN43" s="18"/>
      <c r="AO43" s="18"/>
      <c r="AP43" s="18">
        <f>SUM(AK43:AO43)</f>
        <v>0</v>
      </c>
      <c r="AQ43" s="304" t="s">
        <v>15</v>
      </c>
      <c r="AR43" s="305"/>
      <c r="AS43" s="18"/>
      <c r="AT43" s="18">
        <v>1</v>
      </c>
      <c r="AU43" s="18"/>
      <c r="AV43" s="18"/>
      <c r="AW43" s="18"/>
      <c r="AX43" s="19">
        <f>SUM(AS43:AW43)</f>
        <v>1</v>
      </c>
      <c r="BC43" s="299" t="s">
        <v>15</v>
      </c>
      <c r="BD43" s="303"/>
      <c r="BE43" s="17">
        <f>Q43+AK43</f>
        <v>110</v>
      </c>
      <c r="BF43" s="18">
        <f t="shared" si="62"/>
        <v>95</v>
      </c>
      <c r="BG43" s="18">
        <f t="shared" si="62"/>
        <v>132</v>
      </c>
      <c r="BH43" s="18">
        <f t="shared" si="62"/>
        <v>73</v>
      </c>
      <c r="BI43" s="18">
        <f t="shared" si="62"/>
        <v>61</v>
      </c>
      <c r="BJ43" s="18">
        <f>SUM(BE43:BI43)</f>
        <v>471</v>
      </c>
      <c r="BK43" s="306" t="s">
        <v>15</v>
      </c>
      <c r="BL43" s="306"/>
      <c r="BM43" s="18">
        <f>Y43+AS43</f>
        <v>85</v>
      </c>
      <c r="BN43" s="18">
        <f t="shared" si="63"/>
        <v>78</v>
      </c>
      <c r="BO43" s="18">
        <f t="shared" si="63"/>
        <v>72</v>
      </c>
      <c r="BP43" s="18">
        <f t="shared" si="63"/>
        <v>63</v>
      </c>
      <c r="BQ43" s="18">
        <f t="shared" si="63"/>
        <v>61</v>
      </c>
      <c r="BR43" s="19">
        <f>SUM(BM43:BQ43)</f>
        <v>359</v>
      </c>
    </row>
    <row r="44" spans="2:70" x14ac:dyDescent="0.15">
      <c r="O44" s="299" t="s">
        <v>12</v>
      </c>
      <c r="P44" s="300"/>
      <c r="Q44" s="20">
        <f t="shared" ref="Q44:V44" si="64">SUM(Q42:Q43)</f>
        <v>217</v>
      </c>
      <c r="R44" s="20">
        <f t="shared" si="64"/>
        <v>212</v>
      </c>
      <c r="S44" s="20">
        <f t="shared" si="64"/>
        <v>233</v>
      </c>
      <c r="T44" s="20">
        <f t="shared" si="64"/>
        <v>118</v>
      </c>
      <c r="U44" s="20">
        <f t="shared" si="64"/>
        <v>114</v>
      </c>
      <c r="V44" s="20">
        <f t="shared" si="64"/>
        <v>894</v>
      </c>
      <c r="W44" s="301" t="s">
        <v>12</v>
      </c>
      <c r="X44" s="302"/>
      <c r="Y44" s="20">
        <f t="shared" ref="Y44:AD44" si="65">SUM(Y42:Y43)</f>
        <v>161</v>
      </c>
      <c r="Z44" s="20">
        <f t="shared" si="65"/>
        <v>154</v>
      </c>
      <c r="AA44" s="20">
        <f t="shared" si="65"/>
        <v>143</v>
      </c>
      <c r="AB44" s="20">
        <f t="shared" si="65"/>
        <v>114</v>
      </c>
      <c r="AC44" s="20">
        <f t="shared" si="65"/>
        <v>116</v>
      </c>
      <c r="AD44" s="20">
        <f t="shared" si="65"/>
        <v>688</v>
      </c>
      <c r="AI44" s="299" t="s">
        <v>12</v>
      </c>
      <c r="AJ44" s="300"/>
      <c r="AK44" s="20">
        <f t="shared" ref="AK44:AP44" si="66">SUM(AK42:AK43)</f>
        <v>0</v>
      </c>
      <c r="AL44" s="20">
        <f t="shared" si="66"/>
        <v>0</v>
      </c>
      <c r="AM44" s="20">
        <f t="shared" si="66"/>
        <v>0</v>
      </c>
      <c r="AN44" s="20">
        <f t="shared" si="66"/>
        <v>0</v>
      </c>
      <c r="AO44" s="20">
        <f t="shared" si="66"/>
        <v>0</v>
      </c>
      <c r="AP44" s="20">
        <f t="shared" si="66"/>
        <v>0</v>
      </c>
      <c r="AQ44" s="301" t="s">
        <v>12</v>
      </c>
      <c r="AR44" s="302"/>
      <c r="AS44" s="20">
        <f t="shared" ref="AS44:AX44" si="67">SUM(AS42:AS43)</f>
        <v>0</v>
      </c>
      <c r="AT44" s="20">
        <f t="shared" si="67"/>
        <v>1</v>
      </c>
      <c r="AU44" s="20">
        <f t="shared" si="67"/>
        <v>0</v>
      </c>
      <c r="AV44" s="20">
        <f t="shared" si="67"/>
        <v>0</v>
      </c>
      <c r="AW44" s="20">
        <f t="shared" si="67"/>
        <v>0</v>
      </c>
      <c r="AX44" s="20">
        <f t="shared" si="67"/>
        <v>1</v>
      </c>
      <c r="BC44" s="299" t="s">
        <v>12</v>
      </c>
      <c r="BD44" s="300"/>
      <c r="BE44" s="20">
        <f t="shared" ref="BE44:BJ44" si="68">SUM(BE42:BE43)</f>
        <v>217</v>
      </c>
      <c r="BF44" s="20">
        <f t="shared" si="68"/>
        <v>212</v>
      </c>
      <c r="BG44" s="20">
        <f t="shared" si="68"/>
        <v>233</v>
      </c>
      <c r="BH44" s="20">
        <f t="shared" si="68"/>
        <v>118</v>
      </c>
      <c r="BI44" s="20">
        <f t="shared" si="68"/>
        <v>114</v>
      </c>
      <c r="BJ44" s="20">
        <f t="shared" si="68"/>
        <v>894</v>
      </c>
      <c r="BK44" s="301" t="s">
        <v>12</v>
      </c>
      <c r="BL44" s="302"/>
      <c r="BM44" s="20">
        <f t="shared" ref="BM44:BR44" si="69">SUM(BM42:BM43)</f>
        <v>161</v>
      </c>
      <c r="BN44" s="20">
        <f t="shared" si="69"/>
        <v>155</v>
      </c>
      <c r="BO44" s="20">
        <f t="shared" si="69"/>
        <v>143</v>
      </c>
      <c r="BP44" s="20">
        <f t="shared" si="69"/>
        <v>114</v>
      </c>
      <c r="BQ44" s="20">
        <f t="shared" si="69"/>
        <v>116</v>
      </c>
      <c r="BR44" s="20">
        <f t="shared" si="69"/>
        <v>689</v>
      </c>
    </row>
    <row r="45" spans="2:70" x14ac:dyDescent="0.15">
      <c r="B45" s="34"/>
      <c r="C45" s="34"/>
      <c r="O45" s="28"/>
      <c r="P45" s="28"/>
      <c r="Q45" s="26"/>
      <c r="R45" s="26"/>
      <c r="S45" s="26"/>
      <c r="T45" s="26"/>
      <c r="U45" s="26"/>
      <c r="V45" s="26"/>
      <c r="W45" s="28"/>
      <c r="X45" s="28"/>
      <c r="Y45" s="26"/>
      <c r="Z45" s="26"/>
      <c r="AA45" s="26"/>
      <c r="AB45" s="26"/>
      <c r="AC45" s="26"/>
      <c r="AD45" s="26"/>
      <c r="AI45" s="28"/>
      <c r="AJ45" s="28"/>
      <c r="AK45" s="26"/>
      <c r="AL45" s="26"/>
      <c r="AM45" s="26"/>
      <c r="AN45" s="26"/>
      <c r="AO45" s="26"/>
      <c r="AP45" s="26"/>
      <c r="AQ45" s="28"/>
      <c r="AR45" s="28"/>
      <c r="AS45" s="26"/>
      <c r="AT45" s="26"/>
      <c r="AU45" s="26"/>
      <c r="AV45" s="26"/>
      <c r="AW45" s="26"/>
      <c r="AX45" s="26"/>
      <c r="BC45" s="28"/>
      <c r="BD45" s="28"/>
      <c r="BE45" s="26"/>
      <c r="BF45" s="26"/>
      <c r="BG45" s="26"/>
      <c r="BH45" s="26"/>
      <c r="BI45" s="26"/>
      <c r="BJ45" s="26"/>
      <c r="BK45" s="28"/>
      <c r="BL45" s="28"/>
      <c r="BM45" s="26"/>
      <c r="BN45" s="26"/>
      <c r="BO45" s="26"/>
      <c r="BP45" s="26"/>
      <c r="BQ45" s="26"/>
      <c r="BR45" s="26"/>
    </row>
    <row r="46" spans="2:70" ht="14.25" thickBot="1" x14ac:dyDescent="0.2">
      <c r="O46" s="299" t="s">
        <v>10</v>
      </c>
      <c r="P46" s="300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310" t="s">
        <v>10</v>
      </c>
      <c r="X46" s="31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99" t="s">
        <v>10</v>
      </c>
      <c r="AJ46" s="300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310" t="s">
        <v>10</v>
      </c>
      <c r="AR46" s="31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99" t="s">
        <v>10</v>
      </c>
      <c r="BD46" s="300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310" t="s">
        <v>10</v>
      </c>
      <c r="BL46" s="31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99" t="s">
        <v>13</v>
      </c>
      <c r="P47" s="303"/>
      <c r="Q47" s="192">
        <v>51</v>
      </c>
      <c r="R47" s="193">
        <v>35</v>
      </c>
      <c r="S47" s="193">
        <v>52</v>
      </c>
      <c r="T47" s="193">
        <v>44</v>
      </c>
      <c r="U47" s="193">
        <v>40</v>
      </c>
      <c r="V47" s="193">
        <f>SUM(Q47:U47)</f>
        <v>222</v>
      </c>
      <c r="W47" s="307" t="s">
        <v>13</v>
      </c>
      <c r="X47" s="308"/>
      <c r="Y47" s="193">
        <v>36</v>
      </c>
      <c r="Z47" s="193">
        <v>41</v>
      </c>
      <c r="AA47" s="193">
        <v>27</v>
      </c>
      <c r="AB47" s="193">
        <v>26</v>
      </c>
      <c r="AC47" s="193">
        <v>24</v>
      </c>
      <c r="AD47" s="194">
        <f>SUM(Y47:AC47)</f>
        <v>154</v>
      </c>
      <c r="AI47" s="299" t="s">
        <v>13</v>
      </c>
      <c r="AJ47" s="303"/>
      <c r="AK47" s="192"/>
      <c r="AL47" s="193"/>
      <c r="AM47" s="193"/>
      <c r="AN47" s="193"/>
      <c r="AO47" s="193"/>
      <c r="AP47" s="193">
        <f>SUM(AK47:AO47)</f>
        <v>0</v>
      </c>
      <c r="AQ47" s="307" t="s">
        <v>13</v>
      </c>
      <c r="AR47" s="308"/>
      <c r="AS47" s="193"/>
      <c r="AT47" s="193"/>
      <c r="AU47" s="193"/>
      <c r="AV47" s="193"/>
      <c r="AW47" s="193"/>
      <c r="AX47" s="194">
        <f>SUM(AS47:AW47)</f>
        <v>0</v>
      </c>
      <c r="BC47" s="299" t="s">
        <v>13</v>
      </c>
      <c r="BD47" s="303"/>
      <c r="BE47" s="192">
        <f>Q47+AK47</f>
        <v>51</v>
      </c>
      <c r="BF47" s="193">
        <f t="shared" ref="BF47:BI48" si="70">R47+AL47</f>
        <v>35</v>
      </c>
      <c r="BG47" s="193">
        <f t="shared" si="70"/>
        <v>52</v>
      </c>
      <c r="BH47" s="193">
        <f t="shared" si="70"/>
        <v>44</v>
      </c>
      <c r="BI47" s="193">
        <f t="shared" si="70"/>
        <v>40</v>
      </c>
      <c r="BJ47" s="193">
        <f>SUM(BE47:BI47)</f>
        <v>222</v>
      </c>
      <c r="BK47" s="309" t="s">
        <v>13</v>
      </c>
      <c r="BL47" s="309"/>
      <c r="BM47" s="193">
        <f>Y47+AS47</f>
        <v>36</v>
      </c>
      <c r="BN47" s="193">
        <f t="shared" ref="BN47:BQ48" si="71">Z47+AT47</f>
        <v>41</v>
      </c>
      <c r="BO47" s="193">
        <f t="shared" si="71"/>
        <v>27</v>
      </c>
      <c r="BP47" s="193">
        <f t="shared" si="71"/>
        <v>26</v>
      </c>
      <c r="BQ47" s="193">
        <f t="shared" si="71"/>
        <v>24</v>
      </c>
      <c r="BR47" s="194">
        <f>SUM(BM47:BQ47)</f>
        <v>154</v>
      </c>
    </row>
    <row r="48" spans="2:70" ht="14.25" thickBot="1" x14ac:dyDescent="0.2">
      <c r="O48" s="299" t="s">
        <v>15</v>
      </c>
      <c r="P48" s="303"/>
      <c r="Q48" s="17">
        <v>65</v>
      </c>
      <c r="R48" s="18">
        <v>64</v>
      </c>
      <c r="S48" s="18">
        <v>78</v>
      </c>
      <c r="T48" s="18">
        <v>78</v>
      </c>
      <c r="U48" s="18">
        <v>58</v>
      </c>
      <c r="V48" s="18">
        <f>SUM(Q48:U48)</f>
        <v>343</v>
      </c>
      <c r="W48" s="304" t="s">
        <v>15</v>
      </c>
      <c r="X48" s="305"/>
      <c r="Y48" s="18">
        <v>78</v>
      </c>
      <c r="Z48" s="18">
        <v>77</v>
      </c>
      <c r="AA48" s="18">
        <v>63</v>
      </c>
      <c r="AB48" s="18">
        <v>64</v>
      </c>
      <c r="AC48" s="18">
        <v>56</v>
      </c>
      <c r="AD48" s="19">
        <f>SUM(Y48:AC48)</f>
        <v>338</v>
      </c>
      <c r="AI48" s="299" t="s">
        <v>15</v>
      </c>
      <c r="AJ48" s="303"/>
      <c r="AK48" s="17"/>
      <c r="AL48" s="18"/>
      <c r="AM48" s="18"/>
      <c r="AN48" s="18"/>
      <c r="AO48" s="18"/>
      <c r="AP48" s="18">
        <f>SUM(AK48:AO48)</f>
        <v>0</v>
      </c>
      <c r="AQ48" s="304" t="s">
        <v>15</v>
      </c>
      <c r="AR48" s="305"/>
      <c r="AS48" s="18"/>
      <c r="AT48" s="18"/>
      <c r="AU48" s="18"/>
      <c r="AV48" s="18"/>
      <c r="AW48" s="18"/>
      <c r="AX48" s="19">
        <f>SUM(AS48:AW48)</f>
        <v>0</v>
      </c>
      <c r="BC48" s="299" t="s">
        <v>15</v>
      </c>
      <c r="BD48" s="303"/>
      <c r="BE48" s="17">
        <f>Q48+AK48</f>
        <v>65</v>
      </c>
      <c r="BF48" s="18">
        <f t="shared" si="70"/>
        <v>64</v>
      </c>
      <c r="BG48" s="18">
        <f t="shared" si="70"/>
        <v>78</v>
      </c>
      <c r="BH48" s="18">
        <f t="shared" si="70"/>
        <v>78</v>
      </c>
      <c r="BI48" s="18">
        <f t="shared" si="70"/>
        <v>58</v>
      </c>
      <c r="BJ48" s="18">
        <f>SUM(BE48:BI48)</f>
        <v>343</v>
      </c>
      <c r="BK48" s="306" t="s">
        <v>15</v>
      </c>
      <c r="BL48" s="306"/>
      <c r="BM48" s="18">
        <f>Y48+AS48</f>
        <v>78</v>
      </c>
      <c r="BN48" s="18">
        <f t="shared" si="71"/>
        <v>77</v>
      </c>
      <c r="BO48" s="18">
        <f t="shared" si="71"/>
        <v>63</v>
      </c>
      <c r="BP48" s="18">
        <f t="shared" si="71"/>
        <v>64</v>
      </c>
      <c r="BQ48" s="18">
        <f t="shared" si="71"/>
        <v>56</v>
      </c>
      <c r="BR48" s="19">
        <f>SUM(BM48:BQ48)</f>
        <v>338</v>
      </c>
    </row>
    <row r="49" spans="15:76" x14ac:dyDescent="0.15">
      <c r="O49" s="299" t="s">
        <v>12</v>
      </c>
      <c r="P49" s="300"/>
      <c r="Q49" s="20">
        <f t="shared" ref="Q49:V49" si="72">SUM(Q47:Q48)</f>
        <v>116</v>
      </c>
      <c r="R49" s="20">
        <f t="shared" si="72"/>
        <v>99</v>
      </c>
      <c r="S49" s="20">
        <f t="shared" si="72"/>
        <v>130</v>
      </c>
      <c r="T49" s="20">
        <f t="shared" si="72"/>
        <v>122</v>
      </c>
      <c r="U49" s="20">
        <f t="shared" si="72"/>
        <v>98</v>
      </c>
      <c r="V49" s="20">
        <f t="shared" si="72"/>
        <v>565</v>
      </c>
      <c r="W49" s="301" t="s">
        <v>12</v>
      </c>
      <c r="X49" s="302"/>
      <c r="Y49" s="20">
        <f t="shared" ref="Y49:AD49" si="73">SUM(Y47:Y48)</f>
        <v>114</v>
      </c>
      <c r="Z49" s="20">
        <f t="shared" si="73"/>
        <v>118</v>
      </c>
      <c r="AA49" s="20">
        <f t="shared" si="73"/>
        <v>90</v>
      </c>
      <c r="AB49" s="20">
        <f t="shared" si="73"/>
        <v>90</v>
      </c>
      <c r="AC49" s="20">
        <f t="shared" si="73"/>
        <v>80</v>
      </c>
      <c r="AD49" s="20">
        <f t="shared" si="73"/>
        <v>492</v>
      </c>
      <c r="AI49" s="299" t="s">
        <v>12</v>
      </c>
      <c r="AJ49" s="300"/>
      <c r="AK49" s="20">
        <f t="shared" ref="AK49:AP49" si="74">SUM(AK47:AK48)</f>
        <v>0</v>
      </c>
      <c r="AL49" s="20">
        <f t="shared" si="74"/>
        <v>0</v>
      </c>
      <c r="AM49" s="20">
        <f t="shared" si="74"/>
        <v>0</v>
      </c>
      <c r="AN49" s="20">
        <f t="shared" si="74"/>
        <v>0</v>
      </c>
      <c r="AO49" s="20">
        <f t="shared" si="74"/>
        <v>0</v>
      </c>
      <c r="AP49" s="20">
        <f t="shared" si="74"/>
        <v>0</v>
      </c>
      <c r="AQ49" s="301" t="s">
        <v>12</v>
      </c>
      <c r="AR49" s="302"/>
      <c r="AS49" s="20">
        <f t="shared" ref="AS49:AX49" si="75">SUM(AS47:AS48)</f>
        <v>0</v>
      </c>
      <c r="AT49" s="20">
        <f t="shared" si="75"/>
        <v>0</v>
      </c>
      <c r="AU49" s="20">
        <f t="shared" si="75"/>
        <v>0</v>
      </c>
      <c r="AV49" s="20">
        <f t="shared" si="75"/>
        <v>0</v>
      </c>
      <c r="AW49" s="20">
        <f t="shared" si="75"/>
        <v>0</v>
      </c>
      <c r="AX49" s="20">
        <f t="shared" si="75"/>
        <v>0</v>
      </c>
      <c r="BC49" s="299" t="s">
        <v>12</v>
      </c>
      <c r="BD49" s="300"/>
      <c r="BE49" s="20">
        <f t="shared" ref="BE49:BJ49" si="76">SUM(BE47:BE48)</f>
        <v>116</v>
      </c>
      <c r="BF49" s="20">
        <f t="shared" si="76"/>
        <v>99</v>
      </c>
      <c r="BG49" s="20">
        <f t="shared" si="76"/>
        <v>130</v>
      </c>
      <c r="BH49" s="20">
        <f t="shared" si="76"/>
        <v>122</v>
      </c>
      <c r="BI49" s="20">
        <f t="shared" si="76"/>
        <v>98</v>
      </c>
      <c r="BJ49" s="20">
        <f t="shared" si="76"/>
        <v>565</v>
      </c>
      <c r="BK49" s="301" t="s">
        <v>12</v>
      </c>
      <c r="BL49" s="302"/>
      <c r="BM49" s="20">
        <f t="shared" ref="BM49:BR49" si="77">SUM(BM47:BM48)</f>
        <v>114</v>
      </c>
      <c r="BN49" s="20">
        <f t="shared" si="77"/>
        <v>118</v>
      </c>
      <c r="BO49" s="20">
        <f t="shared" si="77"/>
        <v>90</v>
      </c>
      <c r="BP49" s="20">
        <f t="shared" si="77"/>
        <v>90</v>
      </c>
      <c r="BQ49" s="20">
        <f t="shared" si="77"/>
        <v>80</v>
      </c>
      <c r="BR49" s="20">
        <f t="shared" si="77"/>
        <v>492</v>
      </c>
    </row>
    <row r="50" spans="15:76" x14ac:dyDescent="0.15">
      <c r="O50" s="28"/>
      <c r="P50" s="28"/>
      <c r="Q50" s="26"/>
      <c r="R50" s="26"/>
      <c r="S50" s="26"/>
      <c r="T50" s="26"/>
      <c r="U50" s="26"/>
      <c r="V50" s="26"/>
      <c r="W50" s="28"/>
      <c r="X50" s="28"/>
      <c r="Y50" s="26"/>
      <c r="Z50" s="26"/>
      <c r="AA50" s="26"/>
      <c r="AB50" s="26"/>
      <c r="AC50" s="26"/>
      <c r="AD50" s="26"/>
      <c r="AI50" s="28"/>
      <c r="AJ50" s="28"/>
      <c r="AK50" s="26"/>
      <c r="AL50" s="26"/>
      <c r="AM50" s="26"/>
      <c r="AN50" s="26"/>
      <c r="AO50" s="26"/>
      <c r="AP50" s="26"/>
      <c r="AQ50" s="28"/>
      <c r="AR50" s="28"/>
      <c r="AS50" s="26"/>
      <c r="AT50" s="26"/>
      <c r="AU50" s="26"/>
      <c r="AV50" s="26"/>
      <c r="AW50" s="26"/>
      <c r="AX50" s="26"/>
      <c r="BC50" s="28"/>
      <c r="BD50" s="28"/>
      <c r="BE50" s="26"/>
      <c r="BF50" s="26"/>
      <c r="BG50" s="26"/>
      <c r="BH50" s="26"/>
      <c r="BI50" s="26"/>
      <c r="BJ50" s="26"/>
      <c r="BK50" s="28"/>
      <c r="BL50" s="28"/>
      <c r="BM50" s="26"/>
      <c r="BN50" s="26"/>
      <c r="BO50" s="26"/>
      <c r="BP50" s="26"/>
      <c r="BQ50" s="26"/>
      <c r="BR50" s="26"/>
    </row>
    <row r="51" spans="15:76" ht="14.25" thickBot="1" x14ac:dyDescent="0.2">
      <c r="O51" s="299" t="s">
        <v>10</v>
      </c>
      <c r="P51" s="300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310" t="s">
        <v>10</v>
      </c>
      <c r="X51" s="31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99" t="s">
        <v>10</v>
      </c>
      <c r="AJ51" s="300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310" t="s">
        <v>10</v>
      </c>
      <c r="AR51" s="31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99" t="s">
        <v>10</v>
      </c>
      <c r="BD51" s="300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310" t="s">
        <v>10</v>
      </c>
      <c r="BL51" s="31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99" t="s">
        <v>13</v>
      </c>
      <c r="P52" s="303"/>
      <c r="Q52" s="192">
        <v>9</v>
      </c>
      <c r="R52" s="193">
        <v>13</v>
      </c>
      <c r="S52" s="193">
        <v>16</v>
      </c>
      <c r="T52" s="193">
        <v>5</v>
      </c>
      <c r="U52" s="193">
        <v>5</v>
      </c>
      <c r="V52" s="193">
        <f>SUM(Q52:U52)</f>
        <v>48</v>
      </c>
      <c r="W52" s="307" t="s">
        <v>13</v>
      </c>
      <c r="X52" s="308"/>
      <c r="Y52" s="193">
        <v>4</v>
      </c>
      <c r="Z52" s="193">
        <v>3</v>
      </c>
      <c r="AA52" s="193">
        <v>0</v>
      </c>
      <c r="AB52" s="193">
        <v>4</v>
      </c>
      <c r="AC52" s="193">
        <v>1</v>
      </c>
      <c r="AD52" s="194">
        <f>SUM(Y52:AC52)</f>
        <v>12</v>
      </c>
      <c r="AI52" s="299" t="s">
        <v>13</v>
      </c>
      <c r="AJ52" s="303"/>
      <c r="AK52" s="192"/>
      <c r="AL52" s="193"/>
      <c r="AM52" s="193"/>
      <c r="AN52" s="193"/>
      <c r="AO52" s="193"/>
      <c r="AP52" s="193">
        <f>SUM(AK52:AO52)</f>
        <v>0</v>
      </c>
      <c r="AQ52" s="307" t="s">
        <v>13</v>
      </c>
      <c r="AR52" s="308"/>
      <c r="AS52" s="193"/>
      <c r="AT52" s="193"/>
      <c r="AU52" s="193"/>
      <c r="AV52" s="193"/>
      <c r="AW52" s="193"/>
      <c r="AX52" s="194">
        <f>SUM(AS52:AW52)</f>
        <v>0</v>
      </c>
      <c r="BC52" s="299" t="s">
        <v>13</v>
      </c>
      <c r="BD52" s="303"/>
      <c r="BE52" s="192">
        <f t="shared" ref="BE52:BI53" si="78">Q52+AK52</f>
        <v>9</v>
      </c>
      <c r="BF52" s="193">
        <f t="shared" si="78"/>
        <v>13</v>
      </c>
      <c r="BG52" s="193">
        <f t="shared" si="78"/>
        <v>16</v>
      </c>
      <c r="BH52" s="193">
        <f t="shared" si="78"/>
        <v>5</v>
      </c>
      <c r="BI52" s="193">
        <f t="shared" si="78"/>
        <v>5</v>
      </c>
      <c r="BJ52" s="193">
        <f>SUM(BE52:BI52)</f>
        <v>48</v>
      </c>
      <c r="BK52" s="309" t="s">
        <v>13</v>
      </c>
      <c r="BL52" s="309"/>
      <c r="BM52" s="193">
        <f>Y52+AS52</f>
        <v>4</v>
      </c>
      <c r="BN52" s="193">
        <f t="shared" ref="BN52:BQ53" si="79">Z52+AT52</f>
        <v>3</v>
      </c>
      <c r="BO52" s="193">
        <f t="shared" si="79"/>
        <v>0</v>
      </c>
      <c r="BP52" s="193">
        <f t="shared" si="79"/>
        <v>4</v>
      </c>
      <c r="BQ52" s="193">
        <f t="shared" si="79"/>
        <v>1</v>
      </c>
      <c r="BR52" s="194">
        <f>SUM(BM52:BQ52)</f>
        <v>12</v>
      </c>
    </row>
    <row r="53" spans="15:76" ht="14.25" thickBot="1" x14ac:dyDescent="0.2">
      <c r="O53" s="299" t="s">
        <v>15</v>
      </c>
      <c r="P53" s="303"/>
      <c r="Q53" s="17">
        <v>58</v>
      </c>
      <c r="R53" s="18">
        <v>39</v>
      </c>
      <c r="S53" s="18">
        <v>30</v>
      </c>
      <c r="T53" s="18">
        <v>29</v>
      </c>
      <c r="U53" s="18">
        <v>24</v>
      </c>
      <c r="V53" s="18">
        <f>SUM(Q53:U53)</f>
        <v>180</v>
      </c>
      <c r="W53" s="304" t="s">
        <v>15</v>
      </c>
      <c r="X53" s="305"/>
      <c r="Y53" s="18">
        <v>20</v>
      </c>
      <c r="Z53" s="18">
        <v>10</v>
      </c>
      <c r="AA53" s="18">
        <v>15</v>
      </c>
      <c r="AB53" s="18">
        <v>12</v>
      </c>
      <c r="AC53" s="18">
        <v>4</v>
      </c>
      <c r="AD53" s="19">
        <f>SUM(Y53:AC53)</f>
        <v>61</v>
      </c>
      <c r="AI53" s="299" t="s">
        <v>15</v>
      </c>
      <c r="AJ53" s="303"/>
      <c r="AK53" s="17"/>
      <c r="AL53" s="18"/>
      <c r="AM53" s="18"/>
      <c r="AN53" s="18"/>
      <c r="AO53" s="18"/>
      <c r="AP53" s="18">
        <f>SUM(AK53:AO53)</f>
        <v>0</v>
      </c>
      <c r="AQ53" s="304" t="s">
        <v>15</v>
      </c>
      <c r="AR53" s="305"/>
      <c r="AS53" s="18"/>
      <c r="AT53" s="18"/>
      <c r="AU53" s="18"/>
      <c r="AV53" s="18"/>
      <c r="AW53" s="18"/>
      <c r="AX53" s="19">
        <f>SUM(AS53:AW53)</f>
        <v>0</v>
      </c>
      <c r="BC53" s="299" t="s">
        <v>15</v>
      </c>
      <c r="BD53" s="303"/>
      <c r="BE53" s="17">
        <f t="shared" si="78"/>
        <v>58</v>
      </c>
      <c r="BF53" s="18">
        <f t="shared" si="78"/>
        <v>39</v>
      </c>
      <c r="BG53" s="18">
        <f t="shared" si="78"/>
        <v>30</v>
      </c>
      <c r="BH53" s="18">
        <f t="shared" si="78"/>
        <v>29</v>
      </c>
      <c r="BI53" s="18">
        <f t="shared" si="78"/>
        <v>24</v>
      </c>
      <c r="BJ53" s="18">
        <f>SUM(BE53:BI53)</f>
        <v>180</v>
      </c>
      <c r="BK53" s="306" t="s">
        <v>15</v>
      </c>
      <c r="BL53" s="306"/>
      <c r="BM53" s="18">
        <f>Y53+AS53</f>
        <v>20</v>
      </c>
      <c r="BN53" s="18">
        <f t="shared" si="79"/>
        <v>10</v>
      </c>
      <c r="BO53" s="18">
        <f t="shared" si="79"/>
        <v>15</v>
      </c>
      <c r="BP53" s="18">
        <f t="shared" si="79"/>
        <v>12</v>
      </c>
      <c r="BQ53" s="18">
        <f t="shared" si="79"/>
        <v>4</v>
      </c>
      <c r="BR53" s="19">
        <f>SUM(BM53:BQ53)</f>
        <v>61</v>
      </c>
    </row>
    <row r="54" spans="15:76" x14ac:dyDescent="0.15">
      <c r="O54" s="299" t="s">
        <v>12</v>
      </c>
      <c r="P54" s="300"/>
      <c r="Q54" s="20">
        <f t="shared" ref="Q54:V54" si="80">SUM(Q52:Q53)</f>
        <v>67</v>
      </c>
      <c r="R54" s="20">
        <f t="shared" si="80"/>
        <v>52</v>
      </c>
      <c r="S54" s="20">
        <f t="shared" si="80"/>
        <v>46</v>
      </c>
      <c r="T54" s="20">
        <f t="shared" si="80"/>
        <v>34</v>
      </c>
      <c r="U54" s="20">
        <f t="shared" si="80"/>
        <v>29</v>
      </c>
      <c r="V54" s="20">
        <f t="shared" si="80"/>
        <v>228</v>
      </c>
      <c r="W54" s="301" t="s">
        <v>12</v>
      </c>
      <c r="X54" s="302"/>
      <c r="Y54" s="20">
        <f t="shared" ref="Y54:AD54" si="81">SUM(Y52:Y53)</f>
        <v>24</v>
      </c>
      <c r="Z54" s="20">
        <f t="shared" si="81"/>
        <v>13</v>
      </c>
      <c r="AA54" s="20">
        <f t="shared" si="81"/>
        <v>15</v>
      </c>
      <c r="AB54" s="20">
        <f t="shared" si="81"/>
        <v>16</v>
      </c>
      <c r="AC54" s="20">
        <f t="shared" si="81"/>
        <v>5</v>
      </c>
      <c r="AD54" s="20">
        <f t="shared" si="81"/>
        <v>73</v>
      </c>
      <c r="AI54" s="299" t="s">
        <v>12</v>
      </c>
      <c r="AJ54" s="300"/>
      <c r="AK54" s="20">
        <f t="shared" ref="AK54:AP54" si="82">SUM(AK52:AK53)</f>
        <v>0</v>
      </c>
      <c r="AL54" s="20">
        <f t="shared" si="82"/>
        <v>0</v>
      </c>
      <c r="AM54" s="20">
        <f t="shared" si="82"/>
        <v>0</v>
      </c>
      <c r="AN54" s="20">
        <f t="shared" si="82"/>
        <v>0</v>
      </c>
      <c r="AO54" s="20">
        <f t="shared" si="82"/>
        <v>0</v>
      </c>
      <c r="AP54" s="20">
        <f t="shared" si="82"/>
        <v>0</v>
      </c>
      <c r="AQ54" s="301" t="s">
        <v>12</v>
      </c>
      <c r="AR54" s="302"/>
      <c r="AS54" s="20">
        <f t="shared" ref="AS54:AX54" si="83">SUM(AS52:AS53)</f>
        <v>0</v>
      </c>
      <c r="AT54" s="20">
        <f t="shared" si="83"/>
        <v>0</v>
      </c>
      <c r="AU54" s="20">
        <f t="shared" si="83"/>
        <v>0</v>
      </c>
      <c r="AV54" s="20">
        <f t="shared" si="83"/>
        <v>0</v>
      </c>
      <c r="AW54" s="20">
        <f t="shared" si="83"/>
        <v>0</v>
      </c>
      <c r="AX54" s="20">
        <f t="shared" si="83"/>
        <v>0</v>
      </c>
      <c r="BC54" s="299" t="s">
        <v>12</v>
      </c>
      <c r="BD54" s="300"/>
      <c r="BE54" s="20">
        <f t="shared" ref="BE54:BJ54" si="84">SUM(BE52:BE53)</f>
        <v>67</v>
      </c>
      <c r="BF54" s="20">
        <f t="shared" si="84"/>
        <v>52</v>
      </c>
      <c r="BG54" s="20">
        <f t="shared" si="84"/>
        <v>46</v>
      </c>
      <c r="BH54" s="20">
        <f t="shared" si="84"/>
        <v>34</v>
      </c>
      <c r="BI54" s="20">
        <f t="shared" si="84"/>
        <v>29</v>
      </c>
      <c r="BJ54" s="20">
        <f t="shared" si="84"/>
        <v>228</v>
      </c>
      <c r="BK54" s="301" t="s">
        <v>12</v>
      </c>
      <c r="BL54" s="302"/>
      <c r="BM54" s="20">
        <f t="shared" ref="BM54:BR54" si="85">SUM(BM52:BM53)</f>
        <v>24</v>
      </c>
      <c r="BN54" s="20">
        <f t="shared" si="85"/>
        <v>13</v>
      </c>
      <c r="BO54" s="20">
        <f t="shared" si="85"/>
        <v>15</v>
      </c>
      <c r="BP54" s="20">
        <f t="shared" si="85"/>
        <v>16</v>
      </c>
      <c r="BQ54" s="20">
        <f t="shared" si="85"/>
        <v>5</v>
      </c>
      <c r="BR54" s="20">
        <f t="shared" si="85"/>
        <v>73</v>
      </c>
    </row>
    <row r="55" spans="15:76" x14ac:dyDescent="0.15">
      <c r="O55" s="28"/>
      <c r="P55" s="28"/>
      <c r="Q55" s="26"/>
      <c r="R55" s="26"/>
      <c r="S55" s="26"/>
      <c r="T55" s="26"/>
      <c r="U55" s="26"/>
      <c r="V55" s="26"/>
      <c r="W55" s="28"/>
      <c r="X55" s="28"/>
      <c r="Y55" s="26"/>
      <c r="Z55" s="26"/>
      <c r="AA55" s="26"/>
      <c r="AB55" s="26"/>
      <c r="AC55" s="26"/>
      <c r="AD55" s="26"/>
      <c r="AI55" s="28"/>
      <c r="AJ55" s="28"/>
      <c r="AK55" s="26"/>
      <c r="AL55" s="26"/>
      <c r="AM55" s="26"/>
      <c r="AN55" s="26"/>
      <c r="AO55" s="26"/>
      <c r="AP55" s="26"/>
      <c r="AQ55" s="28"/>
      <c r="AR55" s="28"/>
      <c r="AS55" s="26"/>
      <c r="AT55" s="26"/>
      <c r="AU55" s="26"/>
      <c r="AV55" s="26"/>
      <c r="AW55" s="26"/>
      <c r="AX55" s="26"/>
      <c r="BC55" s="28"/>
      <c r="BD55" s="28"/>
      <c r="BE55" s="26"/>
      <c r="BF55" s="26"/>
      <c r="BG55" s="26"/>
      <c r="BH55" s="26"/>
      <c r="BI55" s="26"/>
      <c r="BJ55" s="26"/>
      <c r="BK55" s="28"/>
      <c r="BL55" s="28"/>
      <c r="BM55" s="26"/>
      <c r="BN55" s="26"/>
      <c r="BO55" s="26"/>
      <c r="BP55" s="26"/>
      <c r="BQ55" s="26"/>
      <c r="BR55" s="26"/>
    </row>
    <row r="56" spans="15:76" ht="14.25" thickBot="1" x14ac:dyDescent="0.2">
      <c r="O56" s="299" t="s">
        <v>10</v>
      </c>
      <c r="P56" s="300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310" t="s">
        <v>10</v>
      </c>
      <c r="X56" s="311"/>
      <c r="Y56" s="13">
        <v>105</v>
      </c>
      <c r="Z56" s="13">
        <v>106</v>
      </c>
      <c r="AA56" s="13">
        <v>107</v>
      </c>
      <c r="AB56" s="13" t="s">
        <v>70</v>
      </c>
      <c r="AC56" s="13" t="s">
        <v>70</v>
      </c>
      <c r="AD56" s="13" t="s">
        <v>12</v>
      </c>
      <c r="AI56" s="299" t="s">
        <v>10</v>
      </c>
      <c r="AJ56" s="300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310" t="s">
        <v>10</v>
      </c>
      <c r="AR56" s="311"/>
      <c r="AS56" s="13">
        <v>105</v>
      </c>
      <c r="AT56" s="13">
        <v>106</v>
      </c>
      <c r="AU56" s="13">
        <v>107</v>
      </c>
      <c r="AV56" s="13" t="s">
        <v>70</v>
      </c>
      <c r="AW56" s="13" t="s">
        <v>70</v>
      </c>
      <c r="AX56" s="13" t="s">
        <v>12</v>
      </c>
      <c r="BC56" s="299" t="s">
        <v>10</v>
      </c>
      <c r="BD56" s="300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310" t="s">
        <v>10</v>
      </c>
      <c r="BL56" s="311"/>
      <c r="BM56" s="13">
        <v>105</v>
      </c>
      <c r="BN56" s="13">
        <v>106</v>
      </c>
      <c r="BO56" s="13">
        <v>107</v>
      </c>
      <c r="BP56" s="13" t="s">
        <v>70</v>
      </c>
      <c r="BQ56" s="13" t="s">
        <v>70</v>
      </c>
      <c r="BR56" s="13" t="s">
        <v>12</v>
      </c>
    </row>
    <row r="57" spans="15:76" x14ac:dyDescent="0.15">
      <c r="O57" s="299" t="s">
        <v>13</v>
      </c>
      <c r="P57" s="303"/>
      <c r="Q57" s="29">
        <v>0</v>
      </c>
      <c r="R57" s="30">
        <v>1</v>
      </c>
      <c r="S57" s="30">
        <v>0</v>
      </c>
      <c r="T57" s="30">
        <v>0</v>
      </c>
      <c r="U57" s="30">
        <v>0</v>
      </c>
      <c r="V57" s="30">
        <f>SUM(Q57:U57)</f>
        <v>1</v>
      </c>
      <c r="W57" s="309" t="s">
        <v>13</v>
      </c>
      <c r="X57" s="309"/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194">
        <f>SUM(Y57:AC57)</f>
        <v>0</v>
      </c>
      <c r="AI57" s="299" t="s">
        <v>13</v>
      </c>
      <c r="AJ57" s="303"/>
      <c r="AK57" s="29"/>
      <c r="AL57" s="30"/>
      <c r="AM57" s="30"/>
      <c r="AN57" s="30"/>
      <c r="AO57" s="30"/>
      <c r="AP57" s="30">
        <f>SUM(AK57:AO57)</f>
        <v>0</v>
      </c>
      <c r="AQ57" s="307" t="s">
        <v>13</v>
      </c>
      <c r="AR57" s="308"/>
      <c r="AS57" s="30"/>
      <c r="AT57" s="30"/>
      <c r="AU57" s="30"/>
      <c r="AV57" s="30"/>
      <c r="AW57" s="30"/>
      <c r="AX57" s="194">
        <f>SUM(AS57:AW57)</f>
        <v>0</v>
      </c>
      <c r="BC57" s="299" t="s">
        <v>13</v>
      </c>
      <c r="BD57" s="303"/>
      <c r="BE57" s="29">
        <f>Q57+AK57</f>
        <v>0</v>
      </c>
      <c r="BF57" s="30">
        <f t="shared" ref="BF57:BI58" si="86">R57+AL57</f>
        <v>1</v>
      </c>
      <c r="BG57" s="30">
        <f t="shared" si="86"/>
        <v>0</v>
      </c>
      <c r="BH57" s="30">
        <f t="shared" si="86"/>
        <v>0</v>
      </c>
      <c r="BI57" s="30">
        <f t="shared" si="86"/>
        <v>0</v>
      </c>
      <c r="BJ57" s="30">
        <f>SUM(BE57:BI57)</f>
        <v>1</v>
      </c>
      <c r="BK57" s="309" t="s">
        <v>13</v>
      </c>
      <c r="BL57" s="309"/>
      <c r="BM57" s="30">
        <f t="shared" ref="BM57:BQ58" si="87">Y57+AS57</f>
        <v>0</v>
      </c>
      <c r="BN57" s="30">
        <f t="shared" si="87"/>
        <v>0</v>
      </c>
      <c r="BO57" s="30">
        <f t="shared" si="87"/>
        <v>0</v>
      </c>
      <c r="BP57" s="30">
        <f t="shared" si="87"/>
        <v>0</v>
      </c>
      <c r="BQ57" s="30">
        <f t="shared" si="87"/>
        <v>0</v>
      </c>
      <c r="BR57" s="194">
        <f>SUM(BM57:BQ57)</f>
        <v>0</v>
      </c>
    </row>
    <row r="58" spans="15:76" ht="14.25" thickBot="1" x14ac:dyDescent="0.2">
      <c r="O58" s="299" t="s">
        <v>15</v>
      </c>
      <c r="P58" s="303"/>
      <c r="Q58" s="33">
        <v>6</v>
      </c>
      <c r="R58" s="31">
        <v>2</v>
      </c>
      <c r="S58" s="31">
        <v>3</v>
      </c>
      <c r="T58" s="31">
        <v>1</v>
      </c>
      <c r="U58" s="31">
        <v>0</v>
      </c>
      <c r="V58" s="31">
        <f>SUM(Q58:U58)</f>
        <v>12</v>
      </c>
      <c r="W58" s="306" t="s">
        <v>15</v>
      </c>
      <c r="X58" s="306"/>
      <c r="Y58" s="31">
        <v>1</v>
      </c>
      <c r="Z58" s="31">
        <v>0</v>
      </c>
      <c r="AA58" s="31">
        <v>0</v>
      </c>
      <c r="AB58" s="31">
        <v>0</v>
      </c>
      <c r="AC58" s="31">
        <v>0</v>
      </c>
      <c r="AD58" s="19">
        <f>SUM(Y58:AC58)</f>
        <v>1</v>
      </c>
      <c r="AI58" s="299" t="s">
        <v>15</v>
      </c>
      <c r="AJ58" s="303"/>
      <c r="AK58" s="33"/>
      <c r="AL58" s="31"/>
      <c r="AM58" s="31"/>
      <c r="AN58" s="31"/>
      <c r="AO58" s="31"/>
      <c r="AP58" s="31">
        <f>SUM(AK58:AO58)</f>
        <v>0</v>
      </c>
      <c r="AQ58" s="304" t="s">
        <v>15</v>
      </c>
      <c r="AR58" s="305"/>
      <c r="AS58" s="31"/>
      <c r="AT58" s="31"/>
      <c r="AU58" s="31"/>
      <c r="AV58" s="31"/>
      <c r="AW58" s="31"/>
      <c r="AX58" s="19">
        <f>SUM(AS58:AW58)</f>
        <v>0</v>
      </c>
      <c r="BC58" s="299" t="s">
        <v>15</v>
      </c>
      <c r="BD58" s="303"/>
      <c r="BE58" s="33">
        <f>Q58+AK58</f>
        <v>6</v>
      </c>
      <c r="BF58" s="31">
        <f t="shared" si="86"/>
        <v>2</v>
      </c>
      <c r="BG58" s="31">
        <f t="shared" si="86"/>
        <v>3</v>
      </c>
      <c r="BH58" s="31">
        <f t="shared" si="86"/>
        <v>1</v>
      </c>
      <c r="BI58" s="31">
        <f t="shared" si="86"/>
        <v>0</v>
      </c>
      <c r="BJ58" s="31">
        <f>SUM(BE58:BI58)</f>
        <v>12</v>
      </c>
      <c r="BK58" s="306" t="s">
        <v>15</v>
      </c>
      <c r="BL58" s="306"/>
      <c r="BM58" s="31">
        <f t="shared" si="87"/>
        <v>1</v>
      </c>
      <c r="BN58" s="31">
        <f t="shared" si="87"/>
        <v>0</v>
      </c>
      <c r="BO58" s="31">
        <f t="shared" si="87"/>
        <v>0</v>
      </c>
      <c r="BP58" s="31">
        <f t="shared" si="87"/>
        <v>0</v>
      </c>
      <c r="BQ58" s="31">
        <f t="shared" si="87"/>
        <v>0</v>
      </c>
      <c r="BR58" s="19">
        <f>SUM(BM58:BQ58)</f>
        <v>1</v>
      </c>
    </row>
    <row r="59" spans="15:76" x14ac:dyDescent="0.15">
      <c r="O59" s="299" t="s">
        <v>12</v>
      </c>
      <c r="P59" s="300"/>
      <c r="Q59" s="20">
        <f t="shared" ref="Q59:V59" si="88">SUM(Q57:Q58)</f>
        <v>6</v>
      </c>
      <c r="R59" s="20">
        <f t="shared" si="88"/>
        <v>3</v>
      </c>
      <c r="S59" s="20">
        <f t="shared" si="88"/>
        <v>3</v>
      </c>
      <c r="T59" s="20">
        <f t="shared" si="88"/>
        <v>1</v>
      </c>
      <c r="U59" s="20">
        <f t="shared" si="88"/>
        <v>0</v>
      </c>
      <c r="V59" s="20">
        <f t="shared" si="88"/>
        <v>13</v>
      </c>
      <c r="W59" s="301" t="s">
        <v>12</v>
      </c>
      <c r="X59" s="302"/>
      <c r="Y59" s="20">
        <f t="shared" ref="Y59:AD59" si="89">SUM(Y57:Y58)</f>
        <v>1</v>
      </c>
      <c r="Z59" s="20">
        <f t="shared" si="89"/>
        <v>0</v>
      </c>
      <c r="AA59" s="20">
        <f t="shared" si="89"/>
        <v>0</v>
      </c>
      <c r="AB59" s="20">
        <f t="shared" si="89"/>
        <v>0</v>
      </c>
      <c r="AC59" s="20">
        <f t="shared" si="89"/>
        <v>0</v>
      </c>
      <c r="AD59" s="20">
        <f t="shared" si="89"/>
        <v>1</v>
      </c>
      <c r="AI59" s="299" t="s">
        <v>12</v>
      </c>
      <c r="AJ59" s="300"/>
      <c r="AK59" s="20">
        <f t="shared" ref="AK59:AP59" si="90">SUM(AK57:AK58)</f>
        <v>0</v>
      </c>
      <c r="AL59" s="20">
        <f t="shared" si="90"/>
        <v>0</v>
      </c>
      <c r="AM59" s="20">
        <f t="shared" si="90"/>
        <v>0</v>
      </c>
      <c r="AN59" s="20">
        <f t="shared" si="90"/>
        <v>0</v>
      </c>
      <c r="AO59" s="20">
        <f t="shared" si="90"/>
        <v>0</v>
      </c>
      <c r="AP59" s="20">
        <f t="shared" si="90"/>
        <v>0</v>
      </c>
      <c r="AQ59" s="301" t="s">
        <v>12</v>
      </c>
      <c r="AR59" s="302"/>
      <c r="AS59" s="20">
        <f t="shared" ref="AS59:AX59" si="91">SUM(AS57:AS58)</f>
        <v>0</v>
      </c>
      <c r="AT59" s="20">
        <f t="shared" si="91"/>
        <v>0</v>
      </c>
      <c r="AU59" s="20">
        <f t="shared" si="91"/>
        <v>0</v>
      </c>
      <c r="AV59" s="20">
        <f t="shared" si="91"/>
        <v>0</v>
      </c>
      <c r="AW59" s="20">
        <f t="shared" si="91"/>
        <v>0</v>
      </c>
      <c r="AX59" s="20">
        <f t="shared" si="91"/>
        <v>0</v>
      </c>
      <c r="BC59" s="299" t="s">
        <v>12</v>
      </c>
      <c r="BD59" s="300"/>
      <c r="BE59" s="20">
        <f t="shared" ref="BE59:BJ59" si="92">SUM(BE57:BE58)</f>
        <v>6</v>
      </c>
      <c r="BF59" s="20">
        <f t="shared" si="92"/>
        <v>3</v>
      </c>
      <c r="BG59" s="20">
        <f t="shared" si="92"/>
        <v>3</v>
      </c>
      <c r="BH59" s="20">
        <f t="shared" si="92"/>
        <v>1</v>
      </c>
      <c r="BI59" s="20">
        <f t="shared" si="92"/>
        <v>0</v>
      </c>
      <c r="BJ59" s="20">
        <f t="shared" si="92"/>
        <v>13</v>
      </c>
      <c r="BK59" s="301" t="s">
        <v>12</v>
      </c>
      <c r="BL59" s="302"/>
      <c r="BM59" s="20">
        <f t="shared" ref="BM59:BR59" si="93">SUM(BM57:BM58)</f>
        <v>1</v>
      </c>
      <c r="BN59" s="20">
        <f t="shared" si="93"/>
        <v>0</v>
      </c>
      <c r="BO59" s="20">
        <f t="shared" si="93"/>
        <v>0</v>
      </c>
      <c r="BP59" s="20">
        <f t="shared" si="93"/>
        <v>0</v>
      </c>
      <c r="BQ59" s="20">
        <f t="shared" si="93"/>
        <v>0</v>
      </c>
      <c r="BR59" s="20">
        <f t="shared" si="93"/>
        <v>1</v>
      </c>
    </row>
    <row r="60" spans="15:76" x14ac:dyDescent="0.15">
      <c r="AE60" s="280" t="s">
        <v>28</v>
      </c>
      <c r="AF60" s="280"/>
      <c r="AY60" s="280" t="s">
        <v>28</v>
      </c>
      <c r="AZ60" s="280"/>
      <c r="BS60" s="280" t="s">
        <v>28</v>
      </c>
      <c r="BT60" s="280"/>
    </row>
    <row r="61" spans="15:76" ht="14.25" x14ac:dyDescent="0.15">
      <c r="Q61" s="281" t="s">
        <v>18</v>
      </c>
      <c r="R61" s="282"/>
      <c r="S61" s="283"/>
      <c r="T61" s="49"/>
      <c r="U61" s="50"/>
      <c r="V61" s="284" t="s">
        <v>19</v>
      </c>
      <c r="W61" s="285"/>
      <c r="X61" s="286"/>
      <c r="Y61" s="51"/>
      <c r="Z61" s="51"/>
      <c r="AA61" s="287" t="s">
        <v>20</v>
      </c>
      <c r="AB61" s="288"/>
      <c r="AC61" s="289"/>
      <c r="AE61" s="85" t="s">
        <v>21</v>
      </c>
      <c r="AF61" s="85" t="s">
        <v>22</v>
      </c>
      <c r="AK61" s="290" t="s">
        <v>18</v>
      </c>
      <c r="AL61" s="291"/>
      <c r="AM61" s="292"/>
      <c r="AN61" s="34"/>
      <c r="AP61" s="293" t="s">
        <v>19</v>
      </c>
      <c r="AQ61" s="294"/>
      <c r="AR61" s="295"/>
      <c r="AS61" s="35"/>
      <c r="AT61" s="35"/>
      <c r="AU61" s="296" t="s">
        <v>20</v>
      </c>
      <c r="AV61" s="297"/>
      <c r="AW61" s="298"/>
      <c r="AY61" s="85" t="s">
        <v>21</v>
      </c>
      <c r="AZ61" s="85" t="s">
        <v>22</v>
      </c>
      <c r="BE61" s="290" t="s">
        <v>18</v>
      </c>
      <c r="BF61" s="291"/>
      <c r="BG61" s="292"/>
      <c r="BH61" s="34"/>
      <c r="BJ61" s="293" t="s">
        <v>19</v>
      </c>
      <c r="BK61" s="294"/>
      <c r="BL61" s="295"/>
      <c r="BM61" s="35"/>
      <c r="BN61" s="35"/>
      <c r="BO61" s="296" t="s">
        <v>20</v>
      </c>
      <c r="BP61" s="297"/>
      <c r="BQ61" s="298"/>
      <c r="BS61" s="85" t="s">
        <v>21</v>
      </c>
      <c r="BT61" s="85" t="s">
        <v>22</v>
      </c>
    </row>
    <row r="62" spans="15:76" ht="14.25" x14ac:dyDescent="0.15">
      <c r="Q62" s="52" t="s">
        <v>16</v>
      </c>
      <c r="R62" s="274">
        <f>V7+AD7+V12</f>
        <v>616</v>
      </c>
      <c r="S62" s="275"/>
      <c r="T62" s="49"/>
      <c r="U62" s="50"/>
      <c r="V62" s="52" t="s">
        <v>16</v>
      </c>
      <c r="W62" s="274">
        <f>AD12+V17+AD17+V22+AD22+V27+AD27+V32+AD32+V37</f>
        <v>2822</v>
      </c>
      <c r="X62" s="275"/>
      <c r="Y62" s="53"/>
      <c r="Z62" s="53"/>
      <c r="AA62" s="52" t="s">
        <v>16</v>
      </c>
      <c r="AB62" s="274">
        <f>AD37+V42+AD42+V47+AD47+V52+AD52+V57+AD57</f>
        <v>1662</v>
      </c>
      <c r="AC62" s="275"/>
      <c r="AD62" s="43" t="s">
        <v>16</v>
      </c>
      <c r="AE62" s="44">
        <f>AD37+V42</f>
        <v>895</v>
      </c>
      <c r="AF62" s="44">
        <f>AD42+V47+AD47+V52+AD52+V57+AD57</f>
        <v>767</v>
      </c>
      <c r="AK62" s="36" t="s">
        <v>16</v>
      </c>
      <c r="AL62" s="276">
        <f>AP7+AX7+AP12</f>
        <v>0</v>
      </c>
      <c r="AM62" s="277"/>
      <c r="AN62" s="34"/>
      <c r="AP62" s="36" t="s">
        <v>16</v>
      </c>
      <c r="AQ62" s="276">
        <f>AX12+AP17+AX17+AP22+AX22+AP27+AX27+AP32+AX32+AP37</f>
        <v>41</v>
      </c>
      <c r="AR62" s="277"/>
      <c r="AS62" s="37"/>
      <c r="AT62" s="37"/>
      <c r="AU62" s="36" t="s">
        <v>16</v>
      </c>
      <c r="AV62" s="276">
        <f>AX37+AP42+AX42+AP47+AX47+AP52+AX52+AP57+AX57</f>
        <v>0</v>
      </c>
      <c r="AW62" s="277"/>
      <c r="AX62" s="43" t="s">
        <v>16</v>
      </c>
      <c r="AY62" s="44">
        <f>AX37+AP42</f>
        <v>0</v>
      </c>
      <c r="AZ62" s="44">
        <f>AX42+AP47+AX47+AP52+AX52+AP57+AX57</f>
        <v>0</v>
      </c>
      <c r="BE62" s="36" t="s">
        <v>16</v>
      </c>
      <c r="BF62" s="278">
        <f>BJ7+BR7+BJ12</f>
        <v>616</v>
      </c>
      <c r="BG62" s="279"/>
      <c r="BH62" s="34"/>
      <c r="BJ62" s="36" t="s">
        <v>16</v>
      </c>
      <c r="BK62" s="278">
        <f>BR12+BJ17+BR17+BJ22+BR22+BJ27+BR27+BJ32+BR32+BJ37</f>
        <v>2863</v>
      </c>
      <c r="BL62" s="279"/>
      <c r="BM62" s="37"/>
      <c r="BN62" s="37"/>
      <c r="BO62" s="36" t="s">
        <v>16</v>
      </c>
      <c r="BP62" s="278">
        <f>BR37+BJ42+BR42+BJ47+BR47+BJ52+BR52+BJ57+BR57</f>
        <v>1662</v>
      </c>
      <c r="BQ62" s="279"/>
      <c r="BR62" s="43" t="s">
        <v>16</v>
      </c>
      <c r="BS62" s="173">
        <f>BR37+BJ42</f>
        <v>895</v>
      </c>
      <c r="BT62" s="173">
        <f>BR42+BJ47+BR47+BJ52+BR52+BJ57+BR57</f>
        <v>767</v>
      </c>
    </row>
    <row r="63" spans="15:76" ht="15" thickBot="1" x14ac:dyDescent="0.2">
      <c r="Q63" s="54" t="s">
        <v>14</v>
      </c>
      <c r="R63" s="267">
        <f>V8+AD8+V13</f>
        <v>617</v>
      </c>
      <c r="S63" s="268"/>
      <c r="T63" s="49"/>
      <c r="U63" s="50"/>
      <c r="V63" s="54" t="s">
        <v>14</v>
      </c>
      <c r="W63" s="267">
        <f>AD13+V18+AD18+V23+AD23+V28+AD28+V33+AD33+V38</f>
        <v>2721</v>
      </c>
      <c r="X63" s="268"/>
      <c r="Y63" s="53"/>
      <c r="Z63" s="53"/>
      <c r="AA63" s="54" t="s">
        <v>14</v>
      </c>
      <c r="AB63" s="267">
        <f>AD38+V43+AD43+V48+AD48+V53+AD53+V58+AD58</f>
        <v>2254</v>
      </c>
      <c r="AC63" s="268"/>
      <c r="AD63" s="43" t="s">
        <v>14</v>
      </c>
      <c r="AE63" s="45">
        <f>AD38+V43</f>
        <v>961</v>
      </c>
      <c r="AF63" s="45">
        <f>AD43+V48+AD48+V53+AD53+V58+AD58</f>
        <v>1293</v>
      </c>
      <c r="AK63" s="170" t="s">
        <v>14</v>
      </c>
      <c r="AL63" s="269">
        <f>AP8+AX8+AP13</f>
        <v>0</v>
      </c>
      <c r="AM63" s="270"/>
      <c r="AN63" s="34"/>
      <c r="AP63" s="170" t="s">
        <v>14</v>
      </c>
      <c r="AQ63" s="269">
        <f>AX13+AP18+AX18+AP23+AX23+AP28+AX28+AP33+AX33+AP38</f>
        <v>51</v>
      </c>
      <c r="AR63" s="270"/>
      <c r="AS63" s="37"/>
      <c r="AT63" s="37"/>
      <c r="AU63" s="170" t="s">
        <v>14</v>
      </c>
      <c r="AV63" s="269">
        <f>AX38+AP43+AX43+AP48+AX48+AP53+AX53+AP58+AX58</f>
        <v>1</v>
      </c>
      <c r="AW63" s="270"/>
      <c r="AX63" s="43" t="s">
        <v>14</v>
      </c>
      <c r="AY63" s="45">
        <f>AX38+AP43</f>
        <v>0</v>
      </c>
      <c r="AZ63" s="45">
        <f>AX43+AP48+AX48+AP53+AX53+AP58+AX58</f>
        <v>1</v>
      </c>
      <c r="BE63" s="170" t="s">
        <v>14</v>
      </c>
      <c r="BF63" s="271">
        <f>BJ8+BR8+BJ13</f>
        <v>617</v>
      </c>
      <c r="BG63" s="272"/>
      <c r="BH63" s="34"/>
      <c r="BJ63" s="170" t="s">
        <v>14</v>
      </c>
      <c r="BK63" s="271">
        <f>BR13+BJ18+BR18+BJ23+BR23+BJ28+BR28+BJ33+BR33+BJ38</f>
        <v>2772</v>
      </c>
      <c r="BL63" s="272"/>
      <c r="BM63" s="37"/>
      <c r="BN63" s="37"/>
      <c r="BO63" s="170" t="s">
        <v>14</v>
      </c>
      <c r="BP63" s="271">
        <f>BR38+BJ43+BR43+BJ48+BR48+BJ53+BR53+BJ58+BR58</f>
        <v>2255</v>
      </c>
      <c r="BQ63" s="273"/>
      <c r="BR63" s="43" t="s">
        <v>14</v>
      </c>
      <c r="BS63" s="174">
        <f>BR38+BJ43</f>
        <v>961</v>
      </c>
      <c r="BT63" s="174">
        <f>BR43+BJ48+BR48+BJ53+BR53+BJ58+BR58</f>
        <v>1294</v>
      </c>
    </row>
    <row r="64" spans="15:76" ht="15" thickBot="1" x14ac:dyDescent="0.2">
      <c r="Q64" s="55" t="s">
        <v>12</v>
      </c>
      <c r="R64" s="263">
        <f>R62+R63</f>
        <v>1233</v>
      </c>
      <c r="S64" s="264"/>
      <c r="T64" s="49"/>
      <c r="U64" s="50"/>
      <c r="V64" s="55" t="s">
        <v>12</v>
      </c>
      <c r="W64" s="263">
        <f>W62+W63</f>
        <v>5543</v>
      </c>
      <c r="X64" s="264"/>
      <c r="Y64" s="53"/>
      <c r="Z64" s="53"/>
      <c r="AA64" s="55" t="s">
        <v>12</v>
      </c>
      <c r="AB64" s="263">
        <f>AB62+AB63</f>
        <v>3916</v>
      </c>
      <c r="AC64" s="264"/>
      <c r="AD64" s="43" t="s">
        <v>12</v>
      </c>
      <c r="AE64" s="46">
        <f>AD39+V44</f>
        <v>1856</v>
      </c>
      <c r="AF64" s="47">
        <f>AD44+V49+AD49+V54+AD54+V59+AD59</f>
        <v>2060</v>
      </c>
      <c r="AK64" s="172" t="s">
        <v>12</v>
      </c>
      <c r="AL64" s="265">
        <f>AL62+AL63</f>
        <v>0</v>
      </c>
      <c r="AM64" s="266"/>
      <c r="AN64" s="34"/>
      <c r="AP64" s="172" t="s">
        <v>12</v>
      </c>
      <c r="AQ64" s="265">
        <f>AQ62+AQ63</f>
        <v>92</v>
      </c>
      <c r="AR64" s="266"/>
      <c r="AS64" s="37"/>
      <c r="AT64" s="37"/>
      <c r="AU64" s="172" t="s">
        <v>12</v>
      </c>
      <c r="AV64" s="265">
        <f>AV62+AV63</f>
        <v>1</v>
      </c>
      <c r="AW64" s="266"/>
      <c r="AX64" s="43" t="s">
        <v>12</v>
      </c>
      <c r="AY64" s="46">
        <f>AX39+AP44</f>
        <v>0</v>
      </c>
      <c r="AZ64" s="47">
        <f>AX44+AP49+AX49+AP54+AX54+AP59+AX59</f>
        <v>1</v>
      </c>
      <c r="BE64" s="172" t="s">
        <v>12</v>
      </c>
      <c r="BF64" s="259">
        <f>BF62+BF63</f>
        <v>1233</v>
      </c>
      <c r="BG64" s="260"/>
      <c r="BH64" s="34"/>
      <c r="BJ64" s="172" t="s">
        <v>12</v>
      </c>
      <c r="BK64" s="259">
        <f>BK62+BK63</f>
        <v>5635</v>
      </c>
      <c r="BL64" s="260"/>
      <c r="BM64" s="37"/>
      <c r="BN64" s="37"/>
      <c r="BO64" s="172" t="s">
        <v>12</v>
      </c>
      <c r="BP64" s="259">
        <f>BP62+BP63</f>
        <v>3917</v>
      </c>
      <c r="BQ64" s="260"/>
      <c r="BR64" s="43" t="s">
        <v>12</v>
      </c>
      <c r="BS64" s="175">
        <f>BR39+BJ44</f>
        <v>1856</v>
      </c>
      <c r="BT64" s="176">
        <f>BR44+BJ49+BR49+BJ54+BR54+BJ59+BR59</f>
        <v>2061</v>
      </c>
      <c r="BW64" s="38"/>
      <c r="BX64" s="38"/>
    </row>
    <row r="65" spans="17:76" ht="14.25" x14ac:dyDescent="0.15">
      <c r="Q65" s="56" t="s">
        <v>71</v>
      </c>
      <c r="R65" s="261">
        <f>R64/O9</f>
        <v>0.11531986531986532</v>
      </c>
      <c r="S65" s="262"/>
      <c r="T65" s="50"/>
      <c r="U65" s="50"/>
      <c r="V65" s="56" t="s">
        <v>71</v>
      </c>
      <c r="W65" s="261">
        <f>W64/O9</f>
        <v>0.51842499064721292</v>
      </c>
      <c r="X65" s="262"/>
      <c r="Y65" s="57"/>
      <c r="Z65" s="57"/>
      <c r="AA65" s="56" t="s">
        <v>71</v>
      </c>
      <c r="AB65" s="261">
        <f>AB64/O9</f>
        <v>0.36625514403292181</v>
      </c>
      <c r="AC65" s="262"/>
      <c r="AE65" s="48">
        <f>AE64/O9</f>
        <v>0.17358772914328469</v>
      </c>
      <c r="AF65" s="48">
        <f>AF64/O9</f>
        <v>0.19266741488963712</v>
      </c>
      <c r="AK65" s="171" t="s">
        <v>71</v>
      </c>
      <c r="AL65" s="256">
        <f>AL64/AI9</f>
        <v>0</v>
      </c>
      <c r="AM65" s="257"/>
      <c r="AP65" s="171" t="s">
        <v>71</v>
      </c>
      <c r="AQ65" s="256">
        <f>AQ64/AI9</f>
        <v>0.989247311827957</v>
      </c>
      <c r="AR65" s="257"/>
      <c r="AS65" s="39"/>
      <c r="AT65" s="39"/>
      <c r="AU65" s="171" t="s">
        <v>71</v>
      </c>
      <c r="AV65" s="256">
        <f>AV64/AI9</f>
        <v>1.0752688172043012E-2</v>
      </c>
      <c r="AW65" s="257"/>
      <c r="AY65" s="48">
        <f>AY64/AI9</f>
        <v>0</v>
      </c>
      <c r="AZ65" s="48">
        <f>AZ64/AI9</f>
        <v>1.0752688172043012E-2</v>
      </c>
      <c r="BE65" s="171" t="s">
        <v>71</v>
      </c>
      <c r="BF65" s="256">
        <f>BF64/BC9</f>
        <v>0.11432545201668985</v>
      </c>
      <c r="BG65" s="257"/>
      <c r="BJ65" s="171" t="s">
        <v>71</v>
      </c>
      <c r="BK65" s="256">
        <f>BK64/BC9</f>
        <v>0.52248493277700514</v>
      </c>
      <c r="BL65" s="257"/>
      <c r="BM65" s="39"/>
      <c r="BN65" s="39"/>
      <c r="BO65" s="171" t="s">
        <v>71</v>
      </c>
      <c r="BP65" s="256">
        <f>BP64/BC9</f>
        <v>0.36318961520630505</v>
      </c>
      <c r="BQ65" s="257"/>
      <c r="BS65" s="48">
        <f>BS64/BC9</f>
        <v>0.17209086694483078</v>
      </c>
      <c r="BT65" s="48">
        <f>BT64/BC9</f>
        <v>0.19109874826147427</v>
      </c>
      <c r="BW65" s="38"/>
      <c r="BX65" s="38"/>
    </row>
    <row r="67" spans="17:76" x14ac:dyDescent="0.15">
      <c r="Q67" s="40" t="s">
        <v>24</v>
      </c>
      <c r="AK67" s="40"/>
      <c r="BE67" s="40" t="s">
        <v>25</v>
      </c>
    </row>
    <row r="74" spans="17:76" x14ac:dyDescent="0.15">
      <c r="W74" s="41"/>
      <c r="X74" s="41"/>
      <c r="Y74" s="42" t="s">
        <v>26</v>
      </c>
      <c r="Z74" s="258">
        <f>V27+AD27+V32+AD32+V37</f>
        <v>1682</v>
      </c>
      <c r="AA74" s="258"/>
    </row>
    <row r="75" spans="17:76" x14ac:dyDescent="0.15">
      <c r="W75" s="41"/>
      <c r="X75" s="41"/>
      <c r="Y75" s="42" t="s">
        <v>27</v>
      </c>
      <c r="Z75" s="258">
        <f>V28+AD28+V33+AD33+V38</f>
        <v>1659</v>
      </c>
      <c r="AA75" s="258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7" man="1"/>
    <brk id="32" max="67" man="1"/>
    <brk id="52" max="6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F62F1-41D2-472B-99C0-CEAC4BD72018}">
  <dimension ref="A1:BX75"/>
  <sheetViews>
    <sheetView view="pageBreakPreview" topLeftCell="AS58" zoomScale="110" zoomScaleNormal="100" zoomScaleSheetLayoutView="110" workbookViewId="0">
      <selection activeCell="O7" sqref="O7:P7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432"/>
      <c r="B1" s="432"/>
      <c r="M1" t="s">
        <v>40</v>
      </c>
    </row>
    <row r="2" spans="1:70" ht="13.5" customHeight="1" x14ac:dyDescent="0.15">
      <c r="A2" s="432"/>
      <c r="B2" s="432"/>
      <c r="C2" s="422" t="s">
        <v>29</v>
      </c>
      <c r="D2" s="422"/>
      <c r="E2" s="422"/>
      <c r="F2" s="422"/>
      <c r="G2" s="422"/>
      <c r="H2" s="422"/>
      <c r="I2" s="422"/>
    </row>
    <row r="3" spans="1:70" ht="13.5" customHeight="1" x14ac:dyDescent="0.15">
      <c r="A3" s="432"/>
      <c r="B3" s="432"/>
      <c r="C3" s="422"/>
      <c r="D3" s="422"/>
      <c r="E3" s="422"/>
      <c r="F3" s="422"/>
      <c r="G3" s="422"/>
      <c r="H3" s="422"/>
      <c r="I3" s="422"/>
      <c r="Q3" s="423" t="s">
        <v>0</v>
      </c>
      <c r="R3" s="423"/>
      <c r="S3" s="423"/>
      <c r="T3" s="423"/>
      <c r="U3" s="423"/>
      <c r="V3" s="423"/>
      <c r="W3" s="423"/>
      <c r="X3" s="423"/>
      <c r="Y3" s="423"/>
      <c r="Z3" s="423"/>
      <c r="AA3" s="423"/>
      <c r="AK3" s="423" t="s">
        <v>1</v>
      </c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BE3" s="423" t="s">
        <v>2</v>
      </c>
      <c r="BF3" s="423"/>
      <c r="BG3" s="423"/>
      <c r="BH3" s="423"/>
      <c r="BI3" s="423"/>
      <c r="BJ3" s="423"/>
      <c r="BK3" s="423"/>
      <c r="BL3" s="423"/>
      <c r="BM3" s="423"/>
      <c r="BN3" s="423"/>
      <c r="BO3" s="423"/>
    </row>
    <row r="4" spans="1:70" ht="14.25" x14ac:dyDescent="0.15">
      <c r="G4" s="433" t="s">
        <v>72</v>
      </c>
      <c r="H4" s="434"/>
      <c r="I4" s="434"/>
      <c r="J4" s="434"/>
      <c r="K4" s="434"/>
      <c r="M4" s="2" t="s">
        <v>3</v>
      </c>
      <c r="N4" s="199"/>
      <c r="O4" s="2"/>
      <c r="V4" s="4"/>
      <c r="W4" s="5"/>
      <c r="X4" s="5"/>
      <c r="Z4" s="428" t="str">
        <f>G4</f>
        <v xml:space="preserve">令和元年11月30日現在 </v>
      </c>
      <c r="AA4" s="429"/>
      <c r="AB4" s="429"/>
      <c r="AC4" s="429"/>
      <c r="AD4" s="429"/>
      <c r="AG4" s="6" t="s">
        <v>4</v>
      </c>
      <c r="AH4" s="200"/>
      <c r="AI4" s="6"/>
      <c r="AP4" s="4"/>
      <c r="AQ4" s="5"/>
      <c r="AR4" s="5"/>
      <c r="AT4" s="428" t="str">
        <f>Z4</f>
        <v xml:space="preserve">令和元年11月30日現在 </v>
      </c>
      <c r="AU4" s="429"/>
      <c r="AV4" s="429"/>
      <c r="AW4" s="429"/>
      <c r="AX4" s="429"/>
      <c r="BA4" s="8" t="s">
        <v>5</v>
      </c>
      <c r="BB4" s="201"/>
      <c r="BC4" s="8"/>
      <c r="BJ4" s="4"/>
      <c r="BK4" s="5"/>
      <c r="BL4" s="5"/>
      <c r="BN4" s="428" t="str">
        <f>AT4</f>
        <v xml:space="preserve">令和元年11月30日現在 </v>
      </c>
      <c r="BO4" s="429"/>
      <c r="BP4" s="429"/>
      <c r="BQ4" s="429"/>
      <c r="BR4" s="429"/>
    </row>
    <row r="5" spans="1:70" ht="14.25" thickBot="1" x14ac:dyDescent="0.2">
      <c r="M5" s="415" t="s">
        <v>6</v>
      </c>
      <c r="N5" s="431"/>
      <c r="O5" s="417" t="s">
        <v>7</v>
      </c>
      <c r="P5" s="418"/>
      <c r="Q5" s="10"/>
      <c r="R5" s="10"/>
      <c r="S5" s="10"/>
      <c r="T5" s="10"/>
      <c r="U5" s="10"/>
      <c r="V5" s="10"/>
      <c r="W5" s="11"/>
      <c r="X5" s="12"/>
      <c r="Y5" s="10"/>
      <c r="Z5" s="10"/>
      <c r="AA5" s="10"/>
      <c r="AB5" s="10"/>
      <c r="AC5" s="10"/>
      <c r="AD5" s="10"/>
      <c r="AG5" s="415" t="s">
        <v>6</v>
      </c>
      <c r="AH5" s="431"/>
      <c r="AI5" s="415" t="s">
        <v>8</v>
      </c>
      <c r="AJ5" s="277"/>
      <c r="AK5" s="10"/>
      <c r="AL5" s="10"/>
      <c r="AM5" s="10"/>
      <c r="AN5" s="10"/>
      <c r="AO5" s="10"/>
      <c r="AP5" s="10"/>
      <c r="AQ5" s="11"/>
      <c r="AR5" s="12"/>
      <c r="AS5" s="10"/>
      <c r="AT5" s="10"/>
      <c r="AU5" s="10"/>
      <c r="AV5" s="10"/>
      <c r="AW5" s="10"/>
      <c r="AX5" s="10"/>
      <c r="BA5" s="415" t="s">
        <v>6</v>
      </c>
      <c r="BB5" s="431"/>
      <c r="BC5" s="419" t="s">
        <v>9</v>
      </c>
      <c r="BD5" s="420"/>
      <c r="BE5" s="10"/>
      <c r="BF5" s="10"/>
      <c r="BG5" s="10"/>
      <c r="BH5" s="10"/>
      <c r="BI5" s="10"/>
      <c r="BJ5" s="10"/>
      <c r="BK5" s="11"/>
      <c r="BL5" s="12"/>
      <c r="BM5" s="10"/>
      <c r="BN5" s="10"/>
      <c r="BO5" s="10"/>
      <c r="BP5" s="10"/>
      <c r="BQ5" s="10"/>
      <c r="BR5" s="10"/>
    </row>
    <row r="6" spans="1:70" ht="15.75" thickBot="1" x14ac:dyDescent="0.2">
      <c r="B6" s="406" t="s">
        <v>30</v>
      </c>
      <c r="C6" s="408" t="s">
        <v>31</v>
      </c>
      <c r="D6" s="368"/>
      <c r="E6" s="409"/>
      <c r="F6" s="410" t="s">
        <v>32</v>
      </c>
      <c r="G6" s="368"/>
      <c r="H6" s="411"/>
      <c r="I6" s="412" t="s">
        <v>50</v>
      </c>
      <c r="J6" s="413"/>
      <c r="K6" s="414"/>
      <c r="L6" s="26"/>
      <c r="M6" s="299" t="s">
        <v>10</v>
      </c>
      <c r="N6" s="300"/>
      <c r="O6" s="404" t="s">
        <v>11</v>
      </c>
      <c r="P6" s="405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310" t="s">
        <v>10</v>
      </c>
      <c r="X6" s="31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99" t="s">
        <v>10</v>
      </c>
      <c r="AH6" s="300"/>
      <c r="AI6" s="404" t="s">
        <v>11</v>
      </c>
      <c r="AJ6" s="405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310" t="s">
        <v>10</v>
      </c>
      <c r="AR6" s="31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99" t="s">
        <v>10</v>
      </c>
      <c r="BB6" s="300"/>
      <c r="BC6" s="404" t="s">
        <v>11</v>
      </c>
      <c r="BD6" s="405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310" t="s">
        <v>10</v>
      </c>
      <c r="BL6" s="31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407"/>
      <c r="C7" s="146" t="s">
        <v>16</v>
      </c>
      <c r="D7" s="58" t="s">
        <v>14</v>
      </c>
      <c r="E7" s="59" t="s">
        <v>33</v>
      </c>
      <c r="F7" s="60" t="s">
        <v>16</v>
      </c>
      <c r="G7" s="58" t="s">
        <v>14</v>
      </c>
      <c r="H7" s="59" t="s">
        <v>33</v>
      </c>
      <c r="I7" s="104" t="s">
        <v>16</v>
      </c>
      <c r="J7" s="105" t="s">
        <v>14</v>
      </c>
      <c r="K7" s="106" t="s">
        <v>33</v>
      </c>
      <c r="M7" s="299" t="s">
        <v>13</v>
      </c>
      <c r="N7" s="300"/>
      <c r="O7" s="398">
        <f>V7+AD7+V12+AD12+V17+AD17+V22+AD22+V27+AD27+V32+AD32+V37+AD37+V42+AD42+V47+AD47+V52+AD52+V57+AD57</f>
        <v>5092</v>
      </c>
      <c r="P7" s="399"/>
      <c r="Q7" s="196">
        <v>33</v>
      </c>
      <c r="R7" s="195">
        <v>29</v>
      </c>
      <c r="S7" s="195">
        <v>37</v>
      </c>
      <c r="T7" s="195">
        <v>36</v>
      </c>
      <c r="U7" s="195">
        <v>42</v>
      </c>
      <c r="V7" s="195">
        <f>SUM(Q7:U7)</f>
        <v>177</v>
      </c>
      <c r="W7" s="307" t="s">
        <v>13</v>
      </c>
      <c r="X7" s="308"/>
      <c r="Y7" s="195">
        <v>34</v>
      </c>
      <c r="Z7" s="195">
        <v>37</v>
      </c>
      <c r="AA7" s="195">
        <v>34</v>
      </c>
      <c r="AB7" s="195">
        <v>47</v>
      </c>
      <c r="AC7" s="195">
        <v>33</v>
      </c>
      <c r="AD7" s="197">
        <f>SUM(Y7:AC7)</f>
        <v>185</v>
      </c>
      <c r="AG7" s="299" t="s">
        <v>13</v>
      </c>
      <c r="AH7" s="300"/>
      <c r="AI7" s="398">
        <f>AP7+AX7+AP12+AX12+AP17+AX17+AP22+AX22+AP27+AX27+AP32+AX32+AP37+AX37+AP42+AX42+AP47+AX47+AP52+AX52+AP57+AX57</f>
        <v>41</v>
      </c>
      <c r="AJ7" s="399"/>
      <c r="AK7" s="196"/>
      <c r="AL7" s="195"/>
      <c r="AM7" s="195"/>
      <c r="AN7" s="195"/>
      <c r="AO7" s="195"/>
      <c r="AP7" s="195">
        <f>SUM(AK7:AO7)</f>
        <v>0</v>
      </c>
      <c r="AQ7" s="307" t="s">
        <v>13</v>
      </c>
      <c r="AR7" s="308"/>
      <c r="AS7" s="195"/>
      <c r="AT7" s="195"/>
      <c r="AU7" s="195"/>
      <c r="AV7" s="195"/>
      <c r="AW7" s="195"/>
      <c r="AX7" s="197">
        <f>SUM(AS7:AW7)</f>
        <v>0</v>
      </c>
      <c r="BA7" s="299" t="s">
        <v>13</v>
      </c>
      <c r="BB7" s="300"/>
      <c r="BC7" s="398">
        <f>BJ7+BR7+BJ12+BR12+BJ17+BR17+BJ22+BR22+BJ27+BR27+BJ32+BR32+BJ37+BR37+BJ42+BR42+BJ47+BR47+BJ52+BR52+BJ57+BR57</f>
        <v>5133</v>
      </c>
      <c r="BD7" s="399"/>
      <c r="BE7" s="196">
        <f>Q7+AK7</f>
        <v>33</v>
      </c>
      <c r="BF7" s="195">
        <f t="shared" ref="BF7:BJ8" si="0">R7+AL7</f>
        <v>29</v>
      </c>
      <c r="BG7" s="195">
        <f t="shared" si="0"/>
        <v>37</v>
      </c>
      <c r="BH7" s="195">
        <f t="shared" si="0"/>
        <v>36</v>
      </c>
      <c r="BI7" s="195">
        <f t="shared" si="0"/>
        <v>42</v>
      </c>
      <c r="BJ7" s="195">
        <f t="shared" si="0"/>
        <v>177</v>
      </c>
      <c r="BK7" s="309" t="s">
        <v>13</v>
      </c>
      <c r="BL7" s="309"/>
      <c r="BM7" s="195">
        <f>Y7+AS7</f>
        <v>34</v>
      </c>
      <c r="BN7" s="195">
        <f t="shared" ref="BN7:BQ8" si="1">Z7+AT7</f>
        <v>37</v>
      </c>
      <c r="BO7" s="195">
        <f t="shared" si="1"/>
        <v>34</v>
      </c>
      <c r="BP7" s="195">
        <f t="shared" si="1"/>
        <v>47</v>
      </c>
      <c r="BQ7" s="195">
        <f t="shared" si="1"/>
        <v>33</v>
      </c>
      <c r="BR7" s="197">
        <f>SUM(BM7:BQ7)</f>
        <v>185</v>
      </c>
    </row>
    <row r="8" spans="1:70" ht="15.75" customHeight="1" thickBot="1" x14ac:dyDescent="0.2">
      <c r="B8" s="147" t="s">
        <v>34</v>
      </c>
      <c r="C8" s="202">
        <f t="shared" ref="C8:H8" si="2">+C10-C9</f>
        <v>3427</v>
      </c>
      <c r="D8" s="203">
        <f t="shared" si="2"/>
        <v>3330</v>
      </c>
      <c r="E8" s="62">
        <f t="shared" si="2"/>
        <v>6757</v>
      </c>
      <c r="F8" s="204">
        <f t="shared" si="2"/>
        <v>41</v>
      </c>
      <c r="G8" s="205">
        <f t="shared" si="2"/>
        <v>51</v>
      </c>
      <c r="H8" s="62">
        <f t="shared" si="2"/>
        <v>92</v>
      </c>
      <c r="I8" s="107">
        <f t="shared" ref="I8:K10" si="3">+C8+F8</f>
        <v>3468</v>
      </c>
      <c r="J8" s="108">
        <f t="shared" si="3"/>
        <v>3381</v>
      </c>
      <c r="K8" s="109">
        <f t="shared" si="3"/>
        <v>6849</v>
      </c>
      <c r="L8" s="206"/>
      <c r="M8" s="299" t="s">
        <v>14</v>
      </c>
      <c r="N8" s="300"/>
      <c r="O8" s="398">
        <f>V8+AD8+V13+AD13+V18+AD18+V23+AD23+V28+AD28+V33+AD33+V38+AD38+V43+AD43+V48+AD48+V53+AD53+V58+AD58</f>
        <v>5584</v>
      </c>
      <c r="P8" s="399"/>
      <c r="Q8" s="17">
        <v>19</v>
      </c>
      <c r="R8" s="18">
        <v>37</v>
      </c>
      <c r="S8" s="18">
        <v>32</v>
      </c>
      <c r="T8" s="18">
        <v>34</v>
      </c>
      <c r="U8" s="18">
        <v>35</v>
      </c>
      <c r="V8" s="18">
        <f>SUM(Q8:U8)</f>
        <v>157</v>
      </c>
      <c r="W8" s="304" t="s">
        <v>15</v>
      </c>
      <c r="X8" s="305"/>
      <c r="Y8" s="18">
        <v>37</v>
      </c>
      <c r="Z8" s="18">
        <v>39</v>
      </c>
      <c r="AA8" s="18">
        <v>56</v>
      </c>
      <c r="AB8" s="18">
        <v>50</v>
      </c>
      <c r="AC8" s="18">
        <v>44</v>
      </c>
      <c r="AD8" s="19">
        <f>SUM(Y8:AC8)</f>
        <v>226</v>
      </c>
      <c r="AG8" s="299" t="s">
        <v>14</v>
      </c>
      <c r="AH8" s="300"/>
      <c r="AI8" s="398">
        <f>AP8+AX8+AP13+AX13+AP18+AX18+AP23+AX23+AP28+AX28+AP33+AX33+AP38+AX38+AP43+AX43+AP48+AX48+AP53+AX53+AP58+AX58</f>
        <v>52</v>
      </c>
      <c r="AJ8" s="399"/>
      <c r="AK8" s="17"/>
      <c r="AL8" s="18"/>
      <c r="AM8" s="18"/>
      <c r="AN8" s="18"/>
      <c r="AO8" s="18"/>
      <c r="AP8" s="18">
        <f>SUM(AK8:AO8)</f>
        <v>0</v>
      </c>
      <c r="AQ8" s="304" t="s">
        <v>15</v>
      </c>
      <c r="AR8" s="305"/>
      <c r="AS8" s="18"/>
      <c r="AT8" s="18"/>
      <c r="AU8" s="18"/>
      <c r="AV8" s="18"/>
      <c r="AW8" s="18"/>
      <c r="AX8" s="19">
        <f>SUM(AS8:AW8)</f>
        <v>0</v>
      </c>
      <c r="BA8" s="299" t="s">
        <v>14</v>
      </c>
      <c r="BB8" s="300"/>
      <c r="BC8" s="398">
        <f>BJ8+BR8+BJ13+BR13+BJ18+BR18+BJ23+BR23+BJ28+BR28+BJ33+BR33+BJ38+BR38+BJ43+BR43+BJ48+BR48+BJ53+BR53+BJ58+BR58</f>
        <v>5636</v>
      </c>
      <c r="BD8" s="399"/>
      <c r="BE8" s="17">
        <f>Q8+AK8</f>
        <v>19</v>
      </c>
      <c r="BF8" s="18">
        <f t="shared" si="0"/>
        <v>37</v>
      </c>
      <c r="BG8" s="18">
        <f t="shared" si="0"/>
        <v>32</v>
      </c>
      <c r="BH8" s="18">
        <f t="shared" si="0"/>
        <v>34</v>
      </c>
      <c r="BI8" s="18">
        <f t="shared" si="0"/>
        <v>35</v>
      </c>
      <c r="BJ8" s="18">
        <f>SUM(BE8:BI8)</f>
        <v>157</v>
      </c>
      <c r="BK8" s="306" t="s">
        <v>15</v>
      </c>
      <c r="BL8" s="306"/>
      <c r="BM8" s="18">
        <f>Y8+AS8</f>
        <v>37</v>
      </c>
      <c r="BN8" s="18">
        <f t="shared" si="1"/>
        <v>39</v>
      </c>
      <c r="BO8" s="18">
        <f t="shared" si="1"/>
        <v>56</v>
      </c>
      <c r="BP8" s="18">
        <f t="shared" si="1"/>
        <v>50</v>
      </c>
      <c r="BQ8" s="18">
        <f t="shared" si="1"/>
        <v>44</v>
      </c>
      <c r="BR8" s="19">
        <f>SUM(BM8:BQ8)</f>
        <v>226</v>
      </c>
    </row>
    <row r="9" spans="1:70" ht="15.75" thickBot="1" x14ac:dyDescent="0.2">
      <c r="B9" s="148" t="s">
        <v>35</v>
      </c>
      <c r="C9" s="207">
        <f>AB62</f>
        <v>1665</v>
      </c>
      <c r="D9" s="208">
        <f>AB63</f>
        <v>2254</v>
      </c>
      <c r="E9" s="66">
        <f>+C9+D9</f>
        <v>3919</v>
      </c>
      <c r="F9" s="209">
        <f>AV62</f>
        <v>0</v>
      </c>
      <c r="G9" s="208">
        <f>AV63</f>
        <v>1</v>
      </c>
      <c r="H9" s="66">
        <f>SUM(F9:G9)</f>
        <v>1</v>
      </c>
      <c r="I9" s="110">
        <f t="shared" si="3"/>
        <v>1665</v>
      </c>
      <c r="J9" s="111">
        <f t="shared" si="3"/>
        <v>2255</v>
      </c>
      <c r="K9" s="112">
        <f>+E9+H9</f>
        <v>3920</v>
      </c>
      <c r="L9" s="206"/>
      <c r="M9" s="299" t="s">
        <v>12</v>
      </c>
      <c r="N9" s="300"/>
      <c r="O9" s="398">
        <f>SUM(O7:O8)</f>
        <v>10676</v>
      </c>
      <c r="P9" s="401"/>
      <c r="Q9" s="20">
        <f t="shared" ref="Q9:V9" si="4">SUM(Q7:Q8)</f>
        <v>52</v>
      </c>
      <c r="R9" s="20">
        <f t="shared" si="4"/>
        <v>66</v>
      </c>
      <c r="S9" s="20">
        <f t="shared" si="4"/>
        <v>69</v>
      </c>
      <c r="T9" s="20">
        <f t="shared" si="4"/>
        <v>70</v>
      </c>
      <c r="U9" s="20">
        <f t="shared" si="4"/>
        <v>77</v>
      </c>
      <c r="V9" s="20">
        <f t="shared" si="4"/>
        <v>334</v>
      </c>
      <c r="W9" s="402" t="s">
        <v>12</v>
      </c>
      <c r="X9" s="403"/>
      <c r="Y9" s="20">
        <f t="shared" ref="Y9:AD9" si="5">SUM(Y7:Y8)</f>
        <v>71</v>
      </c>
      <c r="Z9" s="20">
        <f t="shared" si="5"/>
        <v>76</v>
      </c>
      <c r="AA9" s="20">
        <f t="shared" si="5"/>
        <v>90</v>
      </c>
      <c r="AB9" s="20">
        <f t="shared" si="5"/>
        <v>97</v>
      </c>
      <c r="AC9" s="20">
        <f t="shared" si="5"/>
        <v>77</v>
      </c>
      <c r="AD9" s="20">
        <f t="shared" si="5"/>
        <v>411</v>
      </c>
      <c r="AG9" s="299" t="s">
        <v>12</v>
      </c>
      <c r="AH9" s="300"/>
      <c r="AI9" s="398">
        <f>SUM(AI7:AI8)</f>
        <v>93</v>
      </c>
      <c r="AJ9" s="401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402" t="s">
        <v>12</v>
      </c>
      <c r="AR9" s="403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99" t="s">
        <v>12</v>
      </c>
      <c r="BB9" s="300"/>
      <c r="BC9" s="398">
        <f>SUM(BC7:BC8)</f>
        <v>10769</v>
      </c>
      <c r="BD9" s="399"/>
      <c r="BE9" s="21">
        <f t="shared" ref="BE9:BJ9" si="8">SUM(BE7:BE8)</f>
        <v>52</v>
      </c>
      <c r="BF9" s="22">
        <f t="shared" si="8"/>
        <v>66</v>
      </c>
      <c r="BG9" s="22">
        <f t="shared" si="8"/>
        <v>69</v>
      </c>
      <c r="BH9" s="22">
        <f t="shared" si="8"/>
        <v>70</v>
      </c>
      <c r="BI9" s="23">
        <f t="shared" si="8"/>
        <v>77</v>
      </c>
      <c r="BJ9" s="198">
        <f t="shared" si="8"/>
        <v>334</v>
      </c>
      <c r="BK9" s="430" t="s">
        <v>12</v>
      </c>
      <c r="BL9" s="430"/>
      <c r="BM9" s="21">
        <f t="shared" ref="BM9:BR9" si="9">SUM(BM7:BM8)</f>
        <v>71</v>
      </c>
      <c r="BN9" s="22">
        <f t="shared" si="9"/>
        <v>76</v>
      </c>
      <c r="BO9" s="22">
        <f t="shared" si="9"/>
        <v>90</v>
      </c>
      <c r="BP9" s="22">
        <f t="shared" si="9"/>
        <v>97</v>
      </c>
      <c r="BQ9" s="23">
        <f t="shared" si="9"/>
        <v>77</v>
      </c>
      <c r="BR9" s="198">
        <f t="shared" si="9"/>
        <v>411</v>
      </c>
    </row>
    <row r="10" spans="1:70" ht="15.75" thickBot="1" x14ac:dyDescent="0.2">
      <c r="B10" s="149" t="s">
        <v>12</v>
      </c>
      <c r="C10" s="210">
        <f>O7</f>
        <v>5092</v>
      </c>
      <c r="D10" s="211">
        <f>O8</f>
        <v>5584</v>
      </c>
      <c r="E10" s="69">
        <f>+C10+D10</f>
        <v>10676</v>
      </c>
      <c r="F10" s="212">
        <f>AI7</f>
        <v>41</v>
      </c>
      <c r="G10" s="211">
        <f>AI8</f>
        <v>52</v>
      </c>
      <c r="H10" s="69">
        <f>SUM(F10:G10)</f>
        <v>93</v>
      </c>
      <c r="I10" s="113">
        <f t="shared" si="3"/>
        <v>5133</v>
      </c>
      <c r="J10" s="114">
        <f t="shared" si="3"/>
        <v>5636</v>
      </c>
      <c r="K10" s="115">
        <f t="shared" si="3"/>
        <v>10769</v>
      </c>
      <c r="L10" s="206"/>
      <c r="N10" s="40"/>
      <c r="Q10" s="26"/>
      <c r="R10" s="26"/>
      <c r="S10" s="26"/>
      <c r="T10" s="26"/>
      <c r="U10" s="26"/>
      <c r="V10" s="26"/>
      <c r="W10" s="27"/>
      <c r="X10" s="27"/>
      <c r="Y10" s="26"/>
      <c r="Z10" s="26"/>
      <c r="AA10" s="26"/>
      <c r="AB10" s="26"/>
      <c r="AC10" s="26"/>
      <c r="AD10" s="26"/>
      <c r="AH10" s="40"/>
      <c r="AK10" s="26"/>
      <c r="AL10" s="26"/>
      <c r="AM10" s="26"/>
      <c r="AN10" s="26"/>
      <c r="AO10" s="26"/>
      <c r="AP10" s="26"/>
      <c r="AQ10" s="27"/>
      <c r="AR10" s="27"/>
      <c r="AS10" s="26"/>
      <c r="AT10" s="26"/>
      <c r="AU10" s="26"/>
      <c r="AV10" s="26"/>
      <c r="AW10" s="26"/>
      <c r="AX10" s="26"/>
      <c r="BB10" s="40"/>
      <c r="BE10" s="26"/>
      <c r="BF10" s="26"/>
      <c r="BG10" s="26"/>
      <c r="BH10" s="26"/>
      <c r="BI10" s="26"/>
      <c r="BJ10" s="26"/>
      <c r="BK10" s="27"/>
      <c r="BL10" s="27"/>
      <c r="BM10" s="26"/>
      <c r="BN10" s="26"/>
      <c r="BO10" s="26"/>
      <c r="BP10" s="26"/>
      <c r="BQ10" s="26"/>
      <c r="BR10" s="26"/>
    </row>
    <row r="11" spans="1:70" ht="15.75" thickBot="1" x14ac:dyDescent="0.2">
      <c r="C11" s="213"/>
      <c r="D11" s="213"/>
      <c r="E11" s="206"/>
      <c r="F11" s="213"/>
      <c r="G11" s="213"/>
      <c r="H11" s="206"/>
      <c r="I11" s="214"/>
      <c r="J11" s="214"/>
      <c r="K11" s="215"/>
      <c r="L11" s="40"/>
      <c r="O11" s="299" t="s">
        <v>10</v>
      </c>
      <c r="P11" s="300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310" t="s">
        <v>10</v>
      </c>
      <c r="X11" s="31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99" t="s">
        <v>10</v>
      </c>
      <c r="AJ11" s="300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310" t="s">
        <v>10</v>
      </c>
      <c r="AR11" s="31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99" t="s">
        <v>10</v>
      </c>
      <c r="BD11" s="300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310" t="s">
        <v>10</v>
      </c>
      <c r="BL11" s="31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9" t="s">
        <v>36</v>
      </c>
      <c r="C12" s="160">
        <f t="shared" ref="C12:J12" si="10">ROUND(C9/C10*100,2)</f>
        <v>32.700000000000003</v>
      </c>
      <c r="D12" s="161">
        <f t="shared" si="10"/>
        <v>40.369999999999997</v>
      </c>
      <c r="E12" s="162">
        <f t="shared" si="10"/>
        <v>36.71</v>
      </c>
      <c r="F12" s="160">
        <f t="shared" si="10"/>
        <v>0</v>
      </c>
      <c r="G12" s="161">
        <f t="shared" si="10"/>
        <v>1.92</v>
      </c>
      <c r="H12" s="162">
        <f t="shared" si="10"/>
        <v>1.08</v>
      </c>
      <c r="I12" s="163">
        <f t="shared" si="10"/>
        <v>32.44</v>
      </c>
      <c r="J12" s="164">
        <f t="shared" si="10"/>
        <v>40.01</v>
      </c>
      <c r="K12" s="165">
        <f>ROUND(K9/K10*100,2)</f>
        <v>36.4</v>
      </c>
      <c r="L12" s="40"/>
      <c r="N12" s="216"/>
      <c r="O12" s="299" t="s">
        <v>13</v>
      </c>
      <c r="P12" s="303"/>
      <c r="Q12" s="196">
        <v>48</v>
      </c>
      <c r="R12" s="195">
        <v>47</v>
      </c>
      <c r="S12" s="195">
        <v>46</v>
      </c>
      <c r="T12" s="195">
        <v>52</v>
      </c>
      <c r="U12" s="195">
        <v>61</v>
      </c>
      <c r="V12" s="195">
        <f>SUM(Q12:U12)</f>
        <v>254</v>
      </c>
      <c r="W12" s="307" t="s">
        <v>13</v>
      </c>
      <c r="X12" s="308"/>
      <c r="Y12" s="195">
        <v>50</v>
      </c>
      <c r="Z12" s="195">
        <v>62</v>
      </c>
      <c r="AA12" s="195">
        <v>34</v>
      </c>
      <c r="AB12" s="195">
        <v>44</v>
      </c>
      <c r="AC12" s="195">
        <v>50</v>
      </c>
      <c r="AD12" s="197">
        <f>SUM(Y12:AC12)</f>
        <v>240</v>
      </c>
      <c r="AI12" s="299" t="s">
        <v>13</v>
      </c>
      <c r="AJ12" s="303"/>
      <c r="AK12" s="196"/>
      <c r="AL12" s="195"/>
      <c r="AM12" s="195"/>
      <c r="AN12" s="195"/>
      <c r="AO12" s="195"/>
      <c r="AP12" s="195">
        <f>SUM(AK12:AO12)</f>
        <v>0</v>
      </c>
      <c r="AQ12" s="307" t="s">
        <v>13</v>
      </c>
      <c r="AR12" s="308"/>
      <c r="AS12" s="195"/>
      <c r="AT12" s="195"/>
      <c r="AU12" s="195"/>
      <c r="AV12" s="195"/>
      <c r="AW12" s="195">
        <v>1</v>
      </c>
      <c r="AX12" s="197">
        <f>SUM(AS12:AW12)</f>
        <v>1</v>
      </c>
      <c r="BC12" s="299" t="s">
        <v>13</v>
      </c>
      <c r="BD12" s="303"/>
      <c r="BE12" s="196">
        <f>Q12+AK12</f>
        <v>48</v>
      </c>
      <c r="BF12" s="195">
        <f t="shared" ref="BF12:BI13" si="11">R12+AL12</f>
        <v>47</v>
      </c>
      <c r="BG12" s="195">
        <f t="shared" si="11"/>
        <v>46</v>
      </c>
      <c r="BH12" s="195">
        <f t="shared" si="11"/>
        <v>52</v>
      </c>
      <c r="BI12" s="195">
        <f t="shared" si="11"/>
        <v>61</v>
      </c>
      <c r="BJ12" s="195">
        <f>SUM(BE12:BI12)</f>
        <v>254</v>
      </c>
      <c r="BK12" s="309" t="s">
        <v>13</v>
      </c>
      <c r="BL12" s="309"/>
      <c r="BM12" s="195">
        <f>Y12+AS12</f>
        <v>50</v>
      </c>
      <c r="BN12" s="195">
        <f t="shared" ref="BN12:BQ13" si="12">Z12+AT12</f>
        <v>62</v>
      </c>
      <c r="BO12" s="195">
        <f t="shared" si="12"/>
        <v>34</v>
      </c>
      <c r="BP12" s="195">
        <f t="shared" si="12"/>
        <v>44</v>
      </c>
      <c r="BQ12" s="195">
        <f t="shared" si="12"/>
        <v>51</v>
      </c>
      <c r="BR12" s="197">
        <f>SUM(BM12:BQ12)</f>
        <v>241</v>
      </c>
    </row>
    <row r="13" spans="1:70" ht="16.5" thickTop="1" thickBot="1" x14ac:dyDescent="0.2">
      <c r="E13" s="40"/>
      <c r="H13" s="40"/>
      <c r="I13" s="116"/>
      <c r="J13" s="116"/>
      <c r="K13" s="117"/>
      <c r="L13" s="40"/>
      <c r="O13" s="299" t="s">
        <v>15</v>
      </c>
      <c r="P13" s="303"/>
      <c r="Q13" s="17">
        <v>38</v>
      </c>
      <c r="R13" s="18">
        <v>38</v>
      </c>
      <c r="S13" s="18">
        <v>48</v>
      </c>
      <c r="T13" s="18">
        <v>55</v>
      </c>
      <c r="U13" s="18">
        <v>54</v>
      </c>
      <c r="V13" s="18">
        <f>SUM(Q13:U13)</f>
        <v>233</v>
      </c>
      <c r="W13" s="304" t="s">
        <v>15</v>
      </c>
      <c r="X13" s="305"/>
      <c r="Y13" s="18">
        <v>56</v>
      </c>
      <c r="Z13" s="18">
        <v>46</v>
      </c>
      <c r="AA13" s="18">
        <v>55</v>
      </c>
      <c r="AB13" s="18">
        <v>66</v>
      </c>
      <c r="AC13" s="18">
        <v>43</v>
      </c>
      <c r="AD13" s="19">
        <f>SUM(Y13:AC13)</f>
        <v>266</v>
      </c>
      <c r="AI13" s="299" t="s">
        <v>15</v>
      </c>
      <c r="AJ13" s="303"/>
      <c r="AK13" s="17"/>
      <c r="AL13" s="18"/>
      <c r="AM13" s="18"/>
      <c r="AN13" s="18"/>
      <c r="AO13" s="18"/>
      <c r="AP13" s="18">
        <f>SUM(AK13:AO13)</f>
        <v>0</v>
      </c>
      <c r="AQ13" s="304" t="s">
        <v>15</v>
      </c>
      <c r="AR13" s="305"/>
      <c r="AS13" s="18"/>
      <c r="AT13" s="18"/>
      <c r="AU13" s="18"/>
      <c r="AV13" s="18"/>
      <c r="AW13" s="18">
        <v>2</v>
      </c>
      <c r="AX13" s="19">
        <f>SUM(AS13:AW13)</f>
        <v>2</v>
      </c>
      <c r="BC13" s="299" t="s">
        <v>15</v>
      </c>
      <c r="BD13" s="303"/>
      <c r="BE13" s="17">
        <f>Q13+AK13</f>
        <v>38</v>
      </c>
      <c r="BF13" s="18">
        <f t="shared" si="11"/>
        <v>38</v>
      </c>
      <c r="BG13" s="18">
        <f t="shared" si="11"/>
        <v>48</v>
      </c>
      <c r="BH13" s="18">
        <f t="shared" si="11"/>
        <v>55</v>
      </c>
      <c r="BI13" s="18">
        <f t="shared" si="11"/>
        <v>54</v>
      </c>
      <c r="BJ13" s="18">
        <f>SUM(BE13:BI13)</f>
        <v>233</v>
      </c>
      <c r="BK13" s="306" t="s">
        <v>15</v>
      </c>
      <c r="BL13" s="306"/>
      <c r="BM13" s="18">
        <f>Y13+AS13</f>
        <v>56</v>
      </c>
      <c r="BN13" s="18">
        <f t="shared" si="12"/>
        <v>46</v>
      </c>
      <c r="BO13" s="18">
        <f t="shared" si="12"/>
        <v>55</v>
      </c>
      <c r="BP13" s="18">
        <f t="shared" si="12"/>
        <v>66</v>
      </c>
      <c r="BQ13" s="18">
        <f t="shared" si="12"/>
        <v>45</v>
      </c>
      <c r="BR13" s="19">
        <f>SUM(BM13:BQ13)</f>
        <v>268</v>
      </c>
    </row>
    <row r="14" spans="1:70" ht="15" x14ac:dyDescent="0.15">
      <c r="E14" s="40"/>
      <c r="H14" s="40"/>
      <c r="I14" s="116"/>
      <c r="J14" s="116"/>
      <c r="K14" s="117"/>
      <c r="L14" s="206"/>
      <c r="O14" s="299" t="s">
        <v>12</v>
      </c>
      <c r="P14" s="300"/>
      <c r="Q14" s="20">
        <f t="shared" ref="Q14:V14" si="13">SUM(Q12:Q13)</f>
        <v>86</v>
      </c>
      <c r="R14" s="20">
        <f t="shared" si="13"/>
        <v>85</v>
      </c>
      <c r="S14" s="20">
        <f t="shared" si="13"/>
        <v>94</v>
      </c>
      <c r="T14" s="20">
        <f t="shared" si="13"/>
        <v>107</v>
      </c>
      <c r="U14" s="20">
        <f t="shared" si="13"/>
        <v>115</v>
      </c>
      <c r="V14" s="20">
        <f t="shared" si="13"/>
        <v>487</v>
      </c>
      <c r="W14" s="301" t="s">
        <v>12</v>
      </c>
      <c r="X14" s="302"/>
      <c r="Y14" s="20">
        <f t="shared" ref="Y14:AD14" si="14">SUM(Y12:Y13)</f>
        <v>106</v>
      </c>
      <c r="Z14" s="20">
        <f t="shared" si="14"/>
        <v>108</v>
      </c>
      <c r="AA14" s="20">
        <f t="shared" si="14"/>
        <v>89</v>
      </c>
      <c r="AB14" s="20">
        <f t="shared" si="14"/>
        <v>110</v>
      </c>
      <c r="AC14" s="20">
        <f t="shared" si="14"/>
        <v>93</v>
      </c>
      <c r="AD14" s="20">
        <f t="shared" si="14"/>
        <v>506</v>
      </c>
      <c r="AI14" s="299" t="s">
        <v>12</v>
      </c>
      <c r="AJ14" s="300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301" t="s">
        <v>12</v>
      </c>
      <c r="AR14" s="302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3</v>
      </c>
      <c r="AX14" s="20">
        <f t="shared" si="16"/>
        <v>3</v>
      </c>
      <c r="BC14" s="299" t="s">
        <v>12</v>
      </c>
      <c r="BD14" s="300"/>
      <c r="BE14" s="20">
        <f t="shared" ref="BE14:BJ14" si="17">SUM(BE12:BE13)</f>
        <v>86</v>
      </c>
      <c r="BF14" s="20">
        <f t="shared" si="17"/>
        <v>85</v>
      </c>
      <c r="BG14" s="20">
        <f t="shared" si="17"/>
        <v>94</v>
      </c>
      <c r="BH14" s="20">
        <f t="shared" si="17"/>
        <v>107</v>
      </c>
      <c r="BI14" s="20">
        <f t="shared" si="17"/>
        <v>115</v>
      </c>
      <c r="BJ14" s="20">
        <f t="shared" si="17"/>
        <v>487</v>
      </c>
      <c r="BK14" s="301" t="s">
        <v>12</v>
      </c>
      <c r="BL14" s="302"/>
      <c r="BM14" s="20">
        <f t="shared" ref="BM14:BR14" si="18">SUM(BM12:BM13)</f>
        <v>106</v>
      </c>
      <c r="BN14" s="20">
        <f t="shared" si="18"/>
        <v>108</v>
      </c>
      <c r="BO14" s="20">
        <f t="shared" si="18"/>
        <v>89</v>
      </c>
      <c r="BP14" s="20">
        <f t="shared" si="18"/>
        <v>110</v>
      </c>
      <c r="BQ14" s="20">
        <f t="shared" si="18"/>
        <v>96</v>
      </c>
      <c r="BR14" s="20">
        <f t="shared" si="18"/>
        <v>509</v>
      </c>
    </row>
    <row r="15" spans="1:70" ht="15.75" thickBot="1" x14ac:dyDescent="0.2">
      <c r="E15" s="40"/>
      <c r="H15" s="40"/>
      <c r="I15" s="116"/>
      <c r="J15" s="116"/>
      <c r="K15" s="117"/>
      <c r="L15" s="206"/>
      <c r="O15" s="217"/>
      <c r="P15" s="217"/>
      <c r="Q15" s="26"/>
      <c r="R15" s="26"/>
      <c r="S15" s="26"/>
      <c r="T15" s="26"/>
      <c r="U15" s="26"/>
      <c r="V15" s="26"/>
      <c r="W15" s="217"/>
      <c r="X15" s="217"/>
      <c r="Y15" s="26"/>
      <c r="Z15" s="26"/>
      <c r="AA15" s="26"/>
      <c r="AB15" s="26"/>
      <c r="AC15" s="26"/>
      <c r="AD15" s="26"/>
      <c r="AI15" s="217"/>
      <c r="AJ15" s="217"/>
      <c r="AK15" s="26"/>
      <c r="AL15" s="26"/>
      <c r="AM15" s="26"/>
      <c r="AN15" s="26"/>
      <c r="AO15" s="26"/>
      <c r="AP15" s="26"/>
      <c r="AQ15" s="217"/>
      <c r="AR15" s="217"/>
      <c r="AS15" s="26"/>
      <c r="AT15" s="26"/>
      <c r="AU15" s="26"/>
      <c r="AV15" s="26"/>
      <c r="AW15" s="26"/>
      <c r="AX15" s="26"/>
      <c r="BC15" s="217"/>
      <c r="BD15" s="217"/>
      <c r="BE15" s="26"/>
      <c r="BF15" s="26"/>
      <c r="BG15" s="26"/>
      <c r="BH15" s="26"/>
      <c r="BI15" s="26"/>
      <c r="BJ15" s="26"/>
      <c r="BK15" s="217"/>
      <c r="BL15" s="217"/>
      <c r="BM15" s="26"/>
      <c r="BN15" s="26"/>
      <c r="BO15" s="26"/>
      <c r="BP15" s="26"/>
      <c r="BQ15" s="26"/>
      <c r="BR15" s="26"/>
    </row>
    <row r="16" spans="1:70" ht="16.5" thickTop="1" thickBot="1" x14ac:dyDescent="0.2">
      <c r="B16" s="150" t="s">
        <v>53</v>
      </c>
      <c r="C16" s="392" t="s">
        <v>31</v>
      </c>
      <c r="D16" s="393"/>
      <c r="E16" s="394"/>
      <c r="F16" s="392" t="s">
        <v>32</v>
      </c>
      <c r="G16" s="393"/>
      <c r="H16" s="394"/>
      <c r="I16" s="395" t="s">
        <v>52</v>
      </c>
      <c r="J16" s="396"/>
      <c r="K16" s="397"/>
      <c r="L16" s="206"/>
      <c r="O16" s="299" t="s">
        <v>10</v>
      </c>
      <c r="P16" s="300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310" t="s">
        <v>10</v>
      </c>
      <c r="X16" s="31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99" t="s">
        <v>10</v>
      </c>
      <c r="AJ16" s="300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310" t="s">
        <v>10</v>
      </c>
      <c r="AR16" s="31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99" t="s">
        <v>10</v>
      </c>
      <c r="BD16" s="300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310" t="s">
        <v>10</v>
      </c>
      <c r="BL16" s="31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218" t="s">
        <v>37</v>
      </c>
      <c r="C17" s="219">
        <f>V27+AD27+V32+AD32+V37</f>
        <v>1680</v>
      </c>
      <c r="D17" s="220">
        <f>V28+AD28+V33+AD33+V38</f>
        <v>1656</v>
      </c>
      <c r="E17" s="221">
        <f>SUM(C17:D17)</f>
        <v>3336</v>
      </c>
      <c r="F17" s="222">
        <f>AP27+AX27+AP32+AX32+AP37</f>
        <v>3</v>
      </c>
      <c r="G17" s="220">
        <f>AP28+AX28+AP33+AX33+AP38</f>
        <v>15</v>
      </c>
      <c r="H17" s="221">
        <f>SUM(F17:G17)</f>
        <v>18</v>
      </c>
      <c r="I17" s="223">
        <f t="shared" ref="I17:K20" si="19">+C17+F17</f>
        <v>1683</v>
      </c>
      <c r="J17" s="224">
        <f t="shared" si="19"/>
        <v>1671</v>
      </c>
      <c r="K17" s="225">
        <f t="shared" si="19"/>
        <v>3354</v>
      </c>
      <c r="L17" s="206"/>
      <c r="O17" s="299" t="s">
        <v>13</v>
      </c>
      <c r="P17" s="303"/>
      <c r="Q17" s="196">
        <v>47</v>
      </c>
      <c r="R17" s="195">
        <v>39</v>
      </c>
      <c r="S17" s="195">
        <v>41</v>
      </c>
      <c r="T17" s="195">
        <v>42</v>
      </c>
      <c r="U17" s="195">
        <v>36</v>
      </c>
      <c r="V17" s="195">
        <f>SUM(Q17:U17)</f>
        <v>205</v>
      </c>
      <c r="W17" s="307" t="s">
        <v>13</v>
      </c>
      <c r="X17" s="308"/>
      <c r="Y17" s="195">
        <v>45</v>
      </c>
      <c r="Z17" s="195">
        <v>34</v>
      </c>
      <c r="AA17" s="195">
        <v>44</v>
      </c>
      <c r="AB17" s="195">
        <v>41</v>
      </c>
      <c r="AC17" s="195">
        <v>41</v>
      </c>
      <c r="AD17" s="197">
        <f>SUM(Y17:AC17)</f>
        <v>205</v>
      </c>
      <c r="AI17" s="299" t="s">
        <v>13</v>
      </c>
      <c r="AJ17" s="303"/>
      <c r="AK17" s="196">
        <v>3</v>
      </c>
      <c r="AL17" s="195">
        <v>2</v>
      </c>
      <c r="AM17" s="195">
        <v>8</v>
      </c>
      <c r="AN17" s="195">
        <v>2</v>
      </c>
      <c r="AO17" s="195">
        <v>2</v>
      </c>
      <c r="AP17" s="195">
        <f>SUM(AK17:AO17)</f>
        <v>17</v>
      </c>
      <c r="AQ17" s="307" t="s">
        <v>13</v>
      </c>
      <c r="AR17" s="308"/>
      <c r="AS17" s="195">
        <v>1</v>
      </c>
      <c r="AT17" s="195">
        <v>2</v>
      </c>
      <c r="AU17" s="195">
        <v>3</v>
      </c>
      <c r="AV17" s="195">
        <v>0</v>
      </c>
      <c r="AW17" s="195">
        <v>5</v>
      </c>
      <c r="AX17" s="197">
        <f>SUM(AS17:AW17)</f>
        <v>11</v>
      </c>
      <c r="BC17" s="299" t="s">
        <v>13</v>
      </c>
      <c r="BD17" s="303"/>
      <c r="BE17" s="196">
        <f>Q17+AK17</f>
        <v>50</v>
      </c>
      <c r="BF17" s="195">
        <f t="shared" ref="BF17:BI18" si="20">R17+AL17</f>
        <v>41</v>
      </c>
      <c r="BG17" s="195">
        <f t="shared" si="20"/>
        <v>49</v>
      </c>
      <c r="BH17" s="195">
        <f t="shared" si="20"/>
        <v>44</v>
      </c>
      <c r="BI17" s="195">
        <f t="shared" si="20"/>
        <v>38</v>
      </c>
      <c r="BJ17" s="195">
        <f>SUM(BE17:BI17)</f>
        <v>222</v>
      </c>
      <c r="BK17" s="309" t="s">
        <v>13</v>
      </c>
      <c r="BL17" s="309"/>
      <c r="BM17" s="195">
        <f>Y17+AS17</f>
        <v>46</v>
      </c>
      <c r="BN17" s="195">
        <f t="shared" ref="BN17:BQ18" si="21">Z17+AT17</f>
        <v>36</v>
      </c>
      <c r="BO17" s="195">
        <f t="shared" si="21"/>
        <v>47</v>
      </c>
      <c r="BP17" s="195">
        <f t="shared" si="21"/>
        <v>41</v>
      </c>
      <c r="BQ17" s="195">
        <f t="shared" si="21"/>
        <v>46</v>
      </c>
      <c r="BR17" s="197">
        <f>SUM(BM17:BQ17)</f>
        <v>216</v>
      </c>
    </row>
    <row r="18" spans="2:70" ht="15.75" thickBot="1" x14ac:dyDescent="0.2">
      <c r="B18" s="156" t="s">
        <v>38</v>
      </c>
      <c r="C18" s="207">
        <f>AD37</f>
        <v>470</v>
      </c>
      <c r="D18" s="208">
        <f>AD38</f>
        <v>487</v>
      </c>
      <c r="E18" s="66">
        <f>SUM(C18:D18)</f>
        <v>957</v>
      </c>
      <c r="F18" s="209">
        <f>AX37</f>
        <v>0</v>
      </c>
      <c r="G18" s="208">
        <f>AX38</f>
        <v>0</v>
      </c>
      <c r="H18" s="66">
        <f>SUM(F18:G18)</f>
        <v>0</v>
      </c>
      <c r="I18" s="110">
        <f t="shared" si="19"/>
        <v>470</v>
      </c>
      <c r="J18" s="111">
        <f t="shared" si="19"/>
        <v>487</v>
      </c>
      <c r="K18" s="124">
        <f t="shared" si="19"/>
        <v>957</v>
      </c>
      <c r="L18" s="40"/>
      <c r="O18" s="299" t="s">
        <v>15</v>
      </c>
      <c r="P18" s="303"/>
      <c r="Q18" s="17">
        <v>38</v>
      </c>
      <c r="R18" s="18">
        <v>37</v>
      </c>
      <c r="S18" s="18">
        <v>30</v>
      </c>
      <c r="T18" s="18">
        <v>40</v>
      </c>
      <c r="U18" s="18">
        <v>30</v>
      </c>
      <c r="V18" s="18">
        <f>SUM(Q18:U18)</f>
        <v>175</v>
      </c>
      <c r="W18" s="304" t="s">
        <v>15</v>
      </c>
      <c r="X18" s="305"/>
      <c r="Y18" s="18">
        <v>31</v>
      </c>
      <c r="Z18" s="18">
        <v>29</v>
      </c>
      <c r="AA18" s="18">
        <v>26</v>
      </c>
      <c r="AB18" s="18">
        <v>28</v>
      </c>
      <c r="AC18" s="18">
        <v>30</v>
      </c>
      <c r="AD18" s="19">
        <f>SUM(Y18:AC18)</f>
        <v>144</v>
      </c>
      <c r="AI18" s="299" t="s">
        <v>15</v>
      </c>
      <c r="AJ18" s="303"/>
      <c r="AK18" s="17">
        <v>1</v>
      </c>
      <c r="AL18" s="18">
        <v>2</v>
      </c>
      <c r="AM18" s="18">
        <v>1</v>
      </c>
      <c r="AN18" s="18">
        <v>4</v>
      </c>
      <c r="AO18" s="18">
        <v>2</v>
      </c>
      <c r="AP18" s="18">
        <f>SUM(AK18:AO18)</f>
        <v>10</v>
      </c>
      <c r="AQ18" s="304" t="s">
        <v>15</v>
      </c>
      <c r="AR18" s="305"/>
      <c r="AS18" s="18">
        <v>2</v>
      </c>
      <c r="AT18" s="18">
        <v>2</v>
      </c>
      <c r="AU18" s="18">
        <v>1</v>
      </c>
      <c r="AV18" s="18">
        <v>1</v>
      </c>
      <c r="AW18" s="18">
        <v>3</v>
      </c>
      <c r="AX18" s="19">
        <f>SUM(AS18:AW18)</f>
        <v>9</v>
      </c>
      <c r="BC18" s="299" t="s">
        <v>15</v>
      </c>
      <c r="BD18" s="303"/>
      <c r="BE18" s="17">
        <f>Q18+AK18</f>
        <v>39</v>
      </c>
      <c r="BF18" s="18">
        <f t="shared" si="20"/>
        <v>39</v>
      </c>
      <c r="BG18" s="18">
        <f t="shared" si="20"/>
        <v>31</v>
      </c>
      <c r="BH18" s="18">
        <f t="shared" si="20"/>
        <v>44</v>
      </c>
      <c r="BI18" s="18">
        <f t="shared" si="20"/>
        <v>32</v>
      </c>
      <c r="BJ18" s="18">
        <f>SUM(BE18:BI18)</f>
        <v>185</v>
      </c>
      <c r="BK18" s="306" t="s">
        <v>15</v>
      </c>
      <c r="BL18" s="306"/>
      <c r="BM18" s="18">
        <f>Y18+AS18</f>
        <v>33</v>
      </c>
      <c r="BN18" s="18">
        <f t="shared" si="21"/>
        <v>31</v>
      </c>
      <c r="BO18" s="18">
        <f t="shared" si="21"/>
        <v>27</v>
      </c>
      <c r="BP18" s="18">
        <f t="shared" si="21"/>
        <v>29</v>
      </c>
      <c r="BQ18" s="18">
        <f t="shared" si="21"/>
        <v>33</v>
      </c>
      <c r="BR18" s="19">
        <f>SUM(BM18:BQ18)</f>
        <v>153</v>
      </c>
    </row>
    <row r="19" spans="2:70" ht="15" x14ac:dyDescent="0.15">
      <c r="B19" s="156" t="s">
        <v>39</v>
      </c>
      <c r="C19" s="207">
        <f>V42</f>
        <v>427</v>
      </c>
      <c r="D19" s="208">
        <f>V43</f>
        <v>473</v>
      </c>
      <c r="E19" s="66">
        <f>SUM(C19:D19)</f>
        <v>900</v>
      </c>
      <c r="F19" s="209">
        <f>AP42</f>
        <v>0</v>
      </c>
      <c r="G19" s="208">
        <f>AP43</f>
        <v>0</v>
      </c>
      <c r="H19" s="66">
        <f>SUM(F19:G19)</f>
        <v>0</v>
      </c>
      <c r="I19" s="110">
        <f t="shared" si="19"/>
        <v>427</v>
      </c>
      <c r="J19" s="111">
        <f t="shared" si="19"/>
        <v>473</v>
      </c>
      <c r="K19" s="124">
        <f t="shared" si="19"/>
        <v>900</v>
      </c>
      <c r="L19" s="40"/>
      <c r="O19" s="299" t="s">
        <v>12</v>
      </c>
      <c r="P19" s="300"/>
      <c r="Q19" s="20">
        <f t="shared" ref="Q19:V19" si="22">SUM(Q17:Q18)</f>
        <v>85</v>
      </c>
      <c r="R19" s="20">
        <f t="shared" si="22"/>
        <v>76</v>
      </c>
      <c r="S19" s="20">
        <f t="shared" si="22"/>
        <v>71</v>
      </c>
      <c r="T19" s="20">
        <f t="shared" si="22"/>
        <v>82</v>
      </c>
      <c r="U19" s="20">
        <f t="shared" si="22"/>
        <v>66</v>
      </c>
      <c r="V19" s="20">
        <f t="shared" si="22"/>
        <v>380</v>
      </c>
      <c r="W19" s="301" t="s">
        <v>12</v>
      </c>
      <c r="X19" s="302"/>
      <c r="Y19" s="20">
        <f t="shared" ref="Y19:AD19" si="23">SUM(Y17:Y18)</f>
        <v>76</v>
      </c>
      <c r="Z19" s="20">
        <f t="shared" si="23"/>
        <v>63</v>
      </c>
      <c r="AA19" s="20">
        <f t="shared" si="23"/>
        <v>70</v>
      </c>
      <c r="AB19" s="20">
        <f t="shared" si="23"/>
        <v>69</v>
      </c>
      <c r="AC19" s="20">
        <f t="shared" si="23"/>
        <v>71</v>
      </c>
      <c r="AD19" s="20">
        <f t="shared" si="23"/>
        <v>349</v>
      </c>
      <c r="AI19" s="299" t="s">
        <v>12</v>
      </c>
      <c r="AJ19" s="300"/>
      <c r="AK19" s="20">
        <f t="shared" ref="AK19:AP19" si="24">SUM(AK17:AK18)</f>
        <v>4</v>
      </c>
      <c r="AL19" s="20">
        <f t="shared" si="24"/>
        <v>4</v>
      </c>
      <c r="AM19" s="20">
        <f t="shared" si="24"/>
        <v>9</v>
      </c>
      <c r="AN19" s="20">
        <f t="shared" si="24"/>
        <v>6</v>
      </c>
      <c r="AO19" s="20">
        <f t="shared" si="24"/>
        <v>4</v>
      </c>
      <c r="AP19" s="20">
        <f t="shared" si="24"/>
        <v>27</v>
      </c>
      <c r="AQ19" s="301" t="s">
        <v>12</v>
      </c>
      <c r="AR19" s="302"/>
      <c r="AS19" s="20">
        <f t="shared" ref="AS19:AX19" si="25">SUM(AS17:AS18)</f>
        <v>3</v>
      </c>
      <c r="AT19" s="20">
        <f t="shared" si="25"/>
        <v>4</v>
      </c>
      <c r="AU19" s="20">
        <f t="shared" si="25"/>
        <v>4</v>
      </c>
      <c r="AV19" s="20">
        <f t="shared" si="25"/>
        <v>1</v>
      </c>
      <c r="AW19" s="20">
        <f t="shared" si="25"/>
        <v>8</v>
      </c>
      <c r="AX19" s="20">
        <f t="shared" si="25"/>
        <v>20</v>
      </c>
      <c r="BC19" s="299" t="s">
        <v>12</v>
      </c>
      <c r="BD19" s="300"/>
      <c r="BE19" s="20">
        <f t="shared" ref="BE19:BJ19" si="26">SUM(BE17:BE18)</f>
        <v>89</v>
      </c>
      <c r="BF19" s="20">
        <f t="shared" si="26"/>
        <v>80</v>
      </c>
      <c r="BG19" s="20">
        <f t="shared" si="26"/>
        <v>80</v>
      </c>
      <c r="BH19" s="20">
        <f t="shared" si="26"/>
        <v>88</v>
      </c>
      <c r="BI19" s="20">
        <f t="shared" si="26"/>
        <v>70</v>
      </c>
      <c r="BJ19" s="20">
        <f t="shared" si="26"/>
        <v>407</v>
      </c>
      <c r="BK19" s="301" t="s">
        <v>12</v>
      </c>
      <c r="BL19" s="302"/>
      <c r="BM19" s="20">
        <f t="shared" ref="BM19:BR19" si="27">SUM(BM17:BM18)</f>
        <v>79</v>
      </c>
      <c r="BN19" s="20">
        <f t="shared" si="27"/>
        <v>67</v>
      </c>
      <c r="BO19" s="20">
        <f t="shared" si="27"/>
        <v>74</v>
      </c>
      <c r="BP19" s="20">
        <f t="shared" si="27"/>
        <v>70</v>
      </c>
      <c r="BQ19" s="20">
        <f t="shared" si="27"/>
        <v>79</v>
      </c>
      <c r="BR19" s="20">
        <f t="shared" si="27"/>
        <v>369</v>
      </c>
    </row>
    <row r="20" spans="2:70" ht="15.75" thickBot="1" x14ac:dyDescent="0.2">
      <c r="B20" s="157" t="s">
        <v>22</v>
      </c>
      <c r="C20" s="226">
        <f>C9-C18-C19</f>
        <v>768</v>
      </c>
      <c r="D20" s="227">
        <f>D9-D18-D19</f>
        <v>1294</v>
      </c>
      <c r="E20" s="83">
        <f>SUM(C20:D20)</f>
        <v>2062</v>
      </c>
      <c r="F20" s="228">
        <f>F9-F18-F19</f>
        <v>0</v>
      </c>
      <c r="G20" s="227">
        <f>G9-G18-G19</f>
        <v>1</v>
      </c>
      <c r="H20" s="87">
        <f>H9-H18-H19</f>
        <v>1</v>
      </c>
      <c r="I20" s="125">
        <f>+C20+F20</f>
        <v>768</v>
      </c>
      <c r="J20" s="126">
        <f t="shared" si="19"/>
        <v>1295</v>
      </c>
      <c r="K20" s="127">
        <f t="shared" si="19"/>
        <v>2063</v>
      </c>
      <c r="L20" s="40"/>
      <c r="O20" s="217"/>
      <c r="P20" s="217"/>
      <c r="Q20" s="26"/>
      <c r="R20" s="26"/>
      <c r="S20" s="26"/>
      <c r="T20" s="26"/>
      <c r="U20" s="26"/>
      <c r="V20" s="26"/>
      <c r="W20" s="217"/>
      <c r="X20" s="217"/>
      <c r="Y20" s="26"/>
      <c r="Z20" s="26"/>
      <c r="AA20" s="26"/>
      <c r="AB20" s="26"/>
      <c r="AC20" s="26"/>
      <c r="AD20" s="26"/>
      <c r="AI20" s="217"/>
      <c r="AJ20" s="217"/>
      <c r="AK20" s="26"/>
      <c r="AL20" s="26"/>
      <c r="AM20" s="26"/>
      <c r="AN20" s="26"/>
      <c r="AO20" s="26"/>
      <c r="AP20" s="26"/>
      <c r="AQ20" s="217"/>
      <c r="AR20" s="217"/>
      <c r="AS20" s="26"/>
      <c r="AT20" s="26"/>
      <c r="AU20" s="26"/>
      <c r="AV20" s="26"/>
      <c r="AW20" s="26"/>
      <c r="AX20" s="26"/>
      <c r="BC20" s="217"/>
      <c r="BD20" s="217"/>
      <c r="BE20" s="26"/>
      <c r="BF20" s="26"/>
      <c r="BG20" s="26"/>
      <c r="BH20" s="26"/>
      <c r="BI20" s="26"/>
      <c r="BJ20" s="26"/>
      <c r="BK20" s="217"/>
      <c r="BL20" s="217"/>
      <c r="BM20" s="26"/>
      <c r="BN20" s="26"/>
      <c r="BO20" s="26"/>
      <c r="BP20" s="26"/>
      <c r="BQ20" s="26"/>
      <c r="BR20" s="26"/>
    </row>
    <row r="21" spans="2:70" ht="15" thickTop="1" thickBot="1" x14ac:dyDescent="0.2">
      <c r="B21" s="386" t="s">
        <v>44</v>
      </c>
      <c r="C21" s="388" t="s">
        <v>47</v>
      </c>
      <c r="D21" s="390" t="s">
        <v>48</v>
      </c>
      <c r="E21" s="378" t="s">
        <v>49</v>
      </c>
      <c r="F21" s="388" t="s">
        <v>47</v>
      </c>
      <c r="G21" s="390" t="s">
        <v>48</v>
      </c>
      <c r="H21" s="378" t="s">
        <v>51</v>
      </c>
      <c r="I21" s="380" t="s">
        <v>47</v>
      </c>
      <c r="J21" s="382" t="s">
        <v>48</v>
      </c>
      <c r="K21" s="384" t="s">
        <v>54</v>
      </c>
      <c r="L21" s="40"/>
      <c r="O21" s="299" t="s">
        <v>10</v>
      </c>
      <c r="P21" s="300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310" t="s">
        <v>10</v>
      </c>
      <c r="X21" s="31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99" t="s">
        <v>10</v>
      </c>
      <c r="AJ21" s="300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310" t="s">
        <v>10</v>
      </c>
      <c r="AR21" s="31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99" t="s">
        <v>10</v>
      </c>
      <c r="BD21" s="300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310" t="s">
        <v>10</v>
      </c>
      <c r="BL21" s="31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87"/>
      <c r="C22" s="389"/>
      <c r="D22" s="391"/>
      <c r="E22" s="379"/>
      <c r="F22" s="389"/>
      <c r="G22" s="391"/>
      <c r="H22" s="379"/>
      <c r="I22" s="381"/>
      <c r="J22" s="383"/>
      <c r="K22" s="385"/>
      <c r="L22" s="40"/>
      <c r="O22" s="299" t="s">
        <v>13</v>
      </c>
      <c r="P22" s="303"/>
      <c r="Q22" s="196">
        <v>33</v>
      </c>
      <c r="R22" s="195">
        <v>40</v>
      </c>
      <c r="S22" s="195">
        <v>44</v>
      </c>
      <c r="T22" s="195">
        <v>44</v>
      </c>
      <c r="U22" s="195">
        <v>53</v>
      </c>
      <c r="V22" s="195">
        <f>SUM(Q22:U22)</f>
        <v>214</v>
      </c>
      <c r="W22" s="307" t="s">
        <v>13</v>
      </c>
      <c r="X22" s="308"/>
      <c r="Y22" s="195">
        <v>43</v>
      </c>
      <c r="Z22" s="195">
        <v>63</v>
      </c>
      <c r="AA22" s="195">
        <v>57</v>
      </c>
      <c r="AB22" s="195">
        <v>59</v>
      </c>
      <c r="AC22" s="195">
        <v>45</v>
      </c>
      <c r="AD22" s="197">
        <f>SUM(Y22:AC22)</f>
        <v>267</v>
      </c>
      <c r="AI22" s="299" t="s">
        <v>13</v>
      </c>
      <c r="AJ22" s="303"/>
      <c r="AK22" s="196">
        <v>3</v>
      </c>
      <c r="AL22" s="195">
        <v>1</v>
      </c>
      <c r="AM22" s="195">
        <v>2</v>
      </c>
      <c r="AN22" s="195">
        <v>2</v>
      </c>
      <c r="AO22" s="195">
        <v>1</v>
      </c>
      <c r="AP22" s="195">
        <f>SUM(AK22:AO22)</f>
        <v>9</v>
      </c>
      <c r="AQ22" s="307" t="s">
        <v>13</v>
      </c>
      <c r="AR22" s="308"/>
      <c r="AS22" s="195"/>
      <c r="AT22" s="195"/>
      <c r="AU22" s="195"/>
      <c r="AV22" s="195"/>
      <c r="AW22" s="195"/>
      <c r="AX22" s="197">
        <f>SUM(AS22:AW22)</f>
        <v>0</v>
      </c>
      <c r="BC22" s="299" t="s">
        <v>13</v>
      </c>
      <c r="BD22" s="303"/>
      <c r="BE22" s="196">
        <f>Q22+AK22</f>
        <v>36</v>
      </c>
      <c r="BF22" s="195">
        <f t="shared" ref="BF22:BI23" si="28">R22+AL22</f>
        <v>41</v>
      </c>
      <c r="BG22" s="195">
        <f t="shared" si="28"/>
        <v>46</v>
      </c>
      <c r="BH22" s="195">
        <f t="shared" si="28"/>
        <v>46</v>
      </c>
      <c r="BI22" s="195">
        <f t="shared" si="28"/>
        <v>54</v>
      </c>
      <c r="BJ22" s="195">
        <f>SUM(BE22:BI22)</f>
        <v>223</v>
      </c>
      <c r="BK22" s="309" t="s">
        <v>13</v>
      </c>
      <c r="BL22" s="309"/>
      <c r="BM22" s="195">
        <f>Y22+AS22</f>
        <v>43</v>
      </c>
      <c r="BN22" s="195">
        <f t="shared" ref="BN22:BQ23" si="29">Z22+AT22</f>
        <v>63</v>
      </c>
      <c r="BO22" s="195">
        <f t="shared" si="29"/>
        <v>57</v>
      </c>
      <c r="BP22" s="195">
        <f t="shared" si="29"/>
        <v>59</v>
      </c>
      <c r="BQ22" s="195">
        <f t="shared" si="29"/>
        <v>45</v>
      </c>
      <c r="BR22" s="197">
        <f>SUM(BM22:BQ22)</f>
        <v>267</v>
      </c>
    </row>
    <row r="23" spans="2:70" ht="16.5" thickTop="1" thickBot="1" x14ac:dyDescent="0.2">
      <c r="B23" s="100" t="s">
        <v>37</v>
      </c>
      <c r="C23" s="101">
        <f>ROUND(C17/$C$10,4)</f>
        <v>0.32990000000000003</v>
      </c>
      <c r="D23" s="102">
        <f>ROUND(D17/$D$10,4)</f>
        <v>0.29659999999999997</v>
      </c>
      <c r="E23" s="103">
        <f>ROUND(E17/$E$10,4)</f>
        <v>0.3125</v>
      </c>
      <c r="F23" s="101">
        <f>ROUND(F17/$F$10,4)</f>
        <v>7.3200000000000001E-2</v>
      </c>
      <c r="G23" s="102">
        <f>ROUND(G17/$G$10,4)</f>
        <v>0.28849999999999998</v>
      </c>
      <c r="H23" s="103">
        <f>ROUND(H17/$H$10,4)</f>
        <v>0.19350000000000001</v>
      </c>
      <c r="I23" s="130">
        <f>ROUND(I17/$I$10,4)</f>
        <v>0.32790000000000002</v>
      </c>
      <c r="J23" s="131">
        <f>ROUND(J17/$J$10,4)</f>
        <v>0.29649999999999999</v>
      </c>
      <c r="K23" s="132">
        <f>ROUND(K17/$K$10,4)</f>
        <v>0.31140000000000001</v>
      </c>
      <c r="L23" s="40"/>
      <c r="O23" s="299" t="s">
        <v>15</v>
      </c>
      <c r="P23" s="303"/>
      <c r="Q23" s="17">
        <v>37</v>
      </c>
      <c r="R23" s="18">
        <v>40</v>
      </c>
      <c r="S23" s="18">
        <v>33</v>
      </c>
      <c r="T23" s="18">
        <v>47</v>
      </c>
      <c r="U23" s="18">
        <v>39</v>
      </c>
      <c r="V23" s="18">
        <f>SUM(Q23:U23)</f>
        <v>196</v>
      </c>
      <c r="W23" s="304" t="s">
        <v>15</v>
      </c>
      <c r="X23" s="305"/>
      <c r="Y23" s="18">
        <v>56</v>
      </c>
      <c r="Z23" s="18">
        <v>57</v>
      </c>
      <c r="AA23" s="18">
        <v>59</v>
      </c>
      <c r="AB23" s="18">
        <v>55</v>
      </c>
      <c r="AC23" s="18">
        <v>50</v>
      </c>
      <c r="AD23" s="19">
        <f>SUM(Y23:AC23)</f>
        <v>277</v>
      </c>
      <c r="AI23" s="299" t="s">
        <v>15</v>
      </c>
      <c r="AJ23" s="303"/>
      <c r="AK23" s="17">
        <v>2</v>
      </c>
      <c r="AL23" s="18">
        <v>2</v>
      </c>
      <c r="AM23" s="18">
        <v>2</v>
      </c>
      <c r="AN23" s="18">
        <v>3</v>
      </c>
      <c r="AO23" s="18">
        <v>1</v>
      </c>
      <c r="AP23" s="18">
        <f>SUM(AK23:AO23)</f>
        <v>10</v>
      </c>
      <c r="AQ23" s="304" t="s">
        <v>15</v>
      </c>
      <c r="AR23" s="305"/>
      <c r="AS23" s="18">
        <v>1</v>
      </c>
      <c r="AT23" s="18">
        <v>1</v>
      </c>
      <c r="AU23" s="18">
        <v>1</v>
      </c>
      <c r="AV23" s="18"/>
      <c r="AW23" s="18">
        <v>2</v>
      </c>
      <c r="AX23" s="19">
        <f>SUM(AS23:AW23)</f>
        <v>5</v>
      </c>
      <c r="BC23" s="299" t="s">
        <v>15</v>
      </c>
      <c r="BD23" s="303"/>
      <c r="BE23" s="17">
        <f>Q23+AK23</f>
        <v>39</v>
      </c>
      <c r="BF23" s="18">
        <f t="shared" si="28"/>
        <v>42</v>
      </c>
      <c r="BG23" s="18">
        <f t="shared" si="28"/>
        <v>35</v>
      </c>
      <c r="BH23" s="18">
        <f t="shared" si="28"/>
        <v>50</v>
      </c>
      <c r="BI23" s="18">
        <f t="shared" si="28"/>
        <v>40</v>
      </c>
      <c r="BJ23" s="18">
        <f>SUM(BE23:BI23)</f>
        <v>206</v>
      </c>
      <c r="BK23" s="306" t="s">
        <v>15</v>
      </c>
      <c r="BL23" s="306"/>
      <c r="BM23" s="18">
        <f>Y23+AS23</f>
        <v>57</v>
      </c>
      <c r="BN23" s="18">
        <f t="shared" si="29"/>
        <v>58</v>
      </c>
      <c r="BO23" s="18">
        <f t="shared" si="29"/>
        <v>60</v>
      </c>
      <c r="BP23" s="18">
        <f t="shared" si="29"/>
        <v>55</v>
      </c>
      <c r="BQ23" s="18">
        <f t="shared" si="29"/>
        <v>52</v>
      </c>
      <c r="BR23" s="19">
        <f>SUM(BM23:BQ23)</f>
        <v>282</v>
      </c>
    </row>
    <row r="24" spans="2:70" ht="15" x14ac:dyDescent="0.15">
      <c r="B24" s="90" t="s">
        <v>38</v>
      </c>
      <c r="C24" s="92">
        <f>ROUND(C18/$C$10,4)</f>
        <v>9.2299999999999993E-2</v>
      </c>
      <c r="D24" s="89">
        <f>ROUND(D18/$D$10,4)</f>
        <v>8.72E-2</v>
      </c>
      <c r="E24" s="93">
        <f>ROUND(E18/$E$10,4)</f>
        <v>8.9599999999999999E-2</v>
      </c>
      <c r="F24" s="92">
        <f>ROUND(F18/$F$10,4)</f>
        <v>0</v>
      </c>
      <c r="G24" s="89">
        <f>ROUND(G18/$G$10,4)</f>
        <v>0</v>
      </c>
      <c r="H24" s="93">
        <f>ROUND(H18/$H$10,4)</f>
        <v>0</v>
      </c>
      <c r="I24" s="133">
        <f>ROUND(I18/$I$10,4)</f>
        <v>9.1600000000000001E-2</v>
      </c>
      <c r="J24" s="134">
        <f>ROUND(J18/$J$10,4)</f>
        <v>8.6400000000000005E-2</v>
      </c>
      <c r="K24" s="135">
        <f>ROUND(K18/$K$10,4)</f>
        <v>8.8900000000000007E-2</v>
      </c>
      <c r="O24" s="299" t="s">
        <v>12</v>
      </c>
      <c r="P24" s="300"/>
      <c r="Q24" s="20">
        <f t="shared" ref="Q24:V24" si="30">SUM(Q22:Q23)</f>
        <v>70</v>
      </c>
      <c r="R24" s="20">
        <f t="shared" si="30"/>
        <v>80</v>
      </c>
      <c r="S24" s="20">
        <f t="shared" si="30"/>
        <v>77</v>
      </c>
      <c r="T24" s="20">
        <f t="shared" si="30"/>
        <v>91</v>
      </c>
      <c r="U24" s="20">
        <f t="shared" si="30"/>
        <v>92</v>
      </c>
      <c r="V24" s="20">
        <f t="shared" si="30"/>
        <v>410</v>
      </c>
      <c r="W24" s="301" t="s">
        <v>12</v>
      </c>
      <c r="X24" s="302"/>
      <c r="Y24" s="20">
        <f t="shared" ref="Y24:AD24" si="31">SUM(Y22:Y23)</f>
        <v>99</v>
      </c>
      <c r="Z24" s="20">
        <f t="shared" si="31"/>
        <v>120</v>
      </c>
      <c r="AA24" s="20">
        <f t="shared" si="31"/>
        <v>116</v>
      </c>
      <c r="AB24" s="20">
        <f t="shared" si="31"/>
        <v>114</v>
      </c>
      <c r="AC24" s="20">
        <f t="shared" si="31"/>
        <v>95</v>
      </c>
      <c r="AD24" s="20">
        <f t="shared" si="31"/>
        <v>544</v>
      </c>
      <c r="AI24" s="299" t="s">
        <v>12</v>
      </c>
      <c r="AJ24" s="300"/>
      <c r="AK24" s="20">
        <f t="shared" ref="AK24:AP24" si="32">SUM(AK22:AK23)</f>
        <v>5</v>
      </c>
      <c r="AL24" s="20">
        <f t="shared" si="32"/>
        <v>3</v>
      </c>
      <c r="AM24" s="20">
        <f t="shared" si="32"/>
        <v>4</v>
      </c>
      <c r="AN24" s="20">
        <f t="shared" si="32"/>
        <v>5</v>
      </c>
      <c r="AO24" s="20">
        <f t="shared" si="32"/>
        <v>2</v>
      </c>
      <c r="AP24" s="20">
        <f t="shared" si="32"/>
        <v>19</v>
      </c>
      <c r="AQ24" s="301" t="s">
        <v>12</v>
      </c>
      <c r="AR24" s="302"/>
      <c r="AS24" s="20">
        <f t="shared" ref="AS24:AX24" si="33">SUM(AS22:AS23)</f>
        <v>1</v>
      </c>
      <c r="AT24" s="20">
        <f t="shared" si="33"/>
        <v>1</v>
      </c>
      <c r="AU24" s="20">
        <f t="shared" si="33"/>
        <v>1</v>
      </c>
      <c r="AV24" s="20">
        <f t="shared" si="33"/>
        <v>0</v>
      </c>
      <c r="AW24" s="20">
        <f t="shared" si="33"/>
        <v>2</v>
      </c>
      <c r="AX24" s="20">
        <f t="shared" si="33"/>
        <v>5</v>
      </c>
      <c r="BC24" s="299" t="s">
        <v>12</v>
      </c>
      <c r="BD24" s="300"/>
      <c r="BE24" s="20">
        <f t="shared" ref="BE24:BJ24" si="34">SUM(BE22:BE23)</f>
        <v>75</v>
      </c>
      <c r="BF24" s="20">
        <f t="shared" si="34"/>
        <v>83</v>
      </c>
      <c r="BG24" s="20">
        <f t="shared" si="34"/>
        <v>81</v>
      </c>
      <c r="BH24" s="20">
        <f t="shared" si="34"/>
        <v>96</v>
      </c>
      <c r="BI24" s="20">
        <f t="shared" si="34"/>
        <v>94</v>
      </c>
      <c r="BJ24" s="20">
        <f t="shared" si="34"/>
        <v>429</v>
      </c>
      <c r="BK24" s="301" t="s">
        <v>12</v>
      </c>
      <c r="BL24" s="302"/>
      <c r="BM24" s="20">
        <f t="shared" ref="BM24:BR24" si="35">SUM(BM22:BM23)</f>
        <v>100</v>
      </c>
      <c r="BN24" s="20">
        <f t="shared" si="35"/>
        <v>121</v>
      </c>
      <c r="BO24" s="20">
        <f t="shared" si="35"/>
        <v>117</v>
      </c>
      <c r="BP24" s="20">
        <f t="shared" si="35"/>
        <v>114</v>
      </c>
      <c r="BQ24" s="20">
        <f t="shared" si="35"/>
        <v>97</v>
      </c>
      <c r="BR24" s="20">
        <f t="shared" si="35"/>
        <v>549</v>
      </c>
    </row>
    <row r="25" spans="2:70" ht="15" x14ac:dyDescent="0.15">
      <c r="B25" s="90" t="s">
        <v>39</v>
      </c>
      <c r="C25" s="92">
        <f>ROUND(C19/$C$10,4)</f>
        <v>8.3900000000000002E-2</v>
      </c>
      <c r="D25" s="89">
        <f>ROUND(D19/$D$10,4)</f>
        <v>8.4699999999999998E-2</v>
      </c>
      <c r="E25" s="93">
        <f>ROUND(E19/$E$10,4)</f>
        <v>8.43E-2</v>
      </c>
      <c r="F25" s="92">
        <f>ROUND(F19/$F$10,4)</f>
        <v>0</v>
      </c>
      <c r="G25" s="89">
        <f>ROUND(G19/$G$10,4)</f>
        <v>0</v>
      </c>
      <c r="H25" s="93">
        <f>ROUND(H19/$H$10,4)</f>
        <v>0</v>
      </c>
      <c r="I25" s="133">
        <f>ROUND(I19/$I$10,4)</f>
        <v>8.3199999999999996E-2</v>
      </c>
      <c r="J25" s="134">
        <f>ROUND(J19/$J$10,4)</f>
        <v>8.3900000000000002E-2</v>
      </c>
      <c r="K25" s="135">
        <f>ROUND(K19/$K$10,4)</f>
        <v>8.3599999999999994E-2</v>
      </c>
      <c r="O25" s="217"/>
      <c r="P25" s="217"/>
      <c r="Q25" s="26"/>
      <c r="R25" s="26"/>
      <c r="S25" s="26"/>
      <c r="T25" s="26"/>
      <c r="U25" s="26"/>
      <c r="V25" s="26"/>
      <c r="W25" s="217"/>
      <c r="X25" s="217"/>
      <c r="Y25" s="26"/>
      <c r="Z25" s="26"/>
      <c r="AA25" s="26"/>
      <c r="AB25" s="26"/>
      <c r="AC25" s="26"/>
      <c r="AD25" s="26"/>
      <c r="AI25" s="217"/>
      <c r="AJ25" s="217"/>
      <c r="AK25" s="26"/>
      <c r="AL25" s="26"/>
      <c r="AM25" s="26"/>
      <c r="AN25" s="26"/>
      <c r="AO25" s="26"/>
      <c r="AP25" s="26"/>
      <c r="AQ25" s="217"/>
      <c r="AR25" s="217"/>
      <c r="AS25" s="26"/>
      <c r="AT25" s="26"/>
      <c r="AU25" s="26"/>
      <c r="AV25" s="26"/>
      <c r="AW25" s="26"/>
      <c r="AX25" s="26"/>
      <c r="BC25" s="217"/>
      <c r="BD25" s="217"/>
      <c r="BE25" s="26"/>
      <c r="BF25" s="26"/>
      <c r="BG25" s="26"/>
      <c r="BH25" s="26"/>
      <c r="BI25" s="26"/>
      <c r="BJ25" s="26"/>
      <c r="BK25" s="217"/>
      <c r="BL25" s="217"/>
      <c r="BM25" s="26"/>
      <c r="BN25" s="26"/>
      <c r="BO25" s="26"/>
      <c r="BP25" s="26"/>
      <c r="BQ25" s="26"/>
      <c r="BR25" s="26"/>
    </row>
    <row r="26" spans="2:70" ht="15.75" thickBot="1" x14ac:dyDescent="0.2">
      <c r="B26" s="91" t="s">
        <v>22</v>
      </c>
      <c r="C26" s="94">
        <f>ROUND(C20/$C$10,4)</f>
        <v>0.15079999999999999</v>
      </c>
      <c r="D26" s="95">
        <f>ROUND(D20/$D$10,4)</f>
        <v>0.23169999999999999</v>
      </c>
      <c r="E26" s="96">
        <f>ROUND(E20/$E$10,4)</f>
        <v>0.19309999999999999</v>
      </c>
      <c r="F26" s="94">
        <f>ROUND(F20/$F$10,4)</f>
        <v>0</v>
      </c>
      <c r="G26" s="95">
        <f>ROUND(G20/$G$10,4)</f>
        <v>1.9199999999999998E-2</v>
      </c>
      <c r="H26" s="96">
        <f>ROUND(H20/$H$10,4)</f>
        <v>1.0800000000000001E-2</v>
      </c>
      <c r="I26" s="136">
        <f>ROUND(I20/$I$10,4)</f>
        <v>0.14960000000000001</v>
      </c>
      <c r="J26" s="137">
        <f>ROUND(J20/$J$10,4)</f>
        <v>0.2298</v>
      </c>
      <c r="K26" s="138">
        <f>ROUND(K20/$K$10,4)</f>
        <v>0.19159999999999999</v>
      </c>
      <c r="O26" s="299" t="s">
        <v>10</v>
      </c>
      <c r="P26" s="300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310" t="s">
        <v>10</v>
      </c>
      <c r="X26" s="31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99" t="s">
        <v>10</v>
      </c>
      <c r="AJ26" s="300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310" t="s">
        <v>10</v>
      </c>
      <c r="AR26" s="31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99" t="s">
        <v>10</v>
      </c>
      <c r="BD26" s="300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310" t="s">
        <v>10</v>
      </c>
      <c r="BL26" s="31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6"/>
      <c r="J27" s="116"/>
      <c r="K27" s="116"/>
      <c r="O27" s="299" t="s">
        <v>13</v>
      </c>
      <c r="P27" s="303"/>
      <c r="Q27" s="196">
        <v>62</v>
      </c>
      <c r="R27" s="195">
        <v>70</v>
      </c>
      <c r="S27" s="195">
        <v>73</v>
      </c>
      <c r="T27" s="195">
        <v>83</v>
      </c>
      <c r="U27" s="195">
        <v>95</v>
      </c>
      <c r="V27" s="195">
        <f>SUM(Q27:U27)</f>
        <v>383</v>
      </c>
      <c r="W27" s="307" t="s">
        <v>13</v>
      </c>
      <c r="X27" s="308"/>
      <c r="Y27" s="195">
        <v>78</v>
      </c>
      <c r="Z27" s="195">
        <v>56</v>
      </c>
      <c r="AA27" s="195">
        <v>68</v>
      </c>
      <c r="AB27" s="195">
        <v>66</v>
      </c>
      <c r="AC27" s="195">
        <v>65</v>
      </c>
      <c r="AD27" s="197">
        <f>SUM(Y27:AC27)</f>
        <v>333</v>
      </c>
      <c r="AI27" s="299" t="s">
        <v>13</v>
      </c>
      <c r="AJ27" s="303"/>
      <c r="AK27" s="196"/>
      <c r="AL27" s="195">
        <v>1</v>
      </c>
      <c r="AM27" s="195"/>
      <c r="AN27" s="195"/>
      <c r="AO27" s="195"/>
      <c r="AP27" s="195">
        <f>SUM(AK27:AO27)</f>
        <v>1</v>
      </c>
      <c r="AQ27" s="307" t="s">
        <v>13</v>
      </c>
      <c r="AR27" s="308"/>
      <c r="AS27" s="195">
        <v>1</v>
      </c>
      <c r="AT27" s="195"/>
      <c r="AU27" s="195"/>
      <c r="AV27" s="195"/>
      <c r="AW27" s="195"/>
      <c r="AX27" s="197">
        <f>SUM(AS27:AW27)</f>
        <v>1</v>
      </c>
      <c r="BC27" s="299" t="s">
        <v>13</v>
      </c>
      <c r="BD27" s="303"/>
      <c r="BE27" s="196">
        <f>Q27+AK27</f>
        <v>62</v>
      </c>
      <c r="BF27" s="195">
        <f t="shared" ref="BF27:BI28" si="36">R27+AL27</f>
        <v>71</v>
      </c>
      <c r="BG27" s="195">
        <f t="shared" si="36"/>
        <v>73</v>
      </c>
      <c r="BH27" s="195">
        <f t="shared" si="36"/>
        <v>83</v>
      </c>
      <c r="BI27" s="195">
        <f t="shared" si="36"/>
        <v>95</v>
      </c>
      <c r="BJ27" s="195">
        <f>SUM(BE27:BI27)</f>
        <v>384</v>
      </c>
      <c r="BK27" s="309" t="s">
        <v>13</v>
      </c>
      <c r="BL27" s="309"/>
      <c r="BM27" s="195">
        <f>Y27+AS27</f>
        <v>79</v>
      </c>
      <c r="BN27" s="195">
        <f t="shared" ref="BN27:BQ28" si="37">Z27+AT27</f>
        <v>56</v>
      </c>
      <c r="BO27" s="195">
        <f t="shared" si="37"/>
        <v>68</v>
      </c>
      <c r="BP27" s="195">
        <f t="shared" si="37"/>
        <v>66</v>
      </c>
      <c r="BQ27" s="195">
        <f t="shared" si="37"/>
        <v>65</v>
      </c>
      <c r="BR27" s="197">
        <f>SUM(BM27:BQ27)</f>
        <v>334</v>
      </c>
    </row>
    <row r="28" spans="2:70" ht="15.75" thickBot="1" x14ac:dyDescent="0.2">
      <c r="I28" s="116"/>
      <c r="J28" s="116"/>
      <c r="K28" s="116"/>
      <c r="O28" s="299" t="s">
        <v>15</v>
      </c>
      <c r="P28" s="303"/>
      <c r="Q28" s="17">
        <v>58</v>
      </c>
      <c r="R28" s="18">
        <v>70</v>
      </c>
      <c r="S28" s="18">
        <v>68</v>
      </c>
      <c r="T28" s="18">
        <v>58</v>
      </c>
      <c r="U28" s="18">
        <v>64</v>
      </c>
      <c r="V28" s="18">
        <f>SUM(Q28:U28)</f>
        <v>318</v>
      </c>
      <c r="W28" s="304" t="s">
        <v>15</v>
      </c>
      <c r="X28" s="305"/>
      <c r="Y28" s="18">
        <v>66</v>
      </c>
      <c r="Z28" s="18">
        <v>60</v>
      </c>
      <c r="AA28" s="18">
        <v>89</v>
      </c>
      <c r="AB28" s="18">
        <v>65</v>
      </c>
      <c r="AC28" s="18">
        <v>53</v>
      </c>
      <c r="AD28" s="19">
        <f>SUM(Y28:AC28)</f>
        <v>333</v>
      </c>
      <c r="AI28" s="299" t="s">
        <v>15</v>
      </c>
      <c r="AJ28" s="303"/>
      <c r="AK28" s="17">
        <v>3</v>
      </c>
      <c r="AL28" s="18">
        <v>1</v>
      </c>
      <c r="AM28" s="18"/>
      <c r="AN28" s="18">
        <v>2</v>
      </c>
      <c r="AO28" s="18"/>
      <c r="AP28" s="18">
        <f>SUM(AK28:AO28)</f>
        <v>6</v>
      </c>
      <c r="AQ28" s="304" t="s">
        <v>15</v>
      </c>
      <c r="AR28" s="305"/>
      <c r="AS28" s="18">
        <v>3</v>
      </c>
      <c r="AT28" s="18">
        <v>1</v>
      </c>
      <c r="AU28" s="18">
        <v>1</v>
      </c>
      <c r="AV28" s="18">
        <v>2</v>
      </c>
      <c r="AW28" s="18"/>
      <c r="AX28" s="19">
        <f>SUM(AS28:AW28)</f>
        <v>7</v>
      </c>
      <c r="BC28" s="299" t="s">
        <v>15</v>
      </c>
      <c r="BD28" s="303"/>
      <c r="BE28" s="17">
        <f>Q28+AK28</f>
        <v>61</v>
      </c>
      <c r="BF28" s="18">
        <f t="shared" si="36"/>
        <v>71</v>
      </c>
      <c r="BG28" s="18">
        <f t="shared" si="36"/>
        <v>68</v>
      </c>
      <c r="BH28" s="18">
        <f t="shared" si="36"/>
        <v>60</v>
      </c>
      <c r="BI28" s="18">
        <f t="shared" si="36"/>
        <v>64</v>
      </c>
      <c r="BJ28" s="18">
        <f>SUM(BE28:BI28)</f>
        <v>324</v>
      </c>
      <c r="BK28" s="306" t="s">
        <v>15</v>
      </c>
      <c r="BL28" s="306"/>
      <c r="BM28" s="18">
        <f>Y28+AS28</f>
        <v>69</v>
      </c>
      <c r="BN28" s="18">
        <f t="shared" si="37"/>
        <v>61</v>
      </c>
      <c r="BO28" s="18">
        <f t="shared" si="37"/>
        <v>90</v>
      </c>
      <c r="BP28" s="18">
        <f t="shared" si="37"/>
        <v>67</v>
      </c>
      <c r="BQ28" s="18">
        <f t="shared" si="37"/>
        <v>53</v>
      </c>
      <c r="BR28" s="19">
        <f>SUM(BM28:BQ28)</f>
        <v>340</v>
      </c>
    </row>
    <row r="29" spans="2:70" ht="15.75" thickBot="1" x14ac:dyDescent="0.2">
      <c r="I29" s="116"/>
      <c r="J29" s="116"/>
      <c r="K29" s="116"/>
      <c r="O29" s="299" t="s">
        <v>12</v>
      </c>
      <c r="P29" s="300"/>
      <c r="Q29" s="20">
        <f t="shared" ref="Q29:V29" si="38">SUM(Q27:Q28)</f>
        <v>120</v>
      </c>
      <c r="R29" s="20">
        <f t="shared" si="38"/>
        <v>140</v>
      </c>
      <c r="S29" s="20">
        <f t="shared" si="38"/>
        <v>141</v>
      </c>
      <c r="T29" s="20">
        <f t="shared" si="38"/>
        <v>141</v>
      </c>
      <c r="U29" s="20">
        <f t="shared" si="38"/>
        <v>159</v>
      </c>
      <c r="V29" s="20">
        <f t="shared" si="38"/>
        <v>701</v>
      </c>
      <c r="W29" s="301" t="s">
        <v>12</v>
      </c>
      <c r="X29" s="302"/>
      <c r="Y29" s="20">
        <f t="shared" ref="Y29:AD29" si="39">SUM(Y27:Y28)</f>
        <v>144</v>
      </c>
      <c r="Z29" s="20">
        <f t="shared" si="39"/>
        <v>116</v>
      </c>
      <c r="AA29" s="20">
        <f t="shared" si="39"/>
        <v>157</v>
      </c>
      <c r="AB29" s="20">
        <f t="shared" si="39"/>
        <v>131</v>
      </c>
      <c r="AC29" s="20">
        <f t="shared" si="39"/>
        <v>118</v>
      </c>
      <c r="AD29" s="20">
        <f t="shared" si="39"/>
        <v>666</v>
      </c>
      <c r="AI29" s="299" t="s">
        <v>12</v>
      </c>
      <c r="AJ29" s="300"/>
      <c r="AK29" s="20">
        <f t="shared" ref="AK29:AP29" si="40">SUM(AK27:AK28)</f>
        <v>3</v>
      </c>
      <c r="AL29" s="20">
        <f t="shared" si="40"/>
        <v>2</v>
      </c>
      <c r="AM29" s="20">
        <f t="shared" si="40"/>
        <v>0</v>
      </c>
      <c r="AN29" s="20">
        <f t="shared" si="40"/>
        <v>2</v>
      </c>
      <c r="AO29" s="20">
        <f t="shared" si="40"/>
        <v>0</v>
      </c>
      <c r="AP29" s="20">
        <f t="shared" si="40"/>
        <v>7</v>
      </c>
      <c r="AQ29" s="301" t="s">
        <v>12</v>
      </c>
      <c r="AR29" s="302"/>
      <c r="AS29" s="20">
        <f t="shared" ref="AS29:AX29" si="41">SUM(AS27:AS28)</f>
        <v>4</v>
      </c>
      <c r="AT29" s="20">
        <f t="shared" si="41"/>
        <v>1</v>
      </c>
      <c r="AU29" s="20">
        <f t="shared" si="41"/>
        <v>1</v>
      </c>
      <c r="AV29" s="20">
        <f t="shared" si="41"/>
        <v>2</v>
      </c>
      <c r="AW29" s="20">
        <f t="shared" si="41"/>
        <v>0</v>
      </c>
      <c r="AX29" s="20">
        <f t="shared" si="41"/>
        <v>8</v>
      </c>
      <c r="BC29" s="299" t="s">
        <v>12</v>
      </c>
      <c r="BD29" s="300"/>
      <c r="BE29" s="20">
        <f t="shared" ref="BE29:BJ29" si="42">SUM(BE27:BE28)</f>
        <v>123</v>
      </c>
      <c r="BF29" s="20">
        <f t="shared" si="42"/>
        <v>142</v>
      </c>
      <c r="BG29" s="20">
        <f t="shared" si="42"/>
        <v>141</v>
      </c>
      <c r="BH29" s="20">
        <f t="shared" si="42"/>
        <v>143</v>
      </c>
      <c r="BI29" s="20">
        <f t="shared" si="42"/>
        <v>159</v>
      </c>
      <c r="BJ29" s="20">
        <f t="shared" si="42"/>
        <v>708</v>
      </c>
      <c r="BK29" s="301" t="s">
        <v>12</v>
      </c>
      <c r="BL29" s="302"/>
      <c r="BM29" s="20">
        <f t="shared" ref="BM29:BR29" si="43">SUM(BM27:BM28)</f>
        <v>148</v>
      </c>
      <c r="BN29" s="20">
        <f t="shared" si="43"/>
        <v>117</v>
      </c>
      <c r="BO29" s="20">
        <f t="shared" si="43"/>
        <v>158</v>
      </c>
      <c r="BP29" s="20">
        <f t="shared" si="43"/>
        <v>133</v>
      </c>
      <c r="BQ29" s="20">
        <f t="shared" si="43"/>
        <v>118</v>
      </c>
      <c r="BR29" s="20">
        <f t="shared" si="43"/>
        <v>674</v>
      </c>
    </row>
    <row r="30" spans="2:70" ht="15" x14ac:dyDescent="0.15">
      <c r="B30" s="365" t="s">
        <v>53</v>
      </c>
      <c r="C30" s="367" t="s">
        <v>31</v>
      </c>
      <c r="D30" s="368"/>
      <c r="E30" s="369"/>
      <c r="F30" s="367" t="s">
        <v>32</v>
      </c>
      <c r="G30" s="368"/>
      <c r="H30" s="369"/>
      <c r="I30" s="370" t="s">
        <v>52</v>
      </c>
      <c r="J30" s="370"/>
      <c r="K30" s="371"/>
      <c r="O30" s="217"/>
      <c r="P30" s="217"/>
      <c r="Q30" s="26"/>
      <c r="R30" s="26"/>
      <c r="S30" s="26"/>
      <c r="T30" s="26"/>
      <c r="U30" s="26"/>
      <c r="V30" s="26"/>
      <c r="W30" s="217"/>
      <c r="X30" s="217"/>
      <c r="Y30" s="26"/>
      <c r="Z30" s="26"/>
      <c r="AA30" s="26"/>
      <c r="AB30" s="26"/>
      <c r="AC30" s="26"/>
      <c r="AD30" s="26"/>
      <c r="AI30" s="217"/>
      <c r="AJ30" s="217"/>
      <c r="AK30" s="26"/>
      <c r="AL30" s="26"/>
      <c r="AM30" s="26"/>
      <c r="AN30" s="26"/>
      <c r="AO30" s="26"/>
      <c r="AP30" s="26"/>
      <c r="AQ30" s="217"/>
      <c r="AR30" s="217"/>
      <c r="AS30" s="26"/>
      <c r="AT30" s="26"/>
      <c r="AU30" s="26"/>
      <c r="AV30" s="26"/>
      <c r="AW30" s="26"/>
      <c r="AX30" s="26"/>
      <c r="BC30" s="217"/>
      <c r="BD30" s="217"/>
      <c r="BE30" s="26"/>
      <c r="BF30" s="26"/>
      <c r="BG30" s="26"/>
      <c r="BH30" s="26"/>
      <c r="BI30" s="26"/>
      <c r="BJ30" s="26"/>
      <c r="BK30" s="217"/>
      <c r="BL30" s="217"/>
      <c r="BM30" s="26"/>
      <c r="BN30" s="26"/>
      <c r="BO30" s="26"/>
      <c r="BP30" s="26"/>
      <c r="BQ30" s="26"/>
      <c r="BR30" s="26"/>
    </row>
    <row r="31" spans="2:70" ht="15.75" thickBot="1" x14ac:dyDescent="0.2">
      <c r="B31" s="366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8" t="s">
        <v>16</v>
      </c>
      <c r="J31" s="139" t="s">
        <v>14</v>
      </c>
      <c r="K31" s="140" t="s">
        <v>33</v>
      </c>
      <c r="O31" s="299" t="s">
        <v>10</v>
      </c>
      <c r="P31" s="300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310" t="s">
        <v>10</v>
      </c>
      <c r="X31" s="31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99" t="s">
        <v>10</v>
      </c>
      <c r="AJ31" s="300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310" t="s">
        <v>10</v>
      </c>
      <c r="AR31" s="31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99" t="s">
        <v>10</v>
      </c>
      <c r="BD31" s="300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310" t="s">
        <v>10</v>
      </c>
      <c r="BL31" s="31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6" t="s">
        <v>45</v>
      </c>
      <c r="C32" s="359">
        <f t="shared" ref="C32:K32" si="44">C18+C19</f>
        <v>897</v>
      </c>
      <c r="D32" s="361">
        <f t="shared" si="44"/>
        <v>960</v>
      </c>
      <c r="E32" s="363">
        <f t="shared" si="44"/>
        <v>1857</v>
      </c>
      <c r="F32" s="359">
        <f t="shared" si="44"/>
        <v>0</v>
      </c>
      <c r="G32" s="361">
        <f t="shared" si="44"/>
        <v>0</v>
      </c>
      <c r="H32" s="363">
        <f t="shared" si="44"/>
        <v>0</v>
      </c>
      <c r="I32" s="372">
        <f t="shared" si="44"/>
        <v>897</v>
      </c>
      <c r="J32" s="374">
        <f t="shared" si="44"/>
        <v>960</v>
      </c>
      <c r="K32" s="376">
        <f t="shared" si="44"/>
        <v>1857</v>
      </c>
      <c r="O32" s="299" t="s">
        <v>13</v>
      </c>
      <c r="P32" s="303"/>
      <c r="Q32" s="196">
        <v>61</v>
      </c>
      <c r="R32" s="195">
        <v>53</v>
      </c>
      <c r="S32" s="195">
        <v>52</v>
      </c>
      <c r="T32" s="195">
        <v>54</v>
      </c>
      <c r="U32" s="195">
        <v>59</v>
      </c>
      <c r="V32" s="195">
        <f>SUM(Q32:U32)</f>
        <v>279</v>
      </c>
      <c r="W32" s="307" t="s">
        <v>13</v>
      </c>
      <c r="X32" s="308"/>
      <c r="Y32" s="195">
        <v>49</v>
      </c>
      <c r="Z32" s="195">
        <v>50</v>
      </c>
      <c r="AA32" s="195">
        <v>59</v>
      </c>
      <c r="AB32" s="195">
        <v>79</v>
      </c>
      <c r="AC32" s="195">
        <v>73</v>
      </c>
      <c r="AD32" s="197">
        <f>SUM(Y32:AC32)</f>
        <v>310</v>
      </c>
      <c r="AI32" s="299" t="s">
        <v>13</v>
      </c>
      <c r="AJ32" s="303"/>
      <c r="AK32" s="196"/>
      <c r="AL32" s="195"/>
      <c r="AM32" s="195">
        <v>1</v>
      </c>
      <c r="AN32" s="195"/>
      <c r="AO32" s="195"/>
      <c r="AP32" s="195">
        <f>SUM(AK32:AO32)</f>
        <v>1</v>
      </c>
      <c r="AQ32" s="307" t="s">
        <v>13</v>
      </c>
      <c r="AR32" s="308"/>
      <c r="AS32" s="195"/>
      <c r="AT32" s="195"/>
      <c r="AU32" s="195"/>
      <c r="AV32" s="195"/>
      <c r="AW32" s="195"/>
      <c r="AX32" s="197">
        <f>SUM(AS32:AW32)</f>
        <v>0</v>
      </c>
      <c r="BC32" s="299" t="s">
        <v>13</v>
      </c>
      <c r="BD32" s="303"/>
      <c r="BE32" s="196">
        <f>Q32+AK32</f>
        <v>61</v>
      </c>
      <c r="BF32" s="195">
        <f t="shared" ref="BF32:BI33" si="45">R32+AL32</f>
        <v>53</v>
      </c>
      <c r="BG32" s="195">
        <f t="shared" si="45"/>
        <v>53</v>
      </c>
      <c r="BH32" s="195">
        <f t="shared" si="45"/>
        <v>54</v>
      </c>
      <c r="BI32" s="195">
        <f t="shared" si="45"/>
        <v>59</v>
      </c>
      <c r="BJ32" s="195">
        <f>SUM(BE32:BI32)</f>
        <v>280</v>
      </c>
      <c r="BK32" s="309" t="s">
        <v>13</v>
      </c>
      <c r="BL32" s="309"/>
      <c r="BM32" s="195">
        <f>Y32+AS32</f>
        <v>49</v>
      </c>
      <c r="BN32" s="195">
        <f t="shared" ref="BN32:BQ33" si="46">Z32+AT32</f>
        <v>50</v>
      </c>
      <c r="BO32" s="195">
        <f t="shared" si="46"/>
        <v>59</v>
      </c>
      <c r="BP32" s="195">
        <f t="shared" si="46"/>
        <v>79</v>
      </c>
      <c r="BQ32" s="195">
        <f t="shared" si="46"/>
        <v>73</v>
      </c>
      <c r="BR32" s="197">
        <f>SUM(BM32:BQ32)</f>
        <v>310</v>
      </c>
    </row>
    <row r="33" spans="2:70" ht="14.25" thickBot="1" x14ac:dyDescent="0.2">
      <c r="B33" s="97" t="s">
        <v>42</v>
      </c>
      <c r="C33" s="360"/>
      <c r="D33" s="362"/>
      <c r="E33" s="364"/>
      <c r="F33" s="360"/>
      <c r="G33" s="362"/>
      <c r="H33" s="364"/>
      <c r="I33" s="373"/>
      <c r="J33" s="375"/>
      <c r="K33" s="377"/>
      <c r="O33" s="299" t="s">
        <v>15</v>
      </c>
      <c r="P33" s="303"/>
      <c r="Q33" s="17">
        <v>63</v>
      </c>
      <c r="R33" s="18">
        <v>54</v>
      </c>
      <c r="S33" s="18">
        <v>60</v>
      </c>
      <c r="T33" s="18">
        <v>48</v>
      </c>
      <c r="U33" s="18">
        <v>50</v>
      </c>
      <c r="V33" s="18">
        <f>SUM(Q33:U33)</f>
        <v>275</v>
      </c>
      <c r="W33" s="304" t="s">
        <v>15</v>
      </c>
      <c r="X33" s="305"/>
      <c r="Y33" s="18">
        <v>66</v>
      </c>
      <c r="Z33" s="18">
        <v>70</v>
      </c>
      <c r="AA33" s="18">
        <v>62</v>
      </c>
      <c r="AB33" s="18">
        <v>73</v>
      </c>
      <c r="AC33" s="18">
        <v>58</v>
      </c>
      <c r="AD33" s="19">
        <f>SUM(Y33:AC33)</f>
        <v>329</v>
      </c>
      <c r="AI33" s="299" t="s">
        <v>15</v>
      </c>
      <c r="AJ33" s="303"/>
      <c r="AK33" s="17"/>
      <c r="AL33" s="18">
        <v>1</v>
      </c>
      <c r="AM33" s="18"/>
      <c r="AN33" s="18"/>
      <c r="AO33" s="18"/>
      <c r="AP33" s="18">
        <f>SUM(AK33:AO33)</f>
        <v>1</v>
      </c>
      <c r="AQ33" s="304" t="s">
        <v>15</v>
      </c>
      <c r="AR33" s="305"/>
      <c r="AS33" s="18"/>
      <c r="AT33" s="18"/>
      <c r="AU33" s="18"/>
      <c r="AV33" s="18"/>
      <c r="AW33" s="18">
        <v>1</v>
      </c>
      <c r="AX33" s="19">
        <f>SUM(AS33:AW33)</f>
        <v>1</v>
      </c>
      <c r="BC33" s="299" t="s">
        <v>15</v>
      </c>
      <c r="BD33" s="303"/>
      <c r="BE33" s="17">
        <f>Q33+AK33</f>
        <v>63</v>
      </c>
      <c r="BF33" s="18">
        <f t="shared" si="45"/>
        <v>55</v>
      </c>
      <c r="BG33" s="18">
        <f t="shared" si="45"/>
        <v>60</v>
      </c>
      <c r="BH33" s="18">
        <f t="shared" si="45"/>
        <v>48</v>
      </c>
      <c r="BI33" s="18">
        <f t="shared" si="45"/>
        <v>50</v>
      </c>
      <c r="BJ33" s="18">
        <f>SUM(BE33:BI33)</f>
        <v>276</v>
      </c>
      <c r="BK33" s="306" t="s">
        <v>15</v>
      </c>
      <c r="BL33" s="306"/>
      <c r="BM33" s="18">
        <f>Y33+AS33</f>
        <v>66</v>
      </c>
      <c r="BN33" s="18">
        <f t="shared" si="46"/>
        <v>70</v>
      </c>
      <c r="BO33" s="18">
        <f t="shared" si="46"/>
        <v>62</v>
      </c>
      <c r="BP33" s="18">
        <f t="shared" si="46"/>
        <v>73</v>
      </c>
      <c r="BQ33" s="18">
        <f t="shared" si="46"/>
        <v>59</v>
      </c>
      <c r="BR33" s="19">
        <f>SUM(BM33:BQ33)</f>
        <v>330</v>
      </c>
    </row>
    <row r="34" spans="2:70" x14ac:dyDescent="0.15">
      <c r="B34" s="86" t="s">
        <v>46</v>
      </c>
      <c r="C34" s="347">
        <f t="shared" ref="C34:K34" si="47">C20</f>
        <v>768</v>
      </c>
      <c r="D34" s="349">
        <f t="shared" si="47"/>
        <v>1294</v>
      </c>
      <c r="E34" s="351">
        <f t="shared" si="47"/>
        <v>2062</v>
      </c>
      <c r="F34" s="347">
        <f t="shared" si="47"/>
        <v>0</v>
      </c>
      <c r="G34" s="353">
        <f t="shared" si="47"/>
        <v>1</v>
      </c>
      <c r="H34" s="354">
        <f t="shared" si="47"/>
        <v>1</v>
      </c>
      <c r="I34" s="435">
        <f t="shared" si="47"/>
        <v>768</v>
      </c>
      <c r="J34" s="345">
        <f t="shared" si="47"/>
        <v>1295</v>
      </c>
      <c r="K34" s="335">
        <f t="shared" si="47"/>
        <v>2063</v>
      </c>
      <c r="O34" s="299" t="s">
        <v>12</v>
      </c>
      <c r="P34" s="300"/>
      <c r="Q34" s="20">
        <f t="shared" ref="Q34:V34" si="48">SUM(Q32:Q33)</f>
        <v>124</v>
      </c>
      <c r="R34" s="20">
        <f t="shared" si="48"/>
        <v>107</v>
      </c>
      <c r="S34" s="20">
        <f t="shared" si="48"/>
        <v>112</v>
      </c>
      <c r="T34" s="20">
        <f t="shared" si="48"/>
        <v>102</v>
      </c>
      <c r="U34" s="20">
        <f t="shared" si="48"/>
        <v>109</v>
      </c>
      <c r="V34" s="20">
        <f t="shared" si="48"/>
        <v>554</v>
      </c>
      <c r="W34" s="301" t="s">
        <v>12</v>
      </c>
      <c r="X34" s="302"/>
      <c r="Y34" s="20">
        <f t="shared" ref="Y34:AD34" si="49">SUM(Y32:Y33)</f>
        <v>115</v>
      </c>
      <c r="Z34" s="20">
        <f t="shared" si="49"/>
        <v>120</v>
      </c>
      <c r="AA34" s="20">
        <f t="shared" si="49"/>
        <v>121</v>
      </c>
      <c r="AB34" s="20">
        <f t="shared" si="49"/>
        <v>152</v>
      </c>
      <c r="AC34" s="20">
        <f t="shared" si="49"/>
        <v>131</v>
      </c>
      <c r="AD34" s="20">
        <f t="shared" si="49"/>
        <v>639</v>
      </c>
      <c r="AI34" s="299" t="s">
        <v>12</v>
      </c>
      <c r="AJ34" s="300"/>
      <c r="AK34" s="20">
        <f t="shared" ref="AK34:AP34" si="50">SUM(AK32:AK33)</f>
        <v>0</v>
      </c>
      <c r="AL34" s="20">
        <f t="shared" si="50"/>
        <v>1</v>
      </c>
      <c r="AM34" s="20">
        <f t="shared" si="50"/>
        <v>1</v>
      </c>
      <c r="AN34" s="20">
        <f t="shared" si="50"/>
        <v>0</v>
      </c>
      <c r="AO34" s="20">
        <f t="shared" si="50"/>
        <v>0</v>
      </c>
      <c r="AP34" s="20">
        <f t="shared" si="50"/>
        <v>2</v>
      </c>
      <c r="AQ34" s="301" t="s">
        <v>12</v>
      </c>
      <c r="AR34" s="302"/>
      <c r="AS34" s="20">
        <f t="shared" ref="AS34:AX34" si="51">SUM(AS32:AS33)</f>
        <v>0</v>
      </c>
      <c r="AT34" s="20">
        <f t="shared" si="51"/>
        <v>0</v>
      </c>
      <c r="AU34" s="20">
        <f t="shared" si="51"/>
        <v>0</v>
      </c>
      <c r="AV34" s="20">
        <f t="shared" si="51"/>
        <v>0</v>
      </c>
      <c r="AW34" s="20">
        <f t="shared" si="51"/>
        <v>1</v>
      </c>
      <c r="AX34" s="20">
        <f t="shared" si="51"/>
        <v>1</v>
      </c>
      <c r="BC34" s="299" t="s">
        <v>12</v>
      </c>
      <c r="BD34" s="300"/>
      <c r="BE34" s="20">
        <f t="shared" ref="BE34:BJ34" si="52">SUM(BE32:BE33)</f>
        <v>124</v>
      </c>
      <c r="BF34" s="20">
        <f t="shared" si="52"/>
        <v>108</v>
      </c>
      <c r="BG34" s="20">
        <f t="shared" si="52"/>
        <v>113</v>
      </c>
      <c r="BH34" s="20">
        <f t="shared" si="52"/>
        <v>102</v>
      </c>
      <c r="BI34" s="20">
        <f t="shared" si="52"/>
        <v>109</v>
      </c>
      <c r="BJ34" s="20">
        <f t="shared" si="52"/>
        <v>556</v>
      </c>
      <c r="BK34" s="301" t="s">
        <v>12</v>
      </c>
      <c r="BL34" s="302"/>
      <c r="BM34" s="20">
        <f t="shared" ref="BM34:BR34" si="53">SUM(BM32:BM33)</f>
        <v>115</v>
      </c>
      <c r="BN34" s="20">
        <f t="shared" si="53"/>
        <v>120</v>
      </c>
      <c r="BO34" s="20">
        <f t="shared" si="53"/>
        <v>121</v>
      </c>
      <c r="BP34" s="20">
        <f t="shared" si="53"/>
        <v>152</v>
      </c>
      <c r="BQ34" s="20">
        <f t="shared" si="53"/>
        <v>132</v>
      </c>
      <c r="BR34" s="20">
        <f t="shared" si="53"/>
        <v>640</v>
      </c>
    </row>
    <row r="35" spans="2:70" ht="14.25" thickBot="1" x14ac:dyDescent="0.2">
      <c r="B35" s="97" t="s">
        <v>22</v>
      </c>
      <c r="C35" s="348"/>
      <c r="D35" s="350"/>
      <c r="E35" s="352"/>
      <c r="F35" s="348"/>
      <c r="G35" s="350"/>
      <c r="H35" s="352"/>
      <c r="I35" s="344"/>
      <c r="J35" s="346"/>
      <c r="K35" s="336"/>
      <c r="O35" s="217"/>
      <c r="P35" s="217"/>
      <c r="Q35" s="26"/>
      <c r="R35" s="26"/>
      <c r="S35" s="26"/>
      <c r="T35" s="26"/>
      <c r="U35" s="26"/>
      <c r="V35" s="26"/>
      <c r="W35" s="217"/>
      <c r="X35" s="217"/>
      <c r="Y35" s="26"/>
      <c r="Z35" s="26"/>
      <c r="AA35" s="26"/>
      <c r="AB35" s="26"/>
      <c r="AC35" s="26"/>
      <c r="AD35" s="26"/>
      <c r="AI35" s="217"/>
      <c r="AJ35" s="217"/>
      <c r="AK35" s="26"/>
      <c r="AL35" s="26"/>
      <c r="AM35" s="26"/>
      <c r="AN35" s="26"/>
      <c r="AO35" s="26"/>
      <c r="AP35" s="26"/>
      <c r="AQ35" s="217"/>
      <c r="AR35" s="217"/>
      <c r="AS35" s="26"/>
      <c r="AT35" s="26"/>
      <c r="AU35" s="26"/>
      <c r="AV35" s="26"/>
      <c r="AW35" s="26"/>
      <c r="AX35" s="26"/>
      <c r="BC35" s="217"/>
      <c r="BD35" s="217"/>
      <c r="BE35" s="26"/>
      <c r="BF35" s="26"/>
      <c r="BG35" s="26"/>
      <c r="BH35" s="26"/>
      <c r="BI35" s="26"/>
      <c r="BJ35" s="26"/>
      <c r="BK35" s="217"/>
      <c r="BL35" s="217"/>
      <c r="BM35" s="26"/>
      <c r="BN35" s="26"/>
      <c r="BO35" s="26"/>
      <c r="BP35" s="26"/>
      <c r="BQ35" s="26"/>
      <c r="BR35" s="26"/>
    </row>
    <row r="36" spans="2:70" ht="14.25" thickBot="1" x14ac:dyDescent="0.2">
      <c r="B36" s="337" t="s">
        <v>44</v>
      </c>
      <c r="C36" s="339" t="s">
        <v>47</v>
      </c>
      <c r="D36" s="341" t="s">
        <v>48</v>
      </c>
      <c r="E36" s="333" t="s">
        <v>49</v>
      </c>
      <c r="F36" s="339" t="s">
        <v>47</v>
      </c>
      <c r="G36" s="341" t="s">
        <v>48</v>
      </c>
      <c r="H36" s="333" t="s">
        <v>51</v>
      </c>
      <c r="I36" s="355" t="s">
        <v>47</v>
      </c>
      <c r="J36" s="357" t="s">
        <v>48</v>
      </c>
      <c r="K36" s="333" t="s">
        <v>55</v>
      </c>
      <c r="O36" s="299" t="s">
        <v>10</v>
      </c>
      <c r="P36" s="300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310" t="s">
        <v>10</v>
      </c>
      <c r="X36" s="31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99" t="s">
        <v>10</v>
      </c>
      <c r="AJ36" s="300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310" t="s">
        <v>10</v>
      </c>
      <c r="AR36" s="31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99" t="s">
        <v>10</v>
      </c>
      <c r="BD36" s="300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310" t="s">
        <v>10</v>
      </c>
      <c r="BL36" s="31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8"/>
      <c r="C37" s="340"/>
      <c r="D37" s="342"/>
      <c r="E37" s="334"/>
      <c r="F37" s="340"/>
      <c r="G37" s="342"/>
      <c r="H37" s="334"/>
      <c r="I37" s="356"/>
      <c r="J37" s="358"/>
      <c r="K37" s="334"/>
      <c r="O37" s="299" t="s">
        <v>13</v>
      </c>
      <c r="P37" s="303"/>
      <c r="Q37" s="196">
        <v>89</v>
      </c>
      <c r="R37" s="195">
        <v>66</v>
      </c>
      <c r="S37" s="195">
        <v>76</v>
      </c>
      <c r="T37" s="195">
        <v>59</v>
      </c>
      <c r="U37" s="195">
        <v>85</v>
      </c>
      <c r="V37" s="195">
        <f>SUM(Q37:U37)</f>
        <v>375</v>
      </c>
      <c r="W37" s="307" t="s">
        <v>13</v>
      </c>
      <c r="X37" s="308"/>
      <c r="Y37" s="195">
        <v>105</v>
      </c>
      <c r="Z37" s="195">
        <v>95</v>
      </c>
      <c r="AA37" s="195">
        <v>82</v>
      </c>
      <c r="AB37" s="195">
        <v>102</v>
      </c>
      <c r="AC37" s="195">
        <v>86</v>
      </c>
      <c r="AD37" s="197">
        <f>SUM(Y37:AC37)</f>
        <v>470</v>
      </c>
      <c r="AI37" s="299" t="s">
        <v>13</v>
      </c>
      <c r="AJ37" s="303"/>
      <c r="AK37" s="196"/>
      <c r="AL37" s="195"/>
      <c r="AM37" s="195"/>
      <c r="AN37" s="195"/>
      <c r="AO37" s="195"/>
      <c r="AP37" s="195">
        <f>SUM(AK37:AO37)</f>
        <v>0</v>
      </c>
      <c r="AQ37" s="307" t="s">
        <v>13</v>
      </c>
      <c r="AR37" s="308"/>
      <c r="AS37" s="195"/>
      <c r="AT37" s="195"/>
      <c r="AU37" s="195"/>
      <c r="AV37" s="195"/>
      <c r="AW37" s="195"/>
      <c r="AX37" s="197">
        <f>SUM(AS37:AW37)</f>
        <v>0</v>
      </c>
      <c r="BC37" s="299" t="s">
        <v>13</v>
      </c>
      <c r="BD37" s="303"/>
      <c r="BE37" s="196">
        <f>Q37+AK37</f>
        <v>89</v>
      </c>
      <c r="BF37" s="195">
        <f t="shared" ref="BF37:BI38" si="54">R37+AL37</f>
        <v>66</v>
      </c>
      <c r="BG37" s="195">
        <f t="shared" si="54"/>
        <v>76</v>
      </c>
      <c r="BH37" s="195">
        <f t="shared" si="54"/>
        <v>59</v>
      </c>
      <c r="BI37" s="195">
        <f t="shared" si="54"/>
        <v>85</v>
      </c>
      <c r="BJ37" s="195">
        <f>SUM(BE37:BI37)</f>
        <v>375</v>
      </c>
      <c r="BK37" s="309" t="s">
        <v>13</v>
      </c>
      <c r="BL37" s="309"/>
      <c r="BM37" s="195">
        <f>Y37+AS37</f>
        <v>105</v>
      </c>
      <c r="BN37" s="195">
        <f t="shared" ref="BN37:BQ38" si="55">Z37+AT37</f>
        <v>95</v>
      </c>
      <c r="BO37" s="195">
        <f t="shared" si="55"/>
        <v>82</v>
      </c>
      <c r="BP37" s="195">
        <f t="shared" si="55"/>
        <v>102</v>
      </c>
      <c r="BQ37" s="195">
        <f t="shared" si="55"/>
        <v>86</v>
      </c>
      <c r="BR37" s="197">
        <f>SUM(BM37:BQ37)</f>
        <v>470</v>
      </c>
    </row>
    <row r="38" spans="2:70" ht="14.25" thickBot="1" x14ac:dyDescent="0.2">
      <c r="B38" s="141" t="s">
        <v>41</v>
      </c>
      <c r="C38" s="329">
        <f>ROUND(C32/$C$10,4)</f>
        <v>0.1762</v>
      </c>
      <c r="D38" s="330">
        <f>ROUND(D32/$D$10,4)</f>
        <v>0.1719</v>
      </c>
      <c r="E38" s="331">
        <f>ROUND(E32/$E$10,4)</f>
        <v>0.1739</v>
      </c>
      <c r="F38" s="329">
        <f>ROUND(F32/$F$10,4)</f>
        <v>0</v>
      </c>
      <c r="G38" s="330">
        <f>ROUND(G32/$G$10,4)</f>
        <v>0</v>
      </c>
      <c r="H38" s="332">
        <f>ROUND(H32/$H$10,4)</f>
        <v>0</v>
      </c>
      <c r="I38" s="326">
        <f>ROUND(I32/$I$10,4)</f>
        <v>0.17480000000000001</v>
      </c>
      <c r="J38" s="327">
        <f>ROUND(J32/$J$10,4)</f>
        <v>0.17030000000000001</v>
      </c>
      <c r="K38" s="328">
        <f>ROUND(K32/$K$10,4)</f>
        <v>0.1724</v>
      </c>
      <c r="O38" s="299" t="s">
        <v>15</v>
      </c>
      <c r="P38" s="303"/>
      <c r="Q38" s="17">
        <v>76</v>
      </c>
      <c r="R38" s="18">
        <v>84</v>
      </c>
      <c r="S38" s="18">
        <v>77</v>
      </c>
      <c r="T38" s="18">
        <v>87</v>
      </c>
      <c r="U38" s="18">
        <v>77</v>
      </c>
      <c r="V38" s="18">
        <f>SUM(Q38:U38)</f>
        <v>401</v>
      </c>
      <c r="W38" s="304" t="s">
        <v>15</v>
      </c>
      <c r="X38" s="305"/>
      <c r="Y38" s="18">
        <v>84</v>
      </c>
      <c r="Z38" s="18">
        <v>85</v>
      </c>
      <c r="AA38" s="18">
        <v>94</v>
      </c>
      <c r="AB38" s="18">
        <v>104</v>
      </c>
      <c r="AC38" s="18">
        <v>120</v>
      </c>
      <c r="AD38" s="19">
        <f>SUM(Y38:AC38)</f>
        <v>487</v>
      </c>
      <c r="AI38" s="299" t="s">
        <v>15</v>
      </c>
      <c r="AJ38" s="303"/>
      <c r="AK38" s="17"/>
      <c r="AL38" s="18"/>
      <c r="AM38" s="18"/>
      <c r="AN38" s="18"/>
      <c r="AO38" s="18"/>
      <c r="AP38" s="18">
        <f>SUM(AK38:AO38)</f>
        <v>0</v>
      </c>
      <c r="AQ38" s="304" t="s">
        <v>15</v>
      </c>
      <c r="AR38" s="305"/>
      <c r="AS38" s="18"/>
      <c r="AT38" s="18"/>
      <c r="AU38" s="18"/>
      <c r="AV38" s="18"/>
      <c r="AW38" s="18"/>
      <c r="AX38" s="19">
        <f>SUM(AS38:AW38)</f>
        <v>0</v>
      </c>
      <c r="BC38" s="299" t="s">
        <v>15</v>
      </c>
      <c r="BD38" s="303"/>
      <c r="BE38" s="17">
        <f>Q38+AK38</f>
        <v>76</v>
      </c>
      <c r="BF38" s="18">
        <f t="shared" si="54"/>
        <v>84</v>
      </c>
      <c r="BG38" s="18">
        <f t="shared" si="54"/>
        <v>77</v>
      </c>
      <c r="BH38" s="18">
        <f t="shared" si="54"/>
        <v>87</v>
      </c>
      <c r="BI38" s="18">
        <f t="shared" si="54"/>
        <v>77</v>
      </c>
      <c r="BJ38" s="18">
        <f>SUM(BE38:BI38)</f>
        <v>401</v>
      </c>
      <c r="BK38" s="306" t="s">
        <v>15</v>
      </c>
      <c r="BL38" s="306"/>
      <c r="BM38" s="18">
        <f>Y38+AS38</f>
        <v>84</v>
      </c>
      <c r="BN38" s="18">
        <f t="shared" si="55"/>
        <v>85</v>
      </c>
      <c r="BO38" s="18">
        <f t="shared" si="55"/>
        <v>94</v>
      </c>
      <c r="BP38" s="18">
        <f t="shared" si="55"/>
        <v>104</v>
      </c>
      <c r="BQ38" s="18">
        <f t="shared" si="55"/>
        <v>120</v>
      </c>
      <c r="BR38" s="19">
        <f>SUM(BM38:BQ38)</f>
        <v>487</v>
      </c>
    </row>
    <row r="39" spans="2:70" ht="14.25" thickBot="1" x14ac:dyDescent="0.2">
      <c r="B39" s="142" t="s">
        <v>44</v>
      </c>
      <c r="C39" s="318"/>
      <c r="D39" s="320"/>
      <c r="E39" s="322"/>
      <c r="F39" s="318"/>
      <c r="G39" s="320"/>
      <c r="H39" s="324"/>
      <c r="I39" s="312"/>
      <c r="J39" s="314"/>
      <c r="K39" s="316"/>
      <c r="L39" s="40"/>
      <c r="O39" s="299" t="s">
        <v>12</v>
      </c>
      <c r="P39" s="300"/>
      <c r="Q39" s="20">
        <f t="shared" ref="Q39:V39" si="56">SUM(Q37:Q38)</f>
        <v>165</v>
      </c>
      <c r="R39" s="20">
        <f t="shared" si="56"/>
        <v>150</v>
      </c>
      <c r="S39" s="20">
        <f t="shared" si="56"/>
        <v>153</v>
      </c>
      <c r="T39" s="20">
        <f t="shared" si="56"/>
        <v>146</v>
      </c>
      <c r="U39" s="20">
        <f t="shared" si="56"/>
        <v>162</v>
      </c>
      <c r="V39" s="20">
        <f t="shared" si="56"/>
        <v>776</v>
      </c>
      <c r="W39" s="301" t="s">
        <v>12</v>
      </c>
      <c r="X39" s="302"/>
      <c r="Y39" s="20">
        <f t="shared" ref="Y39:AD39" si="57">SUM(Y37:Y38)</f>
        <v>189</v>
      </c>
      <c r="Z39" s="20">
        <f t="shared" si="57"/>
        <v>180</v>
      </c>
      <c r="AA39" s="20">
        <f t="shared" si="57"/>
        <v>176</v>
      </c>
      <c r="AB39" s="20">
        <f t="shared" si="57"/>
        <v>206</v>
      </c>
      <c r="AC39" s="20">
        <f t="shared" si="57"/>
        <v>206</v>
      </c>
      <c r="AD39" s="20">
        <f t="shared" si="57"/>
        <v>957</v>
      </c>
      <c r="AI39" s="299" t="s">
        <v>12</v>
      </c>
      <c r="AJ39" s="300"/>
      <c r="AK39" s="20">
        <f t="shared" ref="AK39:AP39" si="58">SUM(AK37:AK38)</f>
        <v>0</v>
      </c>
      <c r="AL39" s="20">
        <f t="shared" si="58"/>
        <v>0</v>
      </c>
      <c r="AM39" s="20">
        <f t="shared" si="58"/>
        <v>0</v>
      </c>
      <c r="AN39" s="20">
        <f t="shared" si="58"/>
        <v>0</v>
      </c>
      <c r="AO39" s="20">
        <f t="shared" si="58"/>
        <v>0</v>
      </c>
      <c r="AP39" s="20">
        <f t="shared" si="58"/>
        <v>0</v>
      </c>
      <c r="AQ39" s="301" t="s">
        <v>12</v>
      </c>
      <c r="AR39" s="302"/>
      <c r="AS39" s="20">
        <f t="shared" ref="AS39:AX39" si="59">SUM(AS37:AS38)</f>
        <v>0</v>
      </c>
      <c r="AT39" s="20">
        <f t="shared" si="59"/>
        <v>0</v>
      </c>
      <c r="AU39" s="20">
        <f t="shared" si="59"/>
        <v>0</v>
      </c>
      <c r="AV39" s="20">
        <f t="shared" si="59"/>
        <v>0</v>
      </c>
      <c r="AW39" s="20">
        <f t="shared" si="59"/>
        <v>0</v>
      </c>
      <c r="AX39" s="20">
        <f t="shared" si="59"/>
        <v>0</v>
      </c>
      <c r="BC39" s="299" t="s">
        <v>12</v>
      </c>
      <c r="BD39" s="300"/>
      <c r="BE39" s="20">
        <f t="shared" ref="BE39:BJ39" si="60">SUM(BE37:BE38)</f>
        <v>165</v>
      </c>
      <c r="BF39" s="20">
        <f t="shared" si="60"/>
        <v>150</v>
      </c>
      <c r="BG39" s="20">
        <f t="shared" si="60"/>
        <v>153</v>
      </c>
      <c r="BH39" s="20">
        <f t="shared" si="60"/>
        <v>146</v>
      </c>
      <c r="BI39" s="20">
        <f t="shared" si="60"/>
        <v>162</v>
      </c>
      <c r="BJ39" s="20">
        <f t="shared" si="60"/>
        <v>776</v>
      </c>
      <c r="BK39" s="301" t="s">
        <v>12</v>
      </c>
      <c r="BL39" s="302"/>
      <c r="BM39" s="20">
        <f t="shared" ref="BM39:BR39" si="61">SUM(BM37:BM38)</f>
        <v>189</v>
      </c>
      <c r="BN39" s="20">
        <f t="shared" si="61"/>
        <v>180</v>
      </c>
      <c r="BO39" s="20">
        <f t="shared" si="61"/>
        <v>176</v>
      </c>
      <c r="BP39" s="20">
        <f t="shared" si="61"/>
        <v>206</v>
      </c>
      <c r="BQ39" s="20">
        <f t="shared" si="61"/>
        <v>206</v>
      </c>
      <c r="BR39" s="20">
        <f t="shared" si="61"/>
        <v>957</v>
      </c>
    </row>
    <row r="40" spans="2:70" x14ac:dyDescent="0.15">
      <c r="B40" s="88" t="s">
        <v>43</v>
      </c>
      <c r="C40" s="318">
        <f>ROUND(C34/$C$10,4)</f>
        <v>0.15079999999999999</v>
      </c>
      <c r="D40" s="320">
        <f>ROUND(D34/$D$10,4)</f>
        <v>0.23169999999999999</v>
      </c>
      <c r="E40" s="322">
        <f>ROUND(E34/$E$10,4)</f>
        <v>0.19309999999999999</v>
      </c>
      <c r="F40" s="318">
        <f>ROUND(F34/$F$10,4)</f>
        <v>0</v>
      </c>
      <c r="G40" s="320">
        <f>ROUND(G34/$G$10,4)</f>
        <v>1.9199999999999998E-2</v>
      </c>
      <c r="H40" s="324">
        <f>ROUND(H34/$H$10,4)</f>
        <v>1.0800000000000001E-2</v>
      </c>
      <c r="I40" s="312">
        <f>ROUND(I34/$I$10,4)</f>
        <v>0.14960000000000001</v>
      </c>
      <c r="J40" s="314">
        <f>ROUND(J34/$J$10,4)</f>
        <v>0.2298</v>
      </c>
      <c r="K40" s="316">
        <f>ROUND(K34/$K$10,4)</f>
        <v>0.19159999999999999</v>
      </c>
      <c r="O40" s="217"/>
      <c r="P40" s="217"/>
      <c r="Q40" s="26"/>
      <c r="R40" s="26"/>
      <c r="S40" s="26"/>
      <c r="T40" s="26"/>
      <c r="U40" s="26"/>
      <c r="V40" s="26"/>
      <c r="W40" s="217"/>
      <c r="X40" s="217"/>
      <c r="Y40" s="26"/>
      <c r="Z40" s="26"/>
      <c r="AA40" s="26"/>
      <c r="AB40" s="26"/>
      <c r="AC40" s="26"/>
      <c r="AD40" s="26"/>
      <c r="AI40" s="217"/>
      <c r="AJ40" s="217"/>
      <c r="AK40" s="26"/>
      <c r="AL40" s="26"/>
      <c r="AM40" s="26"/>
      <c r="AN40" s="26"/>
      <c r="AO40" s="26"/>
      <c r="AP40" s="26"/>
      <c r="AQ40" s="217"/>
      <c r="AR40" s="217"/>
      <c r="AS40" s="26"/>
      <c r="AT40" s="26"/>
      <c r="AU40" s="26"/>
      <c r="AV40" s="26"/>
      <c r="AW40" s="26"/>
      <c r="AX40" s="26"/>
      <c r="BC40" s="217"/>
      <c r="BD40" s="217"/>
      <c r="BE40" s="26"/>
      <c r="BF40" s="26"/>
      <c r="BG40" s="26"/>
      <c r="BH40" s="26"/>
      <c r="BI40" s="26"/>
      <c r="BJ40" s="26"/>
      <c r="BK40" s="217"/>
      <c r="BL40" s="217"/>
      <c r="BM40" s="26"/>
      <c r="BN40" s="26"/>
      <c r="BO40" s="26"/>
      <c r="BP40" s="26"/>
      <c r="BQ40" s="26"/>
      <c r="BR40" s="26"/>
    </row>
    <row r="41" spans="2:70" ht="14.25" thickBot="1" x14ac:dyDescent="0.2">
      <c r="B41" s="98" t="s">
        <v>44</v>
      </c>
      <c r="C41" s="319"/>
      <c r="D41" s="321"/>
      <c r="E41" s="323"/>
      <c r="F41" s="319"/>
      <c r="G41" s="321"/>
      <c r="H41" s="325"/>
      <c r="I41" s="313"/>
      <c r="J41" s="315"/>
      <c r="K41" s="317"/>
      <c r="O41" s="299" t="s">
        <v>10</v>
      </c>
      <c r="P41" s="300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310" t="s">
        <v>10</v>
      </c>
      <c r="X41" s="31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99" t="s">
        <v>10</v>
      </c>
      <c r="AJ41" s="300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310" t="s">
        <v>10</v>
      </c>
      <c r="AR41" s="31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99" t="s">
        <v>10</v>
      </c>
      <c r="BD41" s="300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310" t="s">
        <v>10</v>
      </c>
      <c r="BL41" s="31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6"/>
      <c r="J42" s="116"/>
      <c r="K42" s="116"/>
      <c r="O42" s="299" t="s">
        <v>16</v>
      </c>
      <c r="P42" s="303"/>
      <c r="Q42" s="196">
        <v>113</v>
      </c>
      <c r="R42" s="195">
        <v>114</v>
      </c>
      <c r="S42" s="195">
        <v>100</v>
      </c>
      <c r="T42" s="195">
        <v>50</v>
      </c>
      <c r="U42" s="195">
        <v>50</v>
      </c>
      <c r="V42" s="195">
        <f>SUM(Q42:U42)</f>
        <v>427</v>
      </c>
      <c r="W42" s="307" t="s">
        <v>13</v>
      </c>
      <c r="X42" s="308"/>
      <c r="Y42" s="195">
        <v>77</v>
      </c>
      <c r="Z42" s="195">
        <v>75</v>
      </c>
      <c r="AA42" s="195">
        <v>76</v>
      </c>
      <c r="AB42" s="195">
        <v>47</v>
      </c>
      <c r="AC42" s="195">
        <v>53</v>
      </c>
      <c r="AD42" s="197">
        <f>SUM(Y42:AC42)</f>
        <v>328</v>
      </c>
      <c r="AI42" s="299" t="s">
        <v>13</v>
      </c>
      <c r="AJ42" s="303"/>
      <c r="AK42" s="196"/>
      <c r="AL42" s="195"/>
      <c r="AM42" s="195"/>
      <c r="AN42" s="195"/>
      <c r="AO42" s="195"/>
      <c r="AP42" s="195">
        <f>SUM(AK42:AO42)</f>
        <v>0</v>
      </c>
      <c r="AQ42" s="307" t="s">
        <v>13</v>
      </c>
      <c r="AR42" s="308"/>
      <c r="AS42" s="195"/>
      <c r="AT42" s="195"/>
      <c r="AU42" s="195"/>
      <c r="AV42" s="195"/>
      <c r="AW42" s="195"/>
      <c r="AX42" s="197">
        <f>SUM(AS42:AW42)</f>
        <v>0</v>
      </c>
      <c r="BC42" s="299" t="s">
        <v>13</v>
      </c>
      <c r="BD42" s="303"/>
      <c r="BE42" s="196">
        <f>Q42+AK42</f>
        <v>113</v>
      </c>
      <c r="BF42" s="195">
        <f t="shared" ref="BF42:BI43" si="62">R42+AL42</f>
        <v>114</v>
      </c>
      <c r="BG42" s="195">
        <f t="shared" si="62"/>
        <v>100</v>
      </c>
      <c r="BH42" s="195">
        <f t="shared" si="62"/>
        <v>50</v>
      </c>
      <c r="BI42" s="195">
        <f t="shared" si="62"/>
        <v>50</v>
      </c>
      <c r="BJ42" s="195">
        <f>SUM(BE42:BI42)</f>
        <v>427</v>
      </c>
      <c r="BK42" s="309" t="s">
        <v>13</v>
      </c>
      <c r="BL42" s="309"/>
      <c r="BM42" s="195">
        <f>Y42+AS42</f>
        <v>77</v>
      </c>
      <c r="BN42" s="195">
        <f t="shared" ref="BN42:BQ43" si="63">Z42+AT42</f>
        <v>75</v>
      </c>
      <c r="BO42" s="195">
        <f t="shared" si="63"/>
        <v>76</v>
      </c>
      <c r="BP42" s="195">
        <f t="shared" si="63"/>
        <v>47</v>
      </c>
      <c r="BQ42" s="195">
        <f t="shared" si="63"/>
        <v>53</v>
      </c>
      <c r="BR42" s="197">
        <f>SUM(BM42:BQ42)</f>
        <v>328</v>
      </c>
    </row>
    <row r="43" spans="2:70" ht="15.75" thickBot="1" x14ac:dyDescent="0.2">
      <c r="I43" s="116"/>
      <c r="J43" s="116"/>
      <c r="K43" s="116"/>
      <c r="O43" s="299" t="s">
        <v>15</v>
      </c>
      <c r="P43" s="303"/>
      <c r="Q43" s="17">
        <v>107</v>
      </c>
      <c r="R43" s="18">
        <v>104</v>
      </c>
      <c r="S43" s="18">
        <v>125</v>
      </c>
      <c r="T43" s="18">
        <v>80</v>
      </c>
      <c r="U43" s="18">
        <v>57</v>
      </c>
      <c r="V43" s="18">
        <f>SUM(Q43:U43)</f>
        <v>473</v>
      </c>
      <c r="W43" s="304" t="s">
        <v>15</v>
      </c>
      <c r="X43" s="305"/>
      <c r="Y43" s="18">
        <v>85</v>
      </c>
      <c r="Z43" s="18">
        <v>74</v>
      </c>
      <c r="AA43" s="18">
        <v>77</v>
      </c>
      <c r="AB43" s="18">
        <v>63</v>
      </c>
      <c r="AC43" s="18">
        <v>58</v>
      </c>
      <c r="AD43" s="19">
        <f>SUM(Y43:AC43)</f>
        <v>357</v>
      </c>
      <c r="AI43" s="299" t="s">
        <v>15</v>
      </c>
      <c r="AJ43" s="303"/>
      <c r="AK43" s="17"/>
      <c r="AL43" s="18"/>
      <c r="AM43" s="18"/>
      <c r="AN43" s="18"/>
      <c r="AO43" s="18"/>
      <c r="AP43" s="18">
        <f>SUM(AK43:AO43)</f>
        <v>0</v>
      </c>
      <c r="AQ43" s="304" t="s">
        <v>15</v>
      </c>
      <c r="AR43" s="305"/>
      <c r="AS43" s="18"/>
      <c r="AT43" s="18">
        <v>1</v>
      </c>
      <c r="AU43" s="18"/>
      <c r="AV43" s="18"/>
      <c r="AW43" s="18"/>
      <c r="AX43" s="19">
        <f>SUM(AS43:AW43)</f>
        <v>1</v>
      </c>
      <c r="BC43" s="299" t="s">
        <v>15</v>
      </c>
      <c r="BD43" s="303"/>
      <c r="BE43" s="17">
        <f>Q43+AK43</f>
        <v>107</v>
      </c>
      <c r="BF43" s="18">
        <f t="shared" si="62"/>
        <v>104</v>
      </c>
      <c r="BG43" s="18">
        <f t="shared" si="62"/>
        <v>125</v>
      </c>
      <c r="BH43" s="18">
        <f t="shared" si="62"/>
        <v>80</v>
      </c>
      <c r="BI43" s="18">
        <f t="shared" si="62"/>
        <v>57</v>
      </c>
      <c r="BJ43" s="18">
        <f>SUM(BE43:BI43)</f>
        <v>473</v>
      </c>
      <c r="BK43" s="306" t="s">
        <v>15</v>
      </c>
      <c r="BL43" s="306"/>
      <c r="BM43" s="18">
        <f>Y43+AS43</f>
        <v>85</v>
      </c>
      <c r="BN43" s="18">
        <f t="shared" si="63"/>
        <v>75</v>
      </c>
      <c r="BO43" s="18">
        <f t="shared" si="63"/>
        <v>77</v>
      </c>
      <c r="BP43" s="18">
        <f t="shared" si="63"/>
        <v>63</v>
      </c>
      <c r="BQ43" s="18">
        <f t="shared" si="63"/>
        <v>58</v>
      </c>
      <c r="BR43" s="19">
        <f>SUM(BM43:BQ43)</f>
        <v>358</v>
      </c>
    </row>
    <row r="44" spans="2:70" x14ac:dyDescent="0.15">
      <c r="O44" s="299" t="s">
        <v>12</v>
      </c>
      <c r="P44" s="300"/>
      <c r="Q44" s="20">
        <f t="shared" ref="Q44:V44" si="64">SUM(Q42:Q43)</f>
        <v>220</v>
      </c>
      <c r="R44" s="20">
        <f t="shared" si="64"/>
        <v>218</v>
      </c>
      <c r="S44" s="20">
        <f t="shared" si="64"/>
        <v>225</v>
      </c>
      <c r="T44" s="20">
        <f t="shared" si="64"/>
        <v>130</v>
      </c>
      <c r="U44" s="20">
        <f t="shared" si="64"/>
        <v>107</v>
      </c>
      <c r="V44" s="20">
        <f t="shared" si="64"/>
        <v>900</v>
      </c>
      <c r="W44" s="301" t="s">
        <v>12</v>
      </c>
      <c r="X44" s="302"/>
      <c r="Y44" s="20">
        <f t="shared" ref="Y44:AD44" si="65">SUM(Y42:Y43)</f>
        <v>162</v>
      </c>
      <c r="Z44" s="20">
        <f t="shared" si="65"/>
        <v>149</v>
      </c>
      <c r="AA44" s="20">
        <f t="shared" si="65"/>
        <v>153</v>
      </c>
      <c r="AB44" s="20">
        <f t="shared" si="65"/>
        <v>110</v>
      </c>
      <c r="AC44" s="20">
        <f t="shared" si="65"/>
        <v>111</v>
      </c>
      <c r="AD44" s="20">
        <f t="shared" si="65"/>
        <v>685</v>
      </c>
      <c r="AI44" s="299" t="s">
        <v>12</v>
      </c>
      <c r="AJ44" s="300"/>
      <c r="AK44" s="20">
        <f t="shared" ref="AK44:AP44" si="66">SUM(AK42:AK43)</f>
        <v>0</v>
      </c>
      <c r="AL44" s="20">
        <f t="shared" si="66"/>
        <v>0</v>
      </c>
      <c r="AM44" s="20">
        <f t="shared" si="66"/>
        <v>0</v>
      </c>
      <c r="AN44" s="20">
        <f t="shared" si="66"/>
        <v>0</v>
      </c>
      <c r="AO44" s="20">
        <f t="shared" si="66"/>
        <v>0</v>
      </c>
      <c r="AP44" s="20">
        <f t="shared" si="66"/>
        <v>0</v>
      </c>
      <c r="AQ44" s="301" t="s">
        <v>12</v>
      </c>
      <c r="AR44" s="302"/>
      <c r="AS44" s="20">
        <f t="shared" ref="AS44:AX44" si="67">SUM(AS42:AS43)</f>
        <v>0</v>
      </c>
      <c r="AT44" s="20">
        <f t="shared" si="67"/>
        <v>1</v>
      </c>
      <c r="AU44" s="20">
        <f t="shared" si="67"/>
        <v>0</v>
      </c>
      <c r="AV44" s="20">
        <f t="shared" si="67"/>
        <v>0</v>
      </c>
      <c r="AW44" s="20">
        <f t="shared" si="67"/>
        <v>0</v>
      </c>
      <c r="AX44" s="20">
        <f t="shared" si="67"/>
        <v>1</v>
      </c>
      <c r="BC44" s="299" t="s">
        <v>12</v>
      </c>
      <c r="BD44" s="300"/>
      <c r="BE44" s="20">
        <f t="shared" ref="BE44:BJ44" si="68">SUM(BE42:BE43)</f>
        <v>220</v>
      </c>
      <c r="BF44" s="20">
        <f t="shared" si="68"/>
        <v>218</v>
      </c>
      <c r="BG44" s="20">
        <f t="shared" si="68"/>
        <v>225</v>
      </c>
      <c r="BH44" s="20">
        <f t="shared" si="68"/>
        <v>130</v>
      </c>
      <c r="BI44" s="20">
        <f t="shared" si="68"/>
        <v>107</v>
      </c>
      <c r="BJ44" s="20">
        <f t="shared" si="68"/>
        <v>900</v>
      </c>
      <c r="BK44" s="301" t="s">
        <v>12</v>
      </c>
      <c r="BL44" s="302"/>
      <c r="BM44" s="20">
        <f t="shared" ref="BM44:BR44" si="69">SUM(BM42:BM43)</f>
        <v>162</v>
      </c>
      <c r="BN44" s="20">
        <f t="shared" si="69"/>
        <v>150</v>
      </c>
      <c r="BO44" s="20">
        <f t="shared" si="69"/>
        <v>153</v>
      </c>
      <c r="BP44" s="20">
        <f t="shared" si="69"/>
        <v>110</v>
      </c>
      <c r="BQ44" s="20">
        <f t="shared" si="69"/>
        <v>111</v>
      </c>
      <c r="BR44" s="20">
        <f t="shared" si="69"/>
        <v>686</v>
      </c>
    </row>
    <row r="45" spans="2:70" x14ac:dyDescent="0.15">
      <c r="O45" s="217"/>
      <c r="P45" s="217"/>
      <c r="Q45" s="26"/>
      <c r="R45" s="26"/>
      <c r="S45" s="26"/>
      <c r="T45" s="26"/>
      <c r="U45" s="26"/>
      <c r="V45" s="26"/>
      <c r="W45" s="217"/>
      <c r="X45" s="217"/>
      <c r="Y45" s="26"/>
      <c r="Z45" s="26"/>
      <c r="AA45" s="26"/>
      <c r="AB45" s="26"/>
      <c r="AC45" s="26"/>
      <c r="AD45" s="26"/>
      <c r="AI45" s="217"/>
      <c r="AJ45" s="217"/>
      <c r="AK45" s="26"/>
      <c r="AL45" s="26"/>
      <c r="AM45" s="26"/>
      <c r="AN45" s="26"/>
      <c r="AO45" s="26"/>
      <c r="AP45" s="26"/>
      <c r="AQ45" s="217"/>
      <c r="AR45" s="217"/>
      <c r="AS45" s="26"/>
      <c r="AT45" s="26"/>
      <c r="AU45" s="26"/>
      <c r="AV45" s="26"/>
      <c r="AW45" s="26"/>
      <c r="AX45" s="26"/>
      <c r="BC45" s="217"/>
      <c r="BD45" s="217"/>
      <c r="BE45" s="26"/>
      <c r="BF45" s="26"/>
      <c r="BG45" s="26"/>
      <c r="BH45" s="26"/>
      <c r="BI45" s="26"/>
      <c r="BJ45" s="26"/>
      <c r="BK45" s="217"/>
      <c r="BL45" s="217"/>
      <c r="BM45" s="26"/>
      <c r="BN45" s="26"/>
      <c r="BO45" s="26"/>
      <c r="BP45" s="26"/>
      <c r="BQ45" s="26"/>
      <c r="BR45" s="26"/>
    </row>
    <row r="46" spans="2:70" ht="14.25" thickBot="1" x14ac:dyDescent="0.2">
      <c r="O46" s="299" t="s">
        <v>10</v>
      </c>
      <c r="P46" s="300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310" t="s">
        <v>10</v>
      </c>
      <c r="X46" s="31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99" t="s">
        <v>10</v>
      </c>
      <c r="AJ46" s="300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310" t="s">
        <v>10</v>
      </c>
      <c r="AR46" s="31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99" t="s">
        <v>10</v>
      </c>
      <c r="BD46" s="300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310" t="s">
        <v>10</v>
      </c>
      <c r="BL46" s="31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99" t="s">
        <v>13</v>
      </c>
      <c r="P47" s="303"/>
      <c r="Q47" s="196">
        <v>52</v>
      </c>
      <c r="R47" s="195">
        <v>38</v>
      </c>
      <c r="S47" s="195">
        <v>50</v>
      </c>
      <c r="T47" s="195">
        <v>44</v>
      </c>
      <c r="U47" s="195">
        <v>43</v>
      </c>
      <c r="V47" s="195">
        <f>SUM(Q47:U47)</f>
        <v>227</v>
      </c>
      <c r="W47" s="307" t="s">
        <v>13</v>
      </c>
      <c r="X47" s="308"/>
      <c r="Y47" s="195">
        <v>31</v>
      </c>
      <c r="Z47" s="195">
        <v>44</v>
      </c>
      <c r="AA47" s="195">
        <v>27</v>
      </c>
      <c r="AB47" s="195">
        <v>28</v>
      </c>
      <c r="AC47" s="195">
        <v>22</v>
      </c>
      <c r="AD47" s="197">
        <f>SUM(Y47:AC47)</f>
        <v>152</v>
      </c>
      <c r="AI47" s="299" t="s">
        <v>13</v>
      </c>
      <c r="AJ47" s="303"/>
      <c r="AK47" s="196"/>
      <c r="AL47" s="195"/>
      <c r="AM47" s="195"/>
      <c r="AN47" s="195"/>
      <c r="AO47" s="195"/>
      <c r="AP47" s="195">
        <f>SUM(AK47:AO47)</f>
        <v>0</v>
      </c>
      <c r="AQ47" s="307" t="s">
        <v>13</v>
      </c>
      <c r="AR47" s="308"/>
      <c r="AS47" s="195"/>
      <c r="AT47" s="195"/>
      <c r="AU47" s="195"/>
      <c r="AV47" s="195"/>
      <c r="AW47" s="195"/>
      <c r="AX47" s="197">
        <f>SUM(AS47:AW47)</f>
        <v>0</v>
      </c>
      <c r="BC47" s="299" t="s">
        <v>13</v>
      </c>
      <c r="BD47" s="303"/>
      <c r="BE47" s="196">
        <f>Q47+AK47</f>
        <v>52</v>
      </c>
      <c r="BF47" s="195">
        <f t="shared" ref="BF47:BI48" si="70">R47+AL47</f>
        <v>38</v>
      </c>
      <c r="BG47" s="195">
        <f t="shared" si="70"/>
        <v>50</v>
      </c>
      <c r="BH47" s="195">
        <f t="shared" si="70"/>
        <v>44</v>
      </c>
      <c r="BI47" s="195">
        <f t="shared" si="70"/>
        <v>43</v>
      </c>
      <c r="BJ47" s="195">
        <f>SUM(BE47:BI47)</f>
        <v>227</v>
      </c>
      <c r="BK47" s="309" t="s">
        <v>13</v>
      </c>
      <c r="BL47" s="309"/>
      <c r="BM47" s="195">
        <f>Y47+AS47</f>
        <v>31</v>
      </c>
      <c r="BN47" s="195">
        <f t="shared" ref="BN47:BQ48" si="71">Z47+AT47</f>
        <v>44</v>
      </c>
      <c r="BO47" s="195">
        <f t="shared" si="71"/>
        <v>27</v>
      </c>
      <c r="BP47" s="195">
        <f t="shared" si="71"/>
        <v>28</v>
      </c>
      <c r="BQ47" s="195">
        <f t="shared" si="71"/>
        <v>22</v>
      </c>
      <c r="BR47" s="197">
        <f>SUM(BM47:BQ47)</f>
        <v>152</v>
      </c>
    </row>
    <row r="48" spans="2:70" ht="14.25" thickBot="1" x14ac:dyDescent="0.2">
      <c r="O48" s="299" t="s">
        <v>15</v>
      </c>
      <c r="P48" s="303"/>
      <c r="Q48" s="17">
        <v>63</v>
      </c>
      <c r="R48" s="18">
        <v>69</v>
      </c>
      <c r="S48" s="18">
        <v>76</v>
      </c>
      <c r="T48" s="18">
        <v>79</v>
      </c>
      <c r="U48" s="18">
        <v>62</v>
      </c>
      <c r="V48" s="18">
        <f>SUM(Q48:U48)</f>
        <v>349</v>
      </c>
      <c r="W48" s="304" t="s">
        <v>15</v>
      </c>
      <c r="X48" s="305"/>
      <c r="Y48" s="18">
        <v>74</v>
      </c>
      <c r="Z48" s="18">
        <v>79</v>
      </c>
      <c r="AA48" s="18">
        <v>63</v>
      </c>
      <c r="AB48" s="18">
        <v>63</v>
      </c>
      <c r="AC48" s="18">
        <v>55</v>
      </c>
      <c r="AD48" s="19">
        <f>SUM(Y48:AC48)</f>
        <v>334</v>
      </c>
      <c r="AI48" s="299" t="s">
        <v>15</v>
      </c>
      <c r="AJ48" s="303"/>
      <c r="AK48" s="17"/>
      <c r="AL48" s="18"/>
      <c r="AM48" s="18"/>
      <c r="AN48" s="18"/>
      <c r="AO48" s="18"/>
      <c r="AP48" s="18">
        <f>SUM(AK48:AO48)</f>
        <v>0</v>
      </c>
      <c r="AQ48" s="304" t="s">
        <v>15</v>
      </c>
      <c r="AR48" s="305"/>
      <c r="AS48" s="18"/>
      <c r="AT48" s="18"/>
      <c r="AU48" s="18"/>
      <c r="AV48" s="18"/>
      <c r="AW48" s="18"/>
      <c r="AX48" s="19">
        <f>SUM(AS48:AW48)</f>
        <v>0</v>
      </c>
      <c r="BC48" s="299" t="s">
        <v>15</v>
      </c>
      <c r="BD48" s="303"/>
      <c r="BE48" s="17">
        <f>Q48+AK48</f>
        <v>63</v>
      </c>
      <c r="BF48" s="18">
        <f t="shared" si="70"/>
        <v>69</v>
      </c>
      <c r="BG48" s="18">
        <f t="shared" si="70"/>
        <v>76</v>
      </c>
      <c r="BH48" s="18">
        <f t="shared" si="70"/>
        <v>79</v>
      </c>
      <c r="BI48" s="18">
        <f t="shared" si="70"/>
        <v>62</v>
      </c>
      <c r="BJ48" s="18">
        <f>SUM(BE48:BI48)</f>
        <v>349</v>
      </c>
      <c r="BK48" s="306" t="s">
        <v>15</v>
      </c>
      <c r="BL48" s="306"/>
      <c r="BM48" s="18">
        <f>Y48+AS48</f>
        <v>74</v>
      </c>
      <c r="BN48" s="18">
        <f t="shared" si="71"/>
        <v>79</v>
      </c>
      <c r="BO48" s="18">
        <f t="shared" si="71"/>
        <v>63</v>
      </c>
      <c r="BP48" s="18">
        <f t="shared" si="71"/>
        <v>63</v>
      </c>
      <c r="BQ48" s="18">
        <f t="shared" si="71"/>
        <v>55</v>
      </c>
      <c r="BR48" s="19">
        <f>SUM(BM48:BQ48)</f>
        <v>334</v>
      </c>
    </row>
    <row r="49" spans="15:76" x14ac:dyDescent="0.15">
      <c r="O49" s="299" t="s">
        <v>12</v>
      </c>
      <c r="P49" s="300"/>
      <c r="Q49" s="20">
        <f t="shared" ref="Q49:V49" si="72">SUM(Q47:Q48)</f>
        <v>115</v>
      </c>
      <c r="R49" s="20">
        <f t="shared" si="72"/>
        <v>107</v>
      </c>
      <c r="S49" s="20">
        <f t="shared" si="72"/>
        <v>126</v>
      </c>
      <c r="T49" s="20">
        <f t="shared" si="72"/>
        <v>123</v>
      </c>
      <c r="U49" s="20">
        <f t="shared" si="72"/>
        <v>105</v>
      </c>
      <c r="V49" s="20">
        <f t="shared" si="72"/>
        <v>576</v>
      </c>
      <c r="W49" s="301" t="s">
        <v>12</v>
      </c>
      <c r="X49" s="302"/>
      <c r="Y49" s="20">
        <f t="shared" ref="Y49:AD49" si="73">SUM(Y47:Y48)</f>
        <v>105</v>
      </c>
      <c r="Z49" s="20">
        <f t="shared" si="73"/>
        <v>123</v>
      </c>
      <c r="AA49" s="20">
        <f t="shared" si="73"/>
        <v>90</v>
      </c>
      <c r="AB49" s="20">
        <f t="shared" si="73"/>
        <v>91</v>
      </c>
      <c r="AC49" s="20">
        <f t="shared" si="73"/>
        <v>77</v>
      </c>
      <c r="AD49" s="20">
        <f t="shared" si="73"/>
        <v>486</v>
      </c>
      <c r="AI49" s="299" t="s">
        <v>12</v>
      </c>
      <c r="AJ49" s="300"/>
      <c r="AK49" s="20">
        <f t="shared" ref="AK49:AP49" si="74">SUM(AK47:AK48)</f>
        <v>0</v>
      </c>
      <c r="AL49" s="20">
        <f t="shared" si="74"/>
        <v>0</v>
      </c>
      <c r="AM49" s="20">
        <f t="shared" si="74"/>
        <v>0</v>
      </c>
      <c r="AN49" s="20">
        <f t="shared" si="74"/>
        <v>0</v>
      </c>
      <c r="AO49" s="20">
        <f t="shared" si="74"/>
        <v>0</v>
      </c>
      <c r="AP49" s="20">
        <f t="shared" si="74"/>
        <v>0</v>
      </c>
      <c r="AQ49" s="301" t="s">
        <v>12</v>
      </c>
      <c r="AR49" s="302"/>
      <c r="AS49" s="20">
        <f t="shared" ref="AS49:AX49" si="75">SUM(AS47:AS48)</f>
        <v>0</v>
      </c>
      <c r="AT49" s="20">
        <f t="shared" si="75"/>
        <v>0</v>
      </c>
      <c r="AU49" s="20">
        <f t="shared" si="75"/>
        <v>0</v>
      </c>
      <c r="AV49" s="20">
        <f t="shared" si="75"/>
        <v>0</v>
      </c>
      <c r="AW49" s="20">
        <f t="shared" si="75"/>
        <v>0</v>
      </c>
      <c r="AX49" s="20">
        <f t="shared" si="75"/>
        <v>0</v>
      </c>
      <c r="BC49" s="299" t="s">
        <v>12</v>
      </c>
      <c r="BD49" s="300"/>
      <c r="BE49" s="20">
        <f t="shared" ref="BE49:BJ49" si="76">SUM(BE47:BE48)</f>
        <v>115</v>
      </c>
      <c r="BF49" s="20">
        <f t="shared" si="76"/>
        <v>107</v>
      </c>
      <c r="BG49" s="20">
        <f t="shared" si="76"/>
        <v>126</v>
      </c>
      <c r="BH49" s="20">
        <f t="shared" si="76"/>
        <v>123</v>
      </c>
      <c r="BI49" s="20">
        <f t="shared" si="76"/>
        <v>105</v>
      </c>
      <c r="BJ49" s="20">
        <f t="shared" si="76"/>
        <v>576</v>
      </c>
      <c r="BK49" s="301" t="s">
        <v>12</v>
      </c>
      <c r="BL49" s="302"/>
      <c r="BM49" s="20">
        <f t="shared" ref="BM49:BR49" si="77">SUM(BM47:BM48)</f>
        <v>105</v>
      </c>
      <c r="BN49" s="20">
        <f t="shared" si="77"/>
        <v>123</v>
      </c>
      <c r="BO49" s="20">
        <f t="shared" si="77"/>
        <v>90</v>
      </c>
      <c r="BP49" s="20">
        <f t="shared" si="77"/>
        <v>91</v>
      </c>
      <c r="BQ49" s="20">
        <f t="shared" si="77"/>
        <v>77</v>
      </c>
      <c r="BR49" s="20">
        <f t="shared" si="77"/>
        <v>486</v>
      </c>
    </row>
    <row r="50" spans="15:76" x14ac:dyDescent="0.15">
      <c r="O50" s="217"/>
      <c r="P50" s="217"/>
      <c r="Q50" s="26"/>
      <c r="R50" s="26"/>
      <c r="S50" s="26"/>
      <c r="T50" s="26"/>
      <c r="U50" s="26"/>
      <c r="V50" s="26"/>
      <c r="W50" s="217"/>
      <c r="X50" s="217"/>
      <c r="Y50" s="26"/>
      <c r="Z50" s="26"/>
      <c r="AA50" s="26"/>
      <c r="AB50" s="26"/>
      <c r="AC50" s="26"/>
      <c r="AD50" s="26"/>
      <c r="AI50" s="217"/>
      <c r="AJ50" s="217"/>
      <c r="AK50" s="26"/>
      <c r="AL50" s="26"/>
      <c r="AM50" s="26"/>
      <c r="AN50" s="26"/>
      <c r="AO50" s="26"/>
      <c r="AP50" s="26"/>
      <c r="AQ50" s="217"/>
      <c r="AR50" s="217"/>
      <c r="AS50" s="26"/>
      <c r="AT50" s="26"/>
      <c r="AU50" s="26"/>
      <c r="AV50" s="26"/>
      <c r="AW50" s="26"/>
      <c r="AX50" s="26"/>
      <c r="BC50" s="217"/>
      <c r="BD50" s="217"/>
      <c r="BE50" s="26"/>
      <c r="BF50" s="26"/>
      <c r="BG50" s="26"/>
      <c r="BH50" s="26"/>
      <c r="BI50" s="26"/>
      <c r="BJ50" s="26"/>
      <c r="BK50" s="217"/>
      <c r="BL50" s="217"/>
      <c r="BM50" s="26"/>
      <c r="BN50" s="26"/>
      <c r="BO50" s="26"/>
      <c r="BP50" s="26"/>
      <c r="BQ50" s="26"/>
      <c r="BR50" s="26"/>
    </row>
    <row r="51" spans="15:76" ht="14.25" thickBot="1" x14ac:dyDescent="0.2">
      <c r="O51" s="299" t="s">
        <v>10</v>
      </c>
      <c r="P51" s="300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310" t="s">
        <v>10</v>
      </c>
      <c r="X51" s="31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99" t="s">
        <v>10</v>
      </c>
      <c r="AJ51" s="300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310" t="s">
        <v>10</v>
      </c>
      <c r="AR51" s="31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99" t="s">
        <v>10</v>
      </c>
      <c r="BD51" s="300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310" t="s">
        <v>10</v>
      </c>
      <c r="BL51" s="31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99" t="s">
        <v>13</v>
      </c>
      <c r="P52" s="303"/>
      <c r="Q52" s="196">
        <v>11</v>
      </c>
      <c r="R52" s="195">
        <v>12</v>
      </c>
      <c r="S52" s="195">
        <v>14</v>
      </c>
      <c r="T52" s="195">
        <v>7</v>
      </c>
      <c r="U52" s="195">
        <v>6</v>
      </c>
      <c r="V52" s="195">
        <f>SUM(Q52:U52)</f>
        <v>50</v>
      </c>
      <c r="W52" s="307" t="s">
        <v>13</v>
      </c>
      <c r="X52" s="308"/>
      <c r="Y52" s="195">
        <v>3</v>
      </c>
      <c r="Z52" s="195">
        <v>2</v>
      </c>
      <c r="AA52" s="195">
        <v>1</v>
      </c>
      <c r="AB52" s="195">
        <v>3</v>
      </c>
      <c r="AC52" s="195">
        <v>1</v>
      </c>
      <c r="AD52" s="197">
        <f>SUM(Y52:AC52)</f>
        <v>10</v>
      </c>
      <c r="AI52" s="299" t="s">
        <v>13</v>
      </c>
      <c r="AJ52" s="303"/>
      <c r="AK52" s="196"/>
      <c r="AL52" s="195"/>
      <c r="AM52" s="195"/>
      <c r="AN52" s="195"/>
      <c r="AO52" s="195"/>
      <c r="AP52" s="195">
        <f>SUM(AK52:AO52)</f>
        <v>0</v>
      </c>
      <c r="AQ52" s="307" t="s">
        <v>13</v>
      </c>
      <c r="AR52" s="308"/>
      <c r="AS52" s="195"/>
      <c r="AT52" s="195"/>
      <c r="AU52" s="195"/>
      <c r="AV52" s="195"/>
      <c r="AW52" s="195"/>
      <c r="AX52" s="197">
        <f>SUM(AS52:AW52)</f>
        <v>0</v>
      </c>
      <c r="BC52" s="299" t="s">
        <v>13</v>
      </c>
      <c r="BD52" s="303"/>
      <c r="BE52" s="196">
        <f t="shared" ref="BE52:BI53" si="78">Q52+AK52</f>
        <v>11</v>
      </c>
      <c r="BF52" s="195">
        <f t="shared" si="78"/>
        <v>12</v>
      </c>
      <c r="BG52" s="195">
        <f t="shared" si="78"/>
        <v>14</v>
      </c>
      <c r="BH52" s="195">
        <f t="shared" si="78"/>
        <v>7</v>
      </c>
      <c r="BI52" s="195">
        <f t="shared" si="78"/>
        <v>6</v>
      </c>
      <c r="BJ52" s="195">
        <f>SUM(BE52:BI52)</f>
        <v>50</v>
      </c>
      <c r="BK52" s="309" t="s">
        <v>13</v>
      </c>
      <c r="BL52" s="309"/>
      <c r="BM52" s="195">
        <f>Y52+AS52</f>
        <v>3</v>
      </c>
      <c r="BN52" s="195">
        <f t="shared" ref="BN52:BQ53" si="79">Z52+AT52</f>
        <v>2</v>
      </c>
      <c r="BO52" s="195">
        <f t="shared" si="79"/>
        <v>1</v>
      </c>
      <c r="BP52" s="195">
        <f t="shared" si="79"/>
        <v>3</v>
      </c>
      <c r="BQ52" s="195">
        <f t="shared" si="79"/>
        <v>1</v>
      </c>
      <c r="BR52" s="197">
        <f>SUM(BM52:BQ52)</f>
        <v>10</v>
      </c>
    </row>
    <row r="53" spans="15:76" ht="14.25" thickBot="1" x14ac:dyDescent="0.2">
      <c r="O53" s="299" t="s">
        <v>15</v>
      </c>
      <c r="P53" s="303"/>
      <c r="Q53" s="17">
        <v>60</v>
      </c>
      <c r="R53" s="18">
        <v>37</v>
      </c>
      <c r="S53" s="18">
        <v>31</v>
      </c>
      <c r="T53" s="18">
        <v>27</v>
      </c>
      <c r="U53" s="18">
        <v>26</v>
      </c>
      <c r="V53" s="18">
        <f>SUM(Q53:U53)</f>
        <v>181</v>
      </c>
      <c r="W53" s="304" t="s">
        <v>15</v>
      </c>
      <c r="X53" s="305"/>
      <c r="Y53" s="18">
        <v>20</v>
      </c>
      <c r="Z53" s="18">
        <v>12</v>
      </c>
      <c r="AA53" s="18">
        <v>13</v>
      </c>
      <c r="AB53" s="18">
        <v>11</v>
      </c>
      <c r="AC53" s="18">
        <v>5</v>
      </c>
      <c r="AD53" s="19">
        <f>SUM(Y53:AC53)</f>
        <v>61</v>
      </c>
      <c r="AI53" s="299" t="s">
        <v>15</v>
      </c>
      <c r="AJ53" s="303"/>
      <c r="AK53" s="17"/>
      <c r="AL53" s="18"/>
      <c r="AM53" s="18"/>
      <c r="AN53" s="18"/>
      <c r="AO53" s="18"/>
      <c r="AP53" s="18">
        <f>SUM(AK53:AO53)</f>
        <v>0</v>
      </c>
      <c r="AQ53" s="304" t="s">
        <v>15</v>
      </c>
      <c r="AR53" s="305"/>
      <c r="AS53" s="18"/>
      <c r="AT53" s="18"/>
      <c r="AU53" s="18"/>
      <c r="AV53" s="18"/>
      <c r="AW53" s="18"/>
      <c r="AX53" s="19">
        <f>SUM(AS53:AW53)</f>
        <v>0</v>
      </c>
      <c r="BC53" s="299" t="s">
        <v>15</v>
      </c>
      <c r="BD53" s="303"/>
      <c r="BE53" s="17">
        <f t="shared" si="78"/>
        <v>60</v>
      </c>
      <c r="BF53" s="18">
        <f t="shared" si="78"/>
        <v>37</v>
      </c>
      <c r="BG53" s="18">
        <f t="shared" si="78"/>
        <v>31</v>
      </c>
      <c r="BH53" s="18">
        <f t="shared" si="78"/>
        <v>27</v>
      </c>
      <c r="BI53" s="18">
        <f t="shared" si="78"/>
        <v>26</v>
      </c>
      <c r="BJ53" s="18">
        <f>SUM(BE53:BI53)</f>
        <v>181</v>
      </c>
      <c r="BK53" s="306" t="s">
        <v>15</v>
      </c>
      <c r="BL53" s="306"/>
      <c r="BM53" s="18">
        <f>Y53+AS53</f>
        <v>20</v>
      </c>
      <c r="BN53" s="18">
        <f t="shared" si="79"/>
        <v>12</v>
      </c>
      <c r="BO53" s="18">
        <f t="shared" si="79"/>
        <v>13</v>
      </c>
      <c r="BP53" s="18">
        <f t="shared" si="79"/>
        <v>11</v>
      </c>
      <c r="BQ53" s="18">
        <f t="shared" si="79"/>
        <v>5</v>
      </c>
      <c r="BR53" s="19">
        <f>SUM(BM53:BQ53)</f>
        <v>61</v>
      </c>
    </row>
    <row r="54" spans="15:76" x14ac:dyDescent="0.15">
      <c r="O54" s="299" t="s">
        <v>12</v>
      </c>
      <c r="P54" s="300"/>
      <c r="Q54" s="20">
        <f t="shared" ref="Q54:V54" si="80">SUM(Q52:Q53)</f>
        <v>71</v>
      </c>
      <c r="R54" s="20">
        <f t="shared" si="80"/>
        <v>49</v>
      </c>
      <c r="S54" s="20">
        <f t="shared" si="80"/>
        <v>45</v>
      </c>
      <c r="T54" s="20">
        <f t="shared" si="80"/>
        <v>34</v>
      </c>
      <c r="U54" s="20">
        <f t="shared" si="80"/>
        <v>32</v>
      </c>
      <c r="V54" s="20">
        <f t="shared" si="80"/>
        <v>231</v>
      </c>
      <c r="W54" s="301" t="s">
        <v>12</v>
      </c>
      <c r="X54" s="302"/>
      <c r="Y54" s="20">
        <f t="shared" ref="Y54:AD54" si="81">SUM(Y52:Y53)</f>
        <v>23</v>
      </c>
      <c r="Z54" s="20">
        <f t="shared" si="81"/>
        <v>14</v>
      </c>
      <c r="AA54" s="20">
        <f t="shared" si="81"/>
        <v>14</v>
      </c>
      <c r="AB54" s="20">
        <f t="shared" si="81"/>
        <v>14</v>
      </c>
      <c r="AC54" s="20">
        <f t="shared" si="81"/>
        <v>6</v>
      </c>
      <c r="AD54" s="20">
        <f t="shared" si="81"/>
        <v>71</v>
      </c>
      <c r="AI54" s="299" t="s">
        <v>12</v>
      </c>
      <c r="AJ54" s="300"/>
      <c r="AK54" s="20">
        <f t="shared" ref="AK54:AP54" si="82">SUM(AK52:AK53)</f>
        <v>0</v>
      </c>
      <c r="AL54" s="20">
        <f t="shared" si="82"/>
        <v>0</v>
      </c>
      <c r="AM54" s="20">
        <f t="shared" si="82"/>
        <v>0</v>
      </c>
      <c r="AN54" s="20">
        <f t="shared" si="82"/>
        <v>0</v>
      </c>
      <c r="AO54" s="20">
        <f t="shared" si="82"/>
        <v>0</v>
      </c>
      <c r="AP54" s="20">
        <f t="shared" si="82"/>
        <v>0</v>
      </c>
      <c r="AQ54" s="301" t="s">
        <v>12</v>
      </c>
      <c r="AR54" s="302"/>
      <c r="AS54" s="20">
        <f t="shared" ref="AS54:AX54" si="83">SUM(AS52:AS53)</f>
        <v>0</v>
      </c>
      <c r="AT54" s="20">
        <f t="shared" si="83"/>
        <v>0</v>
      </c>
      <c r="AU54" s="20">
        <f t="shared" si="83"/>
        <v>0</v>
      </c>
      <c r="AV54" s="20">
        <f t="shared" si="83"/>
        <v>0</v>
      </c>
      <c r="AW54" s="20">
        <f t="shared" si="83"/>
        <v>0</v>
      </c>
      <c r="AX54" s="20">
        <f t="shared" si="83"/>
        <v>0</v>
      </c>
      <c r="BC54" s="299" t="s">
        <v>12</v>
      </c>
      <c r="BD54" s="300"/>
      <c r="BE54" s="20">
        <f t="shared" ref="BE54:BJ54" si="84">SUM(BE52:BE53)</f>
        <v>71</v>
      </c>
      <c r="BF54" s="20">
        <f t="shared" si="84"/>
        <v>49</v>
      </c>
      <c r="BG54" s="20">
        <f t="shared" si="84"/>
        <v>45</v>
      </c>
      <c r="BH54" s="20">
        <f t="shared" si="84"/>
        <v>34</v>
      </c>
      <c r="BI54" s="20">
        <f t="shared" si="84"/>
        <v>32</v>
      </c>
      <c r="BJ54" s="20">
        <f t="shared" si="84"/>
        <v>231</v>
      </c>
      <c r="BK54" s="301" t="s">
        <v>12</v>
      </c>
      <c r="BL54" s="302"/>
      <c r="BM54" s="20">
        <f t="shared" ref="BM54:BR54" si="85">SUM(BM52:BM53)</f>
        <v>23</v>
      </c>
      <c r="BN54" s="20">
        <f t="shared" si="85"/>
        <v>14</v>
      </c>
      <c r="BO54" s="20">
        <f t="shared" si="85"/>
        <v>14</v>
      </c>
      <c r="BP54" s="20">
        <f t="shared" si="85"/>
        <v>14</v>
      </c>
      <c r="BQ54" s="20">
        <f t="shared" si="85"/>
        <v>6</v>
      </c>
      <c r="BR54" s="20">
        <f t="shared" si="85"/>
        <v>71</v>
      </c>
    </row>
    <row r="55" spans="15:76" x14ac:dyDescent="0.15">
      <c r="O55" s="217"/>
      <c r="P55" s="217"/>
      <c r="Q55" s="26"/>
      <c r="R55" s="26"/>
      <c r="S55" s="26"/>
      <c r="T55" s="26"/>
      <c r="U55" s="26"/>
      <c r="V55" s="26"/>
      <c r="W55" s="217"/>
      <c r="X55" s="217"/>
      <c r="Y55" s="26"/>
      <c r="Z55" s="26"/>
      <c r="AA55" s="26"/>
      <c r="AB55" s="26"/>
      <c r="AC55" s="26"/>
      <c r="AD55" s="26"/>
      <c r="AI55" s="217"/>
      <c r="AJ55" s="217"/>
      <c r="AK55" s="26"/>
      <c r="AL55" s="26"/>
      <c r="AM55" s="26"/>
      <c r="AN55" s="26"/>
      <c r="AO55" s="26"/>
      <c r="AP55" s="26"/>
      <c r="AQ55" s="217"/>
      <c r="AR55" s="217"/>
      <c r="AS55" s="26"/>
      <c r="AT55" s="26"/>
      <c r="AU55" s="26"/>
      <c r="AV55" s="26"/>
      <c r="AW55" s="26"/>
      <c r="AX55" s="26"/>
      <c r="BC55" s="217"/>
      <c r="BD55" s="217"/>
      <c r="BE55" s="26"/>
      <c r="BF55" s="26"/>
      <c r="BG55" s="26"/>
      <c r="BH55" s="26"/>
      <c r="BI55" s="26"/>
      <c r="BJ55" s="26"/>
      <c r="BK55" s="217"/>
      <c r="BL55" s="217"/>
      <c r="BM55" s="26"/>
      <c r="BN55" s="26"/>
      <c r="BO55" s="26"/>
      <c r="BP55" s="26"/>
      <c r="BQ55" s="26"/>
      <c r="BR55" s="26"/>
    </row>
    <row r="56" spans="15:76" ht="14.25" thickBot="1" x14ac:dyDescent="0.2">
      <c r="O56" s="299" t="s">
        <v>10</v>
      </c>
      <c r="P56" s="300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310" t="s">
        <v>10</v>
      </c>
      <c r="X56" s="31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99" t="s">
        <v>10</v>
      </c>
      <c r="AJ56" s="300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310" t="s">
        <v>10</v>
      </c>
      <c r="AR56" s="31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99" t="s">
        <v>10</v>
      </c>
      <c r="BD56" s="300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310" t="s">
        <v>10</v>
      </c>
      <c r="BL56" s="31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99" t="s">
        <v>13</v>
      </c>
      <c r="P57" s="303"/>
      <c r="Q57" s="196">
        <v>1</v>
      </c>
      <c r="R57" s="195">
        <v>0</v>
      </c>
      <c r="S57" s="195">
        <v>0</v>
      </c>
      <c r="T57" s="195">
        <v>0</v>
      </c>
      <c r="U57" s="195">
        <v>0</v>
      </c>
      <c r="V57" s="195">
        <f>SUM(Q57:U57)</f>
        <v>1</v>
      </c>
      <c r="W57" s="309" t="s">
        <v>13</v>
      </c>
      <c r="X57" s="309"/>
      <c r="Y57" s="195">
        <v>0</v>
      </c>
      <c r="Z57" s="195">
        <v>0</v>
      </c>
      <c r="AA57" s="195">
        <v>0</v>
      </c>
      <c r="AB57" s="195">
        <v>0</v>
      </c>
      <c r="AC57" s="195">
        <v>0</v>
      </c>
      <c r="AD57" s="197">
        <f>SUM(Y57:AC57)</f>
        <v>0</v>
      </c>
      <c r="AI57" s="299" t="s">
        <v>13</v>
      </c>
      <c r="AJ57" s="303"/>
      <c r="AK57" s="196"/>
      <c r="AL57" s="195"/>
      <c r="AM57" s="195"/>
      <c r="AN57" s="195"/>
      <c r="AO57" s="195"/>
      <c r="AP57" s="195">
        <f>SUM(AK57:AO57)</f>
        <v>0</v>
      </c>
      <c r="AQ57" s="307" t="s">
        <v>13</v>
      </c>
      <c r="AR57" s="308"/>
      <c r="AS57" s="195"/>
      <c r="AT57" s="195"/>
      <c r="AU57" s="195"/>
      <c r="AV57" s="195"/>
      <c r="AW57" s="195"/>
      <c r="AX57" s="197">
        <f>SUM(AS57:AW57)</f>
        <v>0</v>
      </c>
      <c r="BC57" s="299" t="s">
        <v>13</v>
      </c>
      <c r="BD57" s="303"/>
      <c r="BE57" s="196">
        <f>Q57+AK57</f>
        <v>1</v>
      </c>
      <c r="BF57" s="195">
        <f t="shared" ref="BF57:BI58" si="86">R57+AL57</f>
        <v>0</v>
      </c>
      <c r="BG57" s="195">
        <f t="shared" si="86"/>
        <v>0</v>
      </c>
      <c r="BH57" s="195">
        <f t="shared" si="86"/>
        <v>0</v>
      </c>
      <c r="BI57" s="195">
        <f t="shared" si="86"/>
        <v>0</v>
      </c>
      <c r="BJ57" s="195">
        <f>SUM(BE57:BI57)</f>
        <v>1</v>
      </c>
      <c r="BK57" s="309" t="s">
        <v>13</v>
      </c>
      <c r="BL57" s="309"/>
      <c r="BM57" s="195">
        <f t="shared" ref="BM57:BQ58" si="87">Y57+AS57</f>
        <v>0</v>
      </c>
      <c r="BN57" s="195">
        <f t="shared" si="87"/>
        <v>0</v>
      </c>
      <c r="BO57" s="195">
        <f t="shared" si="87"/>
        <v>0</v>
      </c>
      <c r="BP57" s="195">
        <f t="shared" si="87"/>
        <v>0</v>
      </c>
      <c r="BQ57" s="195">
        <f t="shared" si="87"/>
        <v>0</v>
      </c>
      <c r="BR57" s="197">
        <f>SUM(BM57:BQ57)</f>
        <v>0</v>
      </c>
    </row>
    <row r="58" spans="15:76" ht="14.25" thickBot="1" x14ac:dyDescent="0.2">
      <c r="O58" s="299" t="s">
        <v>15</v>
      </c>
      <c r="P58" s="303"/>
      <c r="Q58" s="17">
        <v>6</v>
      </c>
      <c r="R58" s="18">
        <v>1</v>
      </c>
      <c r="S58" s="18">
        <v>3</v>
      </c>
      <c r="T58" s="18">
        <v>1</v>
      </c>
      <c r="U58" s="18">
        <v>1</v>
      </c>
      <c r="V58" s="18">
        <f>SUM(Q58:U58)</f>
        <v>12</v>
      </c>
      <c r="W58" s="306" t="s">
        <v>15</v>
      </c>
      <c r="X58" s="306"/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9">
        <f>SUM(Y58:AC58)</f>
        <v>0</v>
      </c>
      <c r="AI58" s="299" t="s">
        <v>15</v>
      </c>
      <c r="AJ58" s="303"/>
      <c r="AK58" s="17"/>
      <c r="AL58" s="18"/>
      <c r="AM58" s="18"/>
      <c r="AN58" s="18"/>
      <c r="AO58" s="18"/>
      <c r="AP58" s="18">
        <f>SUM(AK58:AO58)</f>
        <v>0</v>
      </c>
      <c r="AQ58" s="304" t="s">
        <v>15</v>
      </c>
      <c r="AR58" s="305"/>
      <c r="AS58" s="18"/>
      <c r="AT58" s="18"/>
      <c r="AU58" s="18"/>
      <c r="AV58" s="18"/>
      <c r="AW58" s="18"/>
      <c r="AX58" s="19">
        <f>SUM(AS58:AW58)</f>
        <v>0</v>
      </c>
      <c r="BC58" s="299" t="s">
        <v>15</v>
      </c>
      <c r="BD58" s="303"/>
      <c r="BE58" s="17">
        <f>Q58+AK58</f>
        <v>6</v>
      </c>
      <c r="BF58" s="18">
        <f t="shared" si="86"/>
        <v>1</v>
      </c>
      <c r="BG58" s="18">
        <f t="shared" si="86"/>
        <v>3</v>
      </c>
      <c r="BH58" s="18">
        <f t="shared" si="86"/>
        <v>1</v>
      </c>
      <c r="BI58" s="18">
        <f t="shared" si="86"/>
        <v>1</v>
      </c>
      <c r="BJ58" s="18">
        <f>SUM(BE58:BI58)</f>
        <v>12</v>
      </c>
      <c r="BK58" s="306" t="s">
        <v>15</v>
      </c>
      <c r="BL58" s="306"/>
      <c r="BM58" s="18">
        <f t="shared" si="87"/>
        <v>0</v>
      </c>
      <c r="BN58" s="18">
        <f t="shared" si="87"/>
        <v>0</v>
      </c>
      <c r="BO58" s="18">
        <f t="shared" si="87"/>
        <v>0</v>
      </c>
      <c r="BP58" s="18">
        <f t="shared" si="87"/>
        <v>0</v>
      </c>
      <c r="BQ58" s="18">
        <f t="shared" si="87"/>
        <v>0</v>
      </c>
      <c r="BR58" s="19">
        <f>SUM(BM58:BQ58)</f>
        <v>0</v>
      </c>
    </row>
    <row r="59" spans="15:76" x14ac:dyDescent="0.15">
      <c r="O59" s="299" t="s">
        <v>12</v>
      </c>
      <c r="P59" s="300"/>
      <c r="Q59" s="20">
        <f t="shared" ref="Q59:V59" si="88">SUM(Q57:Q58)</f>
        <v>7</v>
      </c>
      <c r="R59" s="20">
        <f t="shared" si="88"/>
        <v>1</v>
      </c>
      <c r="S59" s="20">
        <f t="shared" si="88"/>
        <v>3</v>
      </c>
      <c r="T59" s="20">
        <f t="shared" si="88"/>
        <v>1</v>
      </c>
      <c r="U59" s="20">
        <f t="shared" si="88"/>
        <v>1</v>
      </c>
      <c r="V59" s="20">
        <f t="shared" si="88"/>
        <v>13</v>
      </c>
      <c r="W59" s="301" t="s">
        <v>12</v>
      </c>
      <c r="X59" s="302"/>
      <c r="Y59" s="20">
        <f t="shared" ref="Y59:AD59" si="89">SUM(Y57:Y58)</f>
        <v>0</v>
      </c>
      <c r="Z59" s="20">
        <f t="shared" si="89"/>
        <v>0</v>
      </c>
      <c r="AA59" s="20">
        <f t="shared" si="89"/>
        <v>0</v>
      </c>
      <c r="AB59" s="20">
        <f t="shared" si="89"/>
        <v>0</v>
      </c>
      <c r="AC59" s="20">
        <f t="shared" si="89"/>
        <v>0</v>
      </c>
      <c r="AD59" s="20">
        <f t="shared" si="89"/>
        <v>0</v>
      </c>
      <c r="AI59" s="299" t="s">
        <v>12</v>
      </c>
      <c r="AJ59" s="300"/>
      <c r="AK59" s="20">
        <f t="shared" ref="AK59:AP59" si="90">SUM(AK57:AK58)</f>
        <v>0</v>
      </c>
      <c r="AL59" s="20">
        <f t="shared" si="90"/>
        <v>0</v>
      </c>
      <c r="AM59" s="20">
        <f t="shared" si="90"/>
        <v>0</v>
      </c>
      <c r="AN59" s="20">
        <f t="shared" si="90"/>
        <v>0</v>
      </c>
      <c r="AO59" s="20">
        <f t="shared" si="90"/>
        <v>0</v>
      </c>
      <c r="AP59" s="20">
        <f t="shared" si="90"/>
        <v>0</v>
      </c>
      <c r="AQ59" s="301" t="s">
        <v>12</v>
      </c>
      <c r="AR59" s="302"/>
      <c r="AS59" s="20">
        <f t="shared" ref="AS59:AX59" si="91">SUM(AS57:AS58)</f>
        <v>0</v>
      </c>
      <c r="AT59" s="20">
        <f t="shared" si="91"/>
        <v>0</v>
      </c>
      <c r="AU59" s="20">
        <f t="shared" si="91"/>
        <v>0</v>
      </c>
      <c r="AV59" s="20">
        <f t="shared" si="91"/>
        <v>0</v>
      </c>
      <c r="AW59" s="20">
        <f t="shared" si="91"/>
        <v>0</v>
      </c>
      <c r="AX59" s="20">
        <f t="shared" si="91"/>
        <v>0</v>
      </c>
      <c r="BC59" s="299" t="s">
        <v>12</v>
      </c>
      <c r="BD59" s="300"/>
      <c r="BE59" s="20">
        <f t="shared" ref="BE59:BJ59" si="92">SUM(BE57:BE58)</f>
        <v>7</v>
      </c>
      <c r="BF59" s="20">
        <f t="shared" si="92"/>
        <v>1</v>
      </c>
      <c r="BG59" s="20">
        <f t="shared" si="92"/>
        <v>3</v>
      </c>
      <c r="BH59" s="20">
        <f t="shared" si="92"/>
        <v>1</v>
      </c>
      <c r="BI59" s="20">
        <f t="shared" si="92"/>
        <v>1</v>
      </c>
      <c r="BJ59" s="20">
        <f t="shared" si="92"/>
        <v>13</v>
      </c>
      <c r="BK59" s="301" t="s">
        <v>12</v>
      </c>
      <c r="BL59" s="302"/>
      <c r="BM59" s="20">
        <f t="shared" ref="BM59:BR59" si="93">SUM(BM57:BM58)</f>
        <v>0</v>
      </c>
      <c r="BN59" s="20">
        <f t="shared" si="93"/>
        <v>0</v>
      </c>
      <c r="BO59" s="20">
        <f t="shared" si="93"/>
        <v>0</v>
      </c>
      <c r="BP59" s="20">
        <f t="shared" si="93"/>
        <v>0</v>
      </c>
      <c r="BQ59" s="20">
        <f t="shared" si="93"/>
        <v>0</v>
      </c>
      <c r="BR59" s="20">
        <f t="shared" si="93"/>
        <v>0</v>
      </c>
    </row>
    <row r="60" spans="15:76" x14ac:dyDescent="0.15">
      <c r="AE60" s="280" t="s">
        <v>28</v>
      </c>
      <c r="AF60" s="280"/>
      <c r="AY60" s="280" t="s">
        <v>28</v>
      </c>
      <c r="AZ60" s="280"/>
      <c r="BS60" s="280" t="s">
        <v>28</v>
      </c>
      <c r="BT60" s="280"/>
    </row>
    <row r="61" spans="15:76" ht="14.25" x14ac:dyDescent="0.15">
      <c r="Q61" s="281" t="s">
        <v>18</v>
      </c>
      <c r="R61" s="282"/>
      <c r="S61" s="283"/>
      <c r="T61" s="50"/>
      <c r="U61" s="50"/>
      <c r="V61" s="284" t="s">
        <v>19</v>
      </c>
      <c r="W61" s="285"/>
      <c r="X61" s="286"/>
      <c r="Y61" s="50"/>
      <c r="Z61" s="50"/>
      <c r="AA61" s="287" t="s">
        <v>20</v>
      </c>
      <c r="AB61" s="288"/>
      <c r="AC61" s="289"/>
      <c r="AE61" s="85" t="s">
        <v>21</v>
      </c>
      <c r="AF61" s="85" t="s">
        <v>22</v>
      </c>
      <c r="AK61" s="290" t="s">
        <v>18</v>
      </c>
      <c r="AL61" s="291"/>
      <c r="AM61" s="292"/>
      <c r="AP61" s="293" t="s">
        <v>19</v>
      </c>
      <c r="AQ61" s="294"/>
      <c r="AR61" s="295"/>
      <c r="AU61" s="296" t="s">
        <v>20</v>
      </c>
      <c r="AV61" s="297"/>
      <c r="AW61" s="298"/>
      <c r="AY61" s="85" t="s">
        <v>21</v>
      </c>
      <c r="AZ61" s="85" t="s">
        <v>22</v>
      </c>
      <c r="BE61" s="290" t="s">
        <v>18</v>
      </c>
      <c r="BF61" s="291"/>
      <c r="BG61" s="292"/>
      <c r="BJ61" s="293" t="s">
        <v>19</v>
      </c>
      <c r="BK61" s="294"/>
      <c r="BL61" s="295"/>
      <c r="BO61" s="296" t="s">
        <v>20</v>
      </c>
      <c r="BP61" s="297"/>
      <c r="BQ61" s="298"/>
      <c r="BS61" s="85" t="s">
        <v>21</v>
      </c>
      <c r="BT61" s="85" t="s">
        <v>22</v>
      </c>
    </row>
    <row r="62" spans="15:76" ht="14.25" x14ac:dyDescent="0.15">
      <c r="Q62" s="229" t="s">
        <v>16</v>
      </c>
      <c r="R62" s="436">
        <f>V7+AD7+V12</f>
        <v>616</v>
      </c>
      <c r="S62" s="275"/>
      <c r="T62" s="50"/>
      <c r="U62" s="50"/>
      <c r="V62" s="229" t="s">
        <v>16</v>
      </c>
      <c r="W62" s="436">
        <f>AD12+V17+AD17+V22+AD22+V27+AD27+V32+AD32+V37</f>
        <v>2811</v>
      </c>
      <c r="X62" s="275"/>
      <c r="Y62" s="50"/>
      <c r="Z62" s="50"/>
      <c r="AA62" s="229" t="s">
        <v>16</v>
      </c>
      <c r="AB62" s="436">
        <f>AD37+V42+AD42+V47+AD47+V52+AD52+V57+AD57</f>
        <v>1665</v>
      </c>
      <c r="AC62" s="275"/>
      <c r="AD62" s="43" t="s">
        <v>16</v>
      </c>
      <c r="AE62" s="44">
        <f>AD37+V42</f>
        <v>897</v>
      </c>
      <c r="AF62" s="44">
        <f>AD42+V47+AD47+V52+AD52+V57+AD57</f>
        <v>768</v>
      </c>
      <c r="AK62" s="230" t="s">
        <v>16</v>
      </c>
      <c r="AL62" s="415">
        <f>AP7+AX7+AP12</f>
        <v>0</v>
      </c>
      <c r="AM62" s="277"/>
      <c r="AP62" s="230" t="s">
        <v>16</v>
      </c>
      <c r="AQ62" s="415">
        <f>AX12+AP17+AX17+AP22+AX22+AP27+AX27+AP32+AX32+AP37</f>
        <v>41</v>
      </c>
      <c r="AR62" s="277"/>
      <c r="AU62" s="230" t="s">
        <v>16</v>
      </c>
      <c r="AV62" s="415">
        <f>AX37+AP42+AX42+AP47+AX47+AP52+AX52+AP57+AX57</f>
        <v>0</v>
      </c>
      <c r="AW62" s="277"/>
      <c r="AX62" s="43" t="s">
        <v>16</v>
      </c>
      <c r="AY62" s="44">
        <f>AX37+AP42</f>
        <v>0</v>
      </c>
      <c r="AZ62" s="44">
        <f>AX42+AP47+AX47+AP52+AX52+AP57+AX57</f>
        <v>0</v>
      </c>
      <c r="BE62" s="230" t="s">
        <v>16</v>
      </c>
      <c r="BF62" s="437">
        <f>BJ7+BR7+BJ12</f>
        <v>616</v>
      </c>
      <c r="BG62" s="279"/>
      <c r="BJ62" s="230" t="s">
        <v>16</v>
      </c>
      <c r="BK62" s="437">
        <f>BR12+BJ17+BR17+BJ22+BR22+BJ27+BR27+BJ32+BR32+BJ37</f>
        <v>2852</v>
      </c>
      <c r="BL62" s="279"/>
      <c r="BO62" s="230" t="s">
        <v>16</v>
      </c>
      <c r="BP62" s="437">
        <f>BR37+BJ42+BR42+BJ47+BR47+BJ52+BR52+BJ57+BR57</f>
        <v>1665</v>
      </c>
      <c r="BQ62" s="279"/>
      <c r="BR62" s="43" t="s">
        <v>16</v>
      </c>
      <c r="BS62" s="173">
        <f>BR37+BJ42</f>
        <v>897</v>
      </c>
      <c r="BT62" s="173">
        <f>BR42+BJ47+BR47+BJ52+BR52+BJ57+BR57</f>
        <v>768</v>
      </c>
    </row>
    <row r="63" spans="15:76" ht="15" thickBot="1" x14ac:dyDescent="0.2">
      <c r="Q63" s="231" t="s">
        <v>14</v>
      </c>
      <c r="R63" s="438">
        <f>V8+AD8+V13</f>
        <v>616</v>
      </c>
      <c r="S63" s="268"/>
      <c r="T63" s="50"/>
      <c r="U63" s="50"/>
      <c r="V63" s="231" t="s">
        <v>14</v>
      </c>
      <c r="W63" s="438">
        <f>AD13+V18+AD18+V23+AD23+V28+AD28+V33+AD33+V38</f>
        <v>2714</v>
      </c>
      <c r="X63" s="268"/>
      <c r="Y63" s="50"/>
      <c r="Z63" s="50"/>
      <c r="AA63" s="231" t="s">
        <v>14</v>
      </c>
      <c r="AB63" s="438">
        <f>AD38+V43+AD43+V48+AD48+V53+AD53+V58+AD58</f>
        <v>2254</v>
      </c>
      <c r="AC63" s="268"/>
      <c r="AD63" s="43" t="s">
        <v>14</v>
      </c>
      <c r="AE63" s="45">
        <f>AD38+V43</f>
        <v>960</v>
      </c>
      <c r="AF63" s="45">
        <f>AD43+V48+AD48+V53+AD53+V58+AD58</f>
        <v>1294</v>
      </c>
      <c r="AK63" s="232" t="s">
        <v>14</v>
      </c>
      <c r="AL63" s="439">
        <f>AP8+AX8+AP13</f>
        <v>0</v>
      </c>
      <c r="AM63" s="270"/>
      <c r="AP63" s="232" t="s">
        <v>14</v>
      </c>
      <c r="AQ63" s="439">
        <f>AX13+AP18+AX18+AP23+AX23+AP28+AX28+AP33+AX33+AP38</f>
        <v>51</v>
      </c>
      <c r="AR63" s="270"/>
      <c r="AU63" s="232" t="s">
        <v>14</v>
      </c>
      <c r="AV63" s="439">
        <f>AX38+AP43+AX43+AP48+AX48+AP53+AX53+AP58+AX58</f>
        <v>1</v>
      </c>
      <c r="AW63" s="270"/>
      <c r="AX63" s="43" t="s">
        <v>14</v>
      </c>
      <c r="AY63" s="45">
        <f>AX38+AP43</f>
        <v>0</v>
      </c>
      <c r="AZ63" s="45">
        <f>AX43+AP48+AX48+AP53+AX53+AP58+AX58</f>
        <v>1</v>
      </c>
      <c r="BE63" s="232" t="s">
        <v>14</v>
      </c>
      <c r="BF63" s="440">
        <f>BJ8+BR8+BJ13</f>
        <v>616</v>
      </c>
      <c r="BG63" s="272"/>
      <c r="BJ63" s="232" t="s">
        <v>14</v>
      </c>
      <c r="BK63" s="440">
        <f>BR13+BJ18+BR18+BJ23+BR23+BJ28+BR28+BJ33+BR33+BJ38</f>
        <v>2765</v>
      </c>
      <c r="BL63" s="272"/>
      <c r="BO63" s="232" t="s">
        <v>14</v>
      </c>
      <c r="BP63" s="440">
        <f>BR38+BJ43+BR43+BJ48+BR48+BJ53+BR53+BJ58+BR58</f>
        <v>2255</v>
      </c>
      <c r="BQ63" s="272"/>
      <c r="BR63" s="43" t="s">
        <v>14</v>
      </c>
      <c r="BS63" s="174">
        <f>BR38+BJ43</f>
        <v>960</v>
      </c>
      <c r="BT63" s="174">
        <f>BR43+BJ48+BR48+BJ53+BR53+BJ58+BR58</f>
        <v>1295</v>
      </c>
    </row>
    <row r="64" spans="15:76" ht="15" thickBot="1" x14ac:dyDescent="0.2">
      <c r="Q64" s="233" t="s">
        <v>12</v>
      </c>
      <c r="R64" s="442">
        <f>R62+R63</f>
        <v>1232</v>
      </c>
      <c r="S64" s="264"/>
      <c r="T64" s="50"/>
      <c r="U64" s="50"/>
      <c r="V64" s="233" t="s">
        <v>12</v>
      </c>
      <c r="W64" s="442">
        <f>W62+W63</f>
        <v>5525</v>
      </c>
      <c r="X64" s="264"/>
      <c r="Y64" s="50"/>
      <c r="Z64" s="50"/>
      <c r="AA64" s="233" t="s">
        <v>12</v>
      </c>
      <c r="AB64" s="442">
        <f>AB62+AB63</f>
        <v>3919</v>
      </c>
      <c r="AC64" s="264"/>
      <c r="AD64" s="43" t="s">
        <v>12</v>
      </c>
      <c r="AE64" s="46">
        <f>AD39+V44</f>
        <v>1857</v>
      </c>
      <c r="AF64" s="47">
        <f>AD44+V49+AD49+V54+AD54+V59+AD59</f>
        <v>2062</v>
      </c>
      <c r="AK64" s="234" t="s">
        <v>12</v>
      </c>
      <c r="AL64" s="443">
        <f>AL62+AL63</f>
        <v>0</v>
      </c>
      <c r="AM64" s="266"/>
      <c r="AP64" s="234" t="s">
        <v>12</v>
      </c>
      <c r="AQ64" s="443">
        <f>AQ62+AQ63</f>
        <v>92</v>
      </c>
      <c r="AR64" s="266"/>
      <c r="AU64" s="234" t="s">
        <v>12</v>
      </c>
      <c r="AV64" s="443">
        <f>AV62+AV63</f>
        <v>1</v>
      </c>
      <c r="AW64" s="266"/>
      <c r="AX64" s="43" t="s">
        <v>12</v>
      </c>
      <c r="AY64" s="46">
        <f>AX39+AP44</f>
        <v>0</v>
      </c>
      <c r="AZ64" s="47">
        <f>AX44+AP49+AX49+AP54+AX54+AP59+AX59</f>
        <v>1</v>
      </c>
      <c r="BE64" s="234" t="s">
        <v>12</v>
      </c>
      <c r="BF64" s="441">
        <f>BF62+BF63</f>
        <v>1232</v>
      </c>
      <c r="BG64" s="260"/>
      <c r="BJ64" s="234" t="s">
        <v>12</v>
      </c>
      <c r="BK64" s="441">
        <f>BK62+BK63</f>
        <v>5617</v>
      </c>
      <c r="BL64" s="260"/>
      <c r="BO64" s="234" t="s">
        <v>12</v>
      </c>
      <c r="BP64" s="441">
        <f>BP62+BP63</f>
        <v>3920</v>
      </c>
      <c r="BQ64" s="260"/>
      <c r="BR64" s="43" t="s">
        <v>12</v>
      </c>
      <c r="BS64" s="175">
        <f>BR39+BJ44</f>
        <v>1857</v>
      </c>
      <c r="BT64" s="176">
        <f>BR44+BJ49+BR49+BJ54+BR54+BJ59+BR59</f>
        <v>2063</v>
      </c>
      <c r="BW64" s="38"/>
      <c r="BX64" s="38"/>
    </row>
    <row r="65" spans="17:76" ht="14.25" x14ac:dyDescent="0.15">
      <c r="Q65" s="56" t="s">
        <v>23</v>
      </c>
      <c r="R65" s="261">
        <f>R64/O9</f>
        <v>0.11539902585237917</v>
      </c>
      <c r="S65" s="262"/>
      <c r="T65" s="50"/>
      <c r="U65" s="50"/>
      <c r="V65" s="56" t="s">
        <v>23</v>
      </c>
      <c r="W65" s="261">
        <f>W64/O9</f>
        <v>0.51751592356687903</v>
      </c>
      <c r="X65" s="262"/>
      <c r="Y65" s="235"/>
      <c r="Z65" s="235"/>
      <c r="AA65" s="56" t="s">
        <v>23</v>
      </c>
      <c r="AB65" s="261">
        <f>AB64/O9</f>
        <v>0.36708505058074187</v>
      </c>
      <c r="AC65" s="262"/>
      <c r="AE65" s="48">
        <f>AE64/O9</f>
        <v>0.17394155114275009</v>
      </c>
      <c r="AF65" s="48">
        <f>AF64/O9</f>
        <v>0.19314349943799175</v>
      </c>
      <c r="AK65" s="171" t="s">
        <v>23</v>
      </c>
      <c r="AL65" s="256">
        <f>AL64/AI9</f>
        <v>0</v>
      </c>
      <c r="AM65" s="257"/>
      <c r="AP65" s="171" t="s">
        <v>23</v>
      </c>
      <c r="AQ65" s="256">
        <f>AQ64/AI9</f>
        <v>0.989247311827957</v>
      </c>
      <c r="AR65" s="257"/>
      <c r="AS65" s="236"/>
      <c r="AT65" s="236"/>
      <c r="AU65" s="171" t="s">
        <v>23</v>
      </c>
      <c r="AV65" s="256">
        <f>AV64/AI9</f>
        <v>1.0752688172043012E-2</v>
      </c>
      <c r="AW65" s="257"/>
      <c r="AY65" s="48">
        <f>AY64/AI9</f>
        <v>0</v>
      </c>
      <c r="AZ65" s="48">
        <f>AZ64/AI9</f>
        <v>1.0752688172043012E-2</v>
      </c>
      <c r="BE65" s="171" t="s">
        <v>23</v>
      </c>
      <c r="BF65" s="256">
        <f>BF64/BC9</f>
        <v>0.11440245148110317</v>
      </c>
      <c r="BG65" s="257"/>
      <c r="BJ65" s="171" t="s">
        <v>23</v>
      </c>
      <c r="BK65" s="256">
        <f>BK64/BC9</f>
        <v>0.52158974835175043</v>
      </c>
      <c r="BL65" s="257"/>
      <c r="BM65" s="236"/>
      <c r="BN65" s="236"/>
      <c r="BO65" s="171" t="s">
        <v>23</v>
      </c>
      <c r="BP65" s="256">
        <f>BP64/BC9</f>
        <v>0.36400780016714646</v>
      </c>
      <c r="BQ65" s="257"/>
      <c r="BS65" s="48">
        <f>BS64/BC9</f>
        <v>0.17243940941591607</v>
      </c>
      <c r="BT65" s="48">
        <f>BT64/BC9</f>
        <v>0.19156839075123039</v>
      </c>
      <c r="BW65" s="38"/>
      <c r="BX65" s="38"/>
    </row>
    <row r="67" spans="17:76" x14ac:dyDescent="0.15">
      <c r="Q67" s="40" t="s">
        <v>24</v>
      </c>
      <c r="AK67" s="40"/>
      <c r="BE67" s="40" t="s">
        <v>25</v>
      </c>
    </row>
    <row r="74" spans="17:76" x14ac:dyDescent="0.15">
      <c r="W74" s="41"/>
      <c r="X74" s="41"/>
      <c r="Y74" s="42" t="s">
        <v>26</v>
      </c>
      <c r="Z74" s="258">
        <f>V27+AD27+V32+AD32+V37</f>
        <v>1680</v>
      </c>
      <c r="AA74" s="258"/>
    </row>
    <row r="75" spans="17:76" x14ac:dyDescent="0.15">
      <c r="W75" s="41"/>
      <c r="X75" s="41"/>
      <c r="Y75" s="42" t="s">
        <v>27</v>
      </c>
      <c r="Z75" s="258">
        <f>V28+AD28+V33+AD33+V38</f>
        <v>1656</v>
      </c>
      <c r="AA75" s="258"/>
    </row>
  </sheetData>
  <mergeCells count="408"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7" man="1"/>
    <brk id="32" max="67" man="1"/>
    <brk id="52" max="6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C62A-04BC-419E-B789-72D601B9265C}">
  <dimension ref="A1:BX75"/>
  <sheetViews>
    <sheetView view="pageBreakPreview" topLeftCell="A37" zoomScale="110" zoomScaleNormal="100" zoomScaleSheetLayoutView="110" workbookViewId="0">
      <selection activeCell="G62" sqref="G62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432"/>
      <c r="B1" s="432"/>
      <c r="M1" t="s">
        <v>40</v>
      </c>
    </row>
    <row r="2" spans="1:70" ht="13.5" customHeight="1" x14ac:dyDescent="0.15">
      <c r="A2" s="432"/>
      <c r="B2" s="432"/>
      <c r="C2" s="422" t="s">
        <v>29</v>
      </c>
      <c r="D2" s="422"/>
      <c r="E2" s="422"/>
      <c r="F2" s="422"/>
      <c r="G2" s="422"/>
      <c r="H2" s="422"/>
      <c r="I2" s="422"/>
    </row>
    <row r="3" spans="1:70" ht="13.5" customHeight="1" x14ac:dyDescent="0.15">
      <c r="A3" s="432"/>
      <c r="B3" s="432"/>
      <c r="C3" s="422"/>
      <c r="D3" s="422"/>
      <c r="E3" s="422"/>
      <c r="F3" s="422"/>
      <c r="G3" s="422"/>
      <c r="H3" s="422"/>
      <c r="I3" s="422"/>
      <c r="Q3" s="423" t="s">
        <v>0</v>
      </c>
      <c r="R3" s="423"/>
      <c r="S3" s="423"/>
      <c r="T3" s="423"/>
      <c r="U3" s="423"/>
      <c r="V3" s="423"/>
      <c r="W3" s="423"/>
      <c r="X3" s="423"/>
      <c r="Y3" s="423"/>
      <c r="Z3" s="423"/>
      <c r="AA3" s="423"/>
      <c r="AK3" s="423" t="s">
        <v>1</v>
      </c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BE3" s="423" t="s">
        <v>2</v>
      </c>
      <c r="BF3" s="423"/>
      <c r="BG3" s="423"/>
      <c r="BH3" s="423"/>
      <c r="BI3" s="423"/>
      <c r="BJ3" s="423"/>
      <c r="BK3" s="423"/>
      <c r="BL3" s="423"/>
      <c r="BM3" s="423"/>
      <c r="BN3" s="423"/>
      <c r="BO3" s="423"/>
    </row>
    <row r="4" spans="1:70" ht="14.25" x14ac:dyDescent="0.15">
      <c r="G4" s="433" t="s">
        <v>73</v>
      </c>
      <c r="H4" s="434"/>
      <c r="I4" s="434"/>
      <c r="J4" s="434"/>
      <c r="K4" s="434"/>
      <c r="M4" s="2" t="s">
        <v>3</v>
      </c>
      <c r="N4" s="199"/>
      <c r="O4" s="2"/>
      <c r="V4" s="4"/>
      <c r="W4" s="5"/>
      <c r="X4" s="5"/>
      <c r="Z4" s="428" t="str">
        <f>G4</f>
        <v xml:space="preserve">令和元年12月31日現在 </v>
      </c>
      <c r="AA4" s="429"/>
      <c r="AB4" s="429"/>
      <c r="AC4" s="429"/>
      <c r="AD4" s="429"/>
      <c r="AG4" s="6" t="s">
        <v>4</v>
      </c>
      <c r="AH4" s="200"/>
      <c r="AI4" s="6"/>
      <c r="AP4" s="4"/>
      <c r="AQ4" s="5"/>
      <c r="AR4" s="5"/>
      <c r="AT4" s="428" t="str">
        <f>Z4</f>
        <v xml:space="preserve">令和元年12月31日現在 </v>
      </c>
      <c r="AU4" s="429"/>
      <c r="AV4" s="429"/>
      <c r="AW4" s="429"/>
      <c r="AX4" s="429"/>
      <c r="BA4" s="8" t="s">
        <v>5</v>
      </c>
      <c r="BB4" s="201"/>
      <c r="BC4" s="8"/>
      <c r="BJ4" s="4"/>
      <c r="BK4" s="5"/>
      <c r="BL4" s="5"/>
      <c r="BN4" s="428" t="str">
        <f>AT4</f>
        <v xml:space="preserve">令和元年12月31日現在 </v>
      </c>
      <c r="BO4" s="429"/>
      <c r="BP4" s="429"/>
      <c r="BQ4" s="429"/>
      <c r="BR4" s="429"/>
    </row>
    <row r="5" spans="1:70" ht="14.25" thickBot="1" x14ac:dyDescent="0.2">
      <c r="M5" s="415" t="s">
        <v>6</v>
      </c>
      <c r="N5" s="431"/>
      <c r="O5" s="417" t="s">
        <v>7</v>
      </c>
      <c r="P5" s="418"/>
      <c r="Q5" s="10"/>
      <c r="R5" s="10"/>
      <c r="S5" s="10"/>
      <c r="T5" s="10"/>
      <c r="U5" s="10"/>
      <c r="V5" s="10"/>
      <c r="W5" s="11"/>
      <c r="X5" s="241"/>
      <c r="Y5" s="10"/>
      <c r="Z5" s="10"/>
      <c r="AA5" s="10"/>
      <c r="AB5" s="10"/>
      <c r="AC5" s="10"/>
      <c r="AD5" s="10"/>
      <c r="AG5" s="415" t="s">
        <v>6</v>
      </c>
      <c r="AH5" s="431"/>
      <c r="AI5" s="415" t="s">
        <v>8</v>
      </c>
      <c r="AJ5" s="277"/>
      <c r="AK5" s="10"/>
      <c r="AL5" s="10"/>
      <c r="AM5" s="10"/>
      <c r="AN5" s="10"/>
      <c r="AO5" s="10"/>
      <c r="AP5" s="10"/>
      <c r="AQ5" s="11"/>
      <c r="AR5" s="241"/>
      <c r="AS5" s="10"/>
      <c r="AT5" s="10"/>
      <c r="AU5" s="10"/>
      <c r="AV5" s="10"/>
      <c r="AW5" s="10"/>
      <c r="AX5" s="10"/>
      <c r="BA5" s="415" t="s">
        <v>6</v>
      </c>
      <c r="BB5" s="431"/>
      <c r="BC5" s="419" t="s">
        <v>9</v>
      </c>
      <c r="BD5" s="420"/>
      <c r="BE5" s="10"/>
      <c r="BF5" s="10"/>
      <c r="BG5" s="10"/>
      <c r="BH5" s="10"/>
      <c r="BI5" s="10"/>
      <c r="BJ5" s="10"/>
      <c r="BK5" s="11"/>
      <c r="BL5" s="241"/>
      <c r="BM5" s="10"/>
      <c r="BN5" s="10"/>
      <c r="BO5" s="10"/>
      <c r="BP5" s="10"/>
      <c r="BQ5" s="10"/>
      <c r="BR5" s="10"/>
    </row>
    <row r="6" spans="1:70" ht="15.75" thickBot="1" x14ac:dyDescent="0.2">
      <c r="B6" s="406" t="s">
        <v>30</v>
      </c>
      <c r="C6" s="408" t="s">
        <v>31</v>
      </c>
      <c r="D6" s="368"/>
      <c r="E6" s="409"/>
      <c r="F6" s="410" t="s">
        <v>32</v>
      </c>
      <c r="G6" s="368"/>
      <c r="H6" s="411"/>
      <c r="I6" s="412" t="s">
        <v>50</v>
      </c>
      <c r="J6" s="413"/>
      <c r="K6" s="414"/>
      <c r="L6" s="26"/>
      <c r="M6" s="299" t="s">
        <v>10</v>
      </c>
      <c r="N6" s="300"/>
      <c r="O6" s="404" t="s">
        <v>11</v>
      </c>
      <c r="P6" s="405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310" t="s">
        <v>10</v>
      </c>
      <c r="X6" s="31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99" t="s">
        <v>10</v>
      </c>
      <c r="AH6" s="300"/>
      <c r="AI6" s="404" t="s">
        <v>11</v>
      </c>
      <c r="AJ6" s="405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310" t="s">
        <v>10</v>
      </c>
      <c r="AR6" s="31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99" t="s">
        <v>10</v>
      </c>
      <c r="BB6" s="300"/>
      <c r="BC6" s="404" t="s">
        <v>11</v>
      </c>
      <c r="BD6" s="405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310" t="s">
        <v>10</v>
      </c>
      <c r="BL6" s="31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407"/>
      <c r="C7" s="146" t="s">
        <v>16</v>
      </c>
      <c r="D7" s="58" t="s">
        <v>14</v>
      </c>
      <c r="E7" s="59" t="s">
        <v>33</v>
      </c>
      <c r="F7" s="60" t="s">
        <v>16</v>
      </c>
      <c r="G7" s="58" t="s">
        <v>14</v>
      </c>
      <c r="H7" s="59" t="s">
        <v>33</v>
      </c>
      <c r="I7" s="104" t="s">
        <v>16</v>
      </c>
      <c r="J7" s="105" t="s">
        <v>14</v>
      </c>
      <c r="K7" s="106" t="s">
        <v>33</v>
      </c>
      <c r="M7" s="299" t="s">
        <v>13</v>
      </c>
      <c r="N7" s="300"/>
      <c r="O7" s="398">
        <f>V7+AD7+V12+AD12+V17+AD17+V22+AD22+V27+AD27+V32+AD32+V37+AD37+V42+AD42+V47+AD47+V52+AD52+V57+AD57</f>
        <v>5087</v>
      </c>
      <c r="P7" s="399"/>
      <c r="Q7" s="238">
        <v>33</v>
      </c>
      <c r="R7" s="237">
        <v>29</v>
      </c>
      <c r="S7" s="237">
        <v>34</v>
      </c>
      <c r="T7" s="237">
        <v>39</v>
      </c>
      <c r="U7" s="237">
        <v>40</v>
      </c>
      <c r="V7" s="237">
        <f>SUM(Q7:U7)</f>
        <v>175</v>
      </c>
      <c r="W7" s="307" t="s">
        <v>13</v>
      </c>
      <c r="X7" s="308"/>
      <c r="Y7" s="237">
        <v>35</v>
      </c>
      <c r="Z7" s="237">
        <v>35</v>
      </c>
      <c r="AA7" s="237">
        <v>37</v>
      </c>
      <c r="AB7" s="237">
        <v>46</v>
      </c>
      <c r="AC7" s="237">
        <v>33</v>
      </c>
      <c r="AD7" s="239">
        <f>SUM(Y7:AC7)</f>
        <v>186</v>
      </c>
      <c r="AG7" s="299" t="s">
        <v>13</v>
      </c>
      <c r="AH7" s="300"/>
      <c r="AI7" s="398">
        <f>AP7+AX7+AP12+AX12+AP17+AX17+AP22+AX22+AP27+AX27+AP32+AX32+AP37+AX37+AP42+AX42+AP47+AX47+AP52+AX52+AP57+AX57</f>
        <v>35</v>
      </c>
      <c r="AJ7" s="399"/>
      <c r="AK7" s="238"/>
      <c r="AL7" s="237"/>
      <c r="AM7" s="237"/>
      <c r="AN7" s="237"/>
      <c r="AO7" s="237"/>
      <c r="AP7" s="237">
        <f>SUM(AK7:AO7)</f>
        <v>0</v>
      </c>
      <c r="AQ7" s="307" t="s">
        <v>13</v>
      </c>
      <c r="AR7" s="308"/>
      <c r="AS7" s="237"/>
      <c r="AT7" s="237"/>
      <c r="AU7" s="237"/>
      <c r="AV7" s="237"/>
      <c r="AW7" s="237"/>
      <c r="AX7" s="239">
        <f>SUM(AS7:AW7)</f>
        <v>0</v>
      </c>
      <c r="BA7" s="299" t="s">
        <v>13</v>
      </c>
      <c r="BB7" s="300"/>
      <c r="BC7" s="398">
        <f>BJ7+BR7+BJ12+BR12+BJ17+BR17+BJ22+BR22+BJ27+BR27+BJ32+BR32+BJ37+BR37+BJ42+BR42+BJ47+BR47+BJ52+BR52+BJ57+BR57</f>
        <v>5122</v>
      </c>
      <c r="BD7" s="399"/>
      <c r="BE7" s="238">
        <f>Q7+AK7</f>
        <v>33</v>
      </c>
      <c r="BF7" s="237">
        <f t="shared" ref="BF7:BJ8" si="0">R7+AL7</f>
        <v>29</v>
      </c>
      <c r="BG7" s="237">
        <f t="shared" si="0"/>
        <v>34</v>
      </c>
      <c r="BH7" s="237">
        <f t="shared" si="0"/>
        <v>39</v>
      </c>
      <c r="BI7" s="237">
        <f t="shared" si="0"/>
        <v>40</v>
      </c>
      <c r="BJ7" s="237">
        <f t="shared" si="0"/>
        <v>175</v>
      </c>
      <c r="BK7" s="309" t="s">
        <v>13</v>
      </c>
      <c r="BL7" s="309"/>
      <c r="BM7" s="237">
        <f>Y7+AS7</f>
        <v>35</v>
      </c>
      <c r="BN7" s="237">
        <f t="shared" ref="BN7:BQ8" si="1">Z7+AT7</f>
        <v>35</v>
      </c>
      <c r="BO7" s="237">
        <f t="shared" si="1"/>
        <v>37</v>
      </c>
      <c r="BP7" s="237">
        <f t="shared" si="1"/>
        <v>46</v>
      </c>
      <c r="BQ7" s="237">
        <f t="shared" si="1"/>
        <v>33</v>
      </c>
      <c r="BR7" s="239">
        <f>SUM(BM7:BQ7)</f>
        <v>186</v>
      </c>
    </row>
    <row r="8" spans="1:70" ht="15.75" customHeight="1" thickBot="1" x14ac:dyDescent="0.2">
      <c r="B8" s="147" t="s">
        <v>34</v>
      </c>
      <c r="C8" s="202">
        <f t="shared" ref="C8:H8" si="2">+C10-C9</f>
        <v>3424</v>
      </c>
      <c r="D8" s="203">
        <f t="shared" si="2"/>
        <v>3324</v>
      </c>
      <c r="E8" s="62">
        <f t="shared" si="2"/>
        <v>6748</v>
      </c>
      <c r="F8" s="204">
        <f t="shared" si="2"/>
        <v>35</v>
      </c>
      <c r="G8" s="205">
        <f t="shared" si="2"/>
        <v>51</v>
      </c>
      <c r="H8" s="62">
        <f t="shared" si="2"/>
        <v>86</v>
      </c>
      <c r="I8" s="107">
        <f t="shared" ref="I8:K10" si="3">+C8+F8</f>
        <v>3459</v>
      </c>
      <c r="J8" s="108">
        <f t="shared" si="3"/>
        <v>3375</v>
      </c>
      <c r="K8" s="109">
        <f t="shared" si="3"/>
        <v>6834</v>
      </c>
      <c r="L8" s="206"/>
      <c r="M8" s="299" t="s">
        <v>14</v>
      </c>
      <c r="N8" s="300"/>
      <c r="O8" s="398">
        <f>V8+AD8+V13+AD13+V18+AD18+V23+AD23+V28+AD28+V33+AD33+V38+AD38+V43+AD43+V48+AD48+V53+AD53+V58+AD58</f>
        <v>5580</v>
      </c>
      <c r="P8" s="399"/>
      <c r="Q8" s="17">
        <v>17</v>
      </c>
      <c r="R8" s="18">
        <v>36</v>
      </c>
      <c r="S8" s="18">
        <v>34</v>
      </c>
      <c r="T8" s="18">
        <v>33</v>
      </c>
      <c r="U8" s="18">
        <v>34</v>
      </c>
      <c r="V8" s="18">
        <f>SUM(Q8:U8)</f>
        <v>154</v>
      </c>
      <c r="W8" s="304" t="s">
        <v>15</v>
      </c>
      <c r="X8" s="305"/>
      <c r="Y8" s="18">
        <v>39</v>
      </c>
      <c r="Z8" s="18">
        <v>35</v>
      </c>
      <c r="AA8" s="18">
        <v>59</v>
      </c>
      <c r="AB8" s="18">
        <v>51</v>
      </c>
      <c r="AC8" s="18">
        <v>39</v>
      </c>
      <c r="AD8" s="19">
        <f>SUM(Y8:AC8)</f>
        <v>223</v>
      </c>
      <c r="AG8" s="299" t="s">
        <v>14</v>
      </c>
      <c r="AH8" s="300"/>
      <c r="AI8" s="398">
        <f>AP8+AX8+AP13+AX13+AP18+AX18+AP23+AX23+AP28+AX28+AP33+AX33+AP38+AX38+AP43+AX43+AP48+AX48+AP53+AX53+AP58+AX58</f>
        <v>52</v>
      </c>
      <c r="AJ8" s="399"/>
      <c r="AK8" s="17"/>
      <c r="AL8" s="18"/>
      <c r="AM8" s="18"/>
      <c r="AN8" s="18"/>
      <c r="AO8" s="18"/>
      <c r="AP8" s="18">
        <f>SUM(AK8:AO8)</f>
        <v>0</v>
      </c>
      <c r="AQ8" s="304" t="s">
        <v>15</v>
      </c>
      <c r="AR8" s="305"/>
      <c r="AS8" s="18"/>
      <c r="AT8" s="18"/>
      <c r="AU8" s="18"/>
      <c r="AV8" s="18"/>
      <c r="AW8" s="18"/>
      <c r="AX8" s="19">
        <f>SUM(AS8:AW8)</f>
        <v>0</v>
      </c>
      <c r="BA8" s="299" t="s">
        <v>14</v>
      </c>
      <c r="BB8" s="300"/>
      <c r="BC8" s="398">
        <f>BJ8+BR8+BJ13+BR13+BJ18+BR18+BJ23+BR23+BJ28+BR28+BJ33+BR33+BJ38+BR38+BJ43+BR43+BJ48+BR48+BJ53+BR53+BJ58+BR58</f>
        <v>5632</v>
      </c>
      <c r="BD8" s="399"/>
      <c r="BE8" s="17">
        <f>Q8+AK8</f>
        <v>17</v>
      </c>
      <c r="BF8" s="18">
        <f t="shared" si="0"/>
        <v>36</v>
      </c>
      <c r="BG8" s="18">
        <f t="shared" si="0"/>
        <v>34</v>
      </c>
      <c r="BH8" s="18">
        <f t="shared" si="0"/>
        <v>33</v>
      </c>
      <c r="BI8" s="18">
        <f t="shared" si="0"/>
        <v>34</v>
      </c>
      <c r="BJ8" s="18">
        <f>SUM(BE8:BI8)</f>
        <v>154</v>
      </c>
      <c r="BK8" s="306" t="s">
        <v>15</v>
      </c>
      <c r="BL8" s="306"/>
      <c r="BM8" s="18">
        <f>Y8+AS8</f>
        <v>39</v>
      </c>
      <c r="BN8" s="18">
        <f t="shared" si="1"/>
        <v>35</v>
      </c>
      <c r="BO8" s="18">
        <f t="shared" si="1"/>
        <v>59</v>
      </c>
      <c r="BP8" s="18">
        <f t="shared" si="1"/>
        <v>51</v>
      </c>
      <c r="BQ8" s="18">
        <f t="shared" si="1"/>
        <v>39</v>
      </c>
      <c r="BR8" s="19">
        <f>SUM(BM8:BQ8)</f>
        <v>223</v>
      </c>
    </row>
    <row r="9" spans="1:70" ht="15.75" thickBot="1" x14ac:dyDescent="0.2">
      <c r="B9" s="148" t="s">
        <v>35</v>
      </c>
      <c r="C9" s="207">
        <f>AB62</f>
        <v>1663</v>
      </c>
      <c r="D9" s="208">
        <f>AB63</f>
        <v>2256</v>
      </c>
      <c r="E9" s="66">
        <f>+C9+D9</f>
        <v>3919</v>
      </c>
      <c r="F9" s="209">
        <f>AV62</f>
        <v>0</v>
      </c>
      <c r="G9" s="208">
        <f>AV63</f>
        <v>1</v>
      </c>
      <c r="H9" s="66">
        <f>SUM(F9:G9)</f>
        <v>1</v>
      </c>
      <c r="I9" s="110">
        <f t="shared" si="3"/>
        <v>1663</v>
      </c>
      <c r="J9" s="111">
        <f t="shared" si="3"/>
        <v>2257</v>
      </c>
      <c r="K9" s="112">
        <f>+E9+H9</f>
        <v>3920</v>
      </c>
      <c r="L9" s="206"/>
      <c r="M9" s="299" t="s">
        <v>12</v>
      </c>
      <c r="N9" s="300"/>
      <c r="O9" s="398">
        <f>SUM(O7:O8)</f>
        <v>10667</v>
      </c>
      <c r="P9" s="401"/>
      <c r="Q9" s="20">
        <f t="shared" ref="Q9:V9" si="4">SUM(Q7:Q8)</f>
        <v>50</v>
      </c>
      <c r="R9" s="20">
        <f t="shared" si="4"/>
        <v>65</v>
      </c>
      <c r="S9" s="20">
        <f t="shared" si="4"/>
        <v>68</v>
      </c>
      <c r="T9" s="20">
        <f t="shared" si="4"/>
        <v>72</v>
      </c>
      <c r="U9" s="20">
        <f t="shared" si="4"/>
        <v>74</v>
      </c>
      <c r="V9" s="20">
        <f t="shared" si="4"/>
        <v>329</v>
      </c>
      <c r="W9" s="402" t="s">
        <v>12</v>
      </c>
      <c r="X9" s="403"/>
      <c r="Y9" s="20">
        <f t="shared" ref="Y9:AD9" si="5">SUM(Y7:Y8)</f>
        <v>74</v>
      </c>
      <c r="Z9" s="20">
        <f t="shared" si="5"/>
        <v>70</v>
      </c>
      <c r="AA9" s="20">
        <f t="shared" si="5"/>
        <v>96</v>
      </c>
      <c r="AB9" s="20">
        <f t="shared" si="5"/>
        <v>97</v>
      </c>
      <c r="AC9" s="20">
        <f t="shared" si="5"/>
        <v>72</v>
      </c>
      <c r="AD9" s="20">
        <f t="shared" si="5"/>
        <v>409</v>
      </c>
      <c r="AG9" s="299" t="s">
        <v>12</v>
      </c>
      <c r="AH9" s="300"/>
      <c r="AI9" s="398">
        <f>SUM(AI7:AI8)</f>
        <v>87</v>
      </c>
      <c r="AJ9" s="401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402" t="s">
        <v>12</v>
      </c>
      <c r="AR9" s="403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99" t="s">
        <v>12</v>
      </c>
      <c r="BB9" s="300"/>
      <c r="BC9" s="398">
        <f>SUM(BC7:BC8)</f>
        <v>10754</v>
      </c>
      <c r="BD9" s="399"/>
      <c r="BE9" s="21">
        <f t="shared" ref="BE9:BJ9" si="8">SUM(BE7:BE8)</f>
        <v>50</v>
      </c>
      <c r="BF9" s="22">
        <f t="shared" si="8"/>
        <v>65</v>
      </c>
      <c r="BG9" s="22">
        <f t="shared" si="8"/>
        <v>68</v>
      </c>
      <c r="BH9" s="22">
        <f t="shared" si="8"/>
        <v>72</v>
      </c>
      <c r="BI9" s="23">
        <f t="shared" si="8"/>
        <v>74</v>
      </c>
      <c r="BJ9" s="240">
        <f t="shared" si="8"/>
        <v>329</v>
      </c>
      <c r="BK9" s="430" t="s">
        <v>12</v>
      </c>
      <c r="BL9" s="430"/>
      <c r="BM9" s="21">
        <f t="shared" ref="BM9:BR9" si="9">SUM(BM7:BM8)</f>
        <v>74</v>
      </c>
      <c r="BN9" s="22">
        <f t="shared" si="9"/>
        <v>70</v>
      </c>
      <c r="BO9" s="22">
        <f t="shared" si="9"/>
        <v>96</v>
      </c>
      <c r="BP9" s="22">
        <f t="shared" si="9"/>
        <v>97</v>
      </c>
      <c r="BQ9" s="23">
        <f t="shared" si="9"/>
        <v>72</v>
      </c>
      <c r="BR9" s="240">
        <f t="shared" si="9"/>
        <v>409</v>
      </c>
    </row>
    <row r="10" spans="1:70" ht="15.75" thickBot="1" x14ac:dyDescent="0.2">
      <c r="B10" s="149" t="s">
        <v>12</v>
      </c>
      <c r="C10" s="210">
        <f>O7</f>
        <v>5087</v>
      </c>
      <c r="D10" s="211">
        <f>O8</f>
        <v>5580</v>
      </c>
      <c r="E10" s="69">
        <f>+C10+D10</f>
        <v>10667</v>
      </c>
      <c r="F10" s="212">
        <f>AI7</f>
        <v>35</v>
      </c>
      <c r="G10" s="211">
        <f>AI8</f>
        <v>52</v>
      </c>
      <c r="H10" s="69">
        <f>SUM(F10:G10)</f>
        <v>87</v>
      </c>
      <c r="I10" s="113">
        <f t="shared" si="3"/>
        <v>5122</v>
      </c>
      <c r="J10" s="114">
        <f t="shared" si="3"/>
        <v>5632</v>
      </c>
      <c r="K10" s="115">
        <f t="shared" si="3"/>
        <v>10754</v>
      </c>
      <c r="L10" s="206"/>
      <c r="N10" s="40"/>
      <c r="Q10" s="26"/>
      <c r="R10" s="26"/>
      <c r="S10" s="26"/>
      <c r="T10" s="26"/>
      <c r="U10" s="26"/>
      <c r="V10" s="26"/>
      <c r="W10" s="27"/>
      <c r="X10" s="27"/>
      <c r="Y10" s="26"/>
      <c r="Z10" s="26"/>
      <c r="AA10" s="26"/>
      <c r="AB10" s="26"/>
      <c r="AC10" s="26"/>
      <c r="AD10" s="26"/>
      <c r="AH10" s="40"/>
      <c r="AK10" s="26"/>
      <c r="AL10" s="26"/>
      <c r="AM10" s="26"/>
      <c r="AN10" s="26"/>
      <c r="AO10" s="26"/>
      <c r="AP10" s="26"/>
      <c r="AQ10" s="27"/>
      <c r="AR10" s="27"/>
      <c r="AS10" s="26"/>
      <c r="AT10" s="26"/>
      <c r="AU10" s="26"/>
      <c r="AV10" s="26"/>
      <c r="AW10" s="26"/>
      <c r="AX10" s="26"/>
      <c r="BB10" s="40"/>
      <c r="BE10" s="26"/>
      <c r="BF10" s="26"/>
      <c r="BG10" s="26"/>
      <c r="BH10" s="26"/>
      <c r="BI10" s="26"/>
      <c r="BJ10" s="26"/>
      <c r="BK10" s="27"/>
      <c r="BL10" s="27"/>
      <c r="BM10" s="26"/>
      <c r="BN10" s="26"/>
      <c r="BO10" s="26"/>
      <c r="BP10" s="26"/>
      <c r="BQ10" s="26"/>
      <c r="BR10" s="26"/>
    </row>
    <row r="11" spans="1:70" ht="15.75" thickBot="1" x14ac:dyDescent="0.2">
      <c r="C11" s="213"/>
      <c r="D11" s="213"/>
      <c r="E11" s="206"/>
      <c r="F11" s="213"/>
      <c r="G11" s="213"/>
      <c r="H11" s="206"/>
      <c r="I11" s="214"/>
      <c r="J11" s="214"/>
      <c r="K11" s="215"/>
      <c r="L11" s="40"/>
      <c r="O11" s="299" t="s">
        <v>10</v>
      </c>
      <c r="P11" s="300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310" t="s">
        <v>10</v>
      </c>
      <c r="X11" s="31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99" t="s">
        <v>10</v>
      </c>
      <c r="AJ11" s="300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310" t="s">
        <v>10</v>
      </c>
      <c r="AR11" s="31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99" t="s">
        <v>10</v>
      </c>
      <c r="BD11" s="300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310" t="s">
        <v>10</v>
      </c>
      <c r="BL11" s="31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9" t="s">
        <v>36</v>
      </c>
      <c r="C12" s="160">
        <f t="shared" ref="C12:J12" si="10">ROUND(C9/C10*100,2)</f>
        <v>32.69</v>
      </c>
      <c r="D12" s="161">
        <f t="shared" si="10"/>
        <v>40.43</v>
      </c>
      <c r="E12" s="162">
        <f t="shared" si="10"/>
        <v>36.74</v>
      </c>
      <c r="F12" s="160">
        <f t="shared" si="10"/>
        <v>0</v>
      </c>
      <c r="G12" s="161">
        <f t="shared" si="10"/>
        <v>1.92</v>
      </c>
      <c r="H12" s="162">
        <f t="shared" si="10"/>
        <v>1.1499999999999999</v>
      </c>
      <c r="I12" s="163">
        <f t="shared" si="10"/>
        <v>32.47</v>
      </c>
      <c r="J12" s="164">
        <f t="shared" si="10"/>
        <v>40.07</v>
      </c>
      <c r="K12" s="165">
        <f>ROUND(K9/K10*100,2)</f>
        <v>36.450000000000003</v>
      </c>
      <c r="L12" s="40"/>
      <c r="N12" s="216"/>
      <c r="O12" s="299" t="s">
        <v>13</v>
      </c>
      <c r="P12" s="303"/>
      <c r="Q12" s="238">
        <v>47</v>
      </c>
      <c r="R12" s="237">
        <v>46</v>
      </c>
      <c r="S12" s="237">
        <v>45</v>
      </c>
      <c r="T12" s="237">
        <v>56</v>
      </c>
      <c r="U12" s="237">
        <v>59</v>
      </c>
      <c r="V12" s="237">
        <f>SUM(Q12:U12)</f>
        <v>253</v>
      </c>
      <c r="W12" s="307" t="s">
        <v>13</v>
      </c>
      <c r="X12" s="308"/>
      <c r="Y12" s="237">
        <v>49</v>
      </c>
      <c r="Z12" s="237">
        <v>63</v>
      </c>
      <c r="AA12" s="237">
        <v>35</v>
      </c>
      <c r="AB12" s="237">
        <v>45</v>
      </c>
      <c r="AC12" s="237">
        <v>46</v>
      </c>
      <c r="AD12" s="239">
        <f>SUM(Y12:AC12)</f>
        <v>238</v>
      </c>
      <c r="AI12" s="299" t="s">
        <v>13</v>
      </c>
      <c r="AJ12" s="303"/>
      <c r="AK12" s="238"/>
      <c r="AL12" s="237"/>
      <c r="AM12" s="237"/>
      <c r="AN12" s="237"/>
      <c r="AO12" s="237"/>
      <c r="AP12" s="237">
        <f>SUM(AK12:AO12)</f>
        <v>0</v>
      </c>
      <c r="AQ12" s="307" t="s">
        <v>13</v>
      </c>
      <c r="AR12" s="308"/>
      <c r="AS12" s="237"/>
      <c r="AT12" s="237"/>
      <c r="AU12" s="237"/>
      <c r="AV12" s="237"/>
      <c r="AW12" s="237">
        <v>1</v>
      </c>
      <c r="AX12" s="239">
        <f>SUM(AS12:AW12)</f>
        <v>1</v>
      </c>
      <c r="BC12" s="299" t="s">
        <v>13</v>
      </c>
      <c r="BD12" s="303"/>
      <c r="BE12" s="238">
        <f>Q12+AK12</f>
        <v>47</v>
      </c>
      <c r="BF12" s="237">
        <f t="shared" ref="BF12:BI13" si="11">R12+AL12</f>
        <v>46</v>
      </c>
      <c r="BG12" s="237">
        <f t="shared" si="11"/>
        <v>45</v>
      </c>
      <c r="BH12" s="237">
        <f t="shared" si="11"/>
        <v>56</v>
      </c>
      <c r="BI12" s="237">
        <f t="shared" si="11"/>
        <v>59</v>
      </c>
      <c r="BJ12" s="237">
        <f>SUM(BE12:BI12)</f>
        <v>253</v>
      </c>
      <c r="BK12" s="309" t="s">
        <v>13</v>
      </c>
      <c r="BL12" s="309"/>
      <c r="BM12" s="237">
        <f>Y12+AS12</f>
        <v>49</v>
      </c>
      <c r="BN12" s="237">
        <f t="shared" ref="BN12:BQ13" si="12">Z12+AT12</f>
        <v>63</v>
      </c>
      <c r="BO12" s="237">
        <f t="shared" si="12"/>
        <v>35</v>
      </c>
      <c r="BP12" s="237">
        <f t="shared" si="12"/>
        <v>45</v>
      </c>
      <c r="BQ12" s="237">
        <f t="shared" si="12"/>
        <v>47</v>
      </c>
      <c r="BR12" s="239">
        <f>SUM(BM12:BQ12)</f>
        <v>239</v>
      </c>
    </row>
    <row r="13" spans="1:70" ht="16.5" thickTop="1" thickBot="1" x14ac:dyDescent="0.2">
      <c r="E13" s="40"/>
      <c r="H13" s="40"/>
      <c r="I13" s="116"/>
      <c r="J13" s="116"/>
      <c r="K13" s="117"/>
      <c r="L13" s="40"/>
      <c r="O13" s="299" t="s">
        <v>15</v>
      </c>
      <c r="P13" s="303"/>
      <c r="Q13" s="17">
        <v>43</v>
      </c>
      <c r="R13" s="18">
        <v>34</v>
      </c>
      <c r="S13" s="18">
        <v>49</v>
      </c>
      <c r="T13" s="18">
        <v>56</v>
      </c>
      <c r="U13" s="18">
        <v>52</v>
      </c>
      <c r="V13" s="18">
        <f>SUM(Q13:U13)</f>
        <v>234</v>
      </c>
      <c r="W13" s="304" t="s">
        <v>15</v>
      </c>
      <c r="X13" s="305"/>
      <c r="Y13" s="18">
        <v>59</v>
      </c>
      <c r="Z13" s="18">
        <v>47</v>
      </c>
      <c r="AA13" s="18">
        <v>56</v>
      </c>
      <c r="AB13" s="18">
        <v>61</v>
      </c>
      <c r="AC13" s="18">
        <v>49</v>
      </c>
      <c r="AD13" s="19">
        <f>SUM(Y13:AC13)</f>
        <v>272</v>
      </c>
      <c r="AI13" s="299" t="s">
        <v>15</v>
      </c>
      <c r="AJ13" s="303"/>
      <c r="AK13" s="17"/>
      <c r="AL13" s="18"/>
      <c r="AM13" s="18"/>
      <c r="AN13" s="18"/>
      <c r="AO13" s="18"/>
      <c r="AP13" s="18">
        <f>SUM(AK13:AO13)</f>
        <v>0</v>
      </c>
      <c r="AQ13" s="304" t="s">
        <v>15</v>
      </c>
      <c r="AR13" s="305"/>
      <c r="AS13" s="18"/>
      <c r="AT13" s="18"/>
      <c r="AU13" s="18"/>
      <c r="AV13" s="18"/>
      <c r="AW13" s="18">
        <v>2</v>
      </c>
      <c r="AX13" s="19">
        <f>SUM(AS13:AW13)</f>
        <v>2</v>
      </c>
      <c r="BC13" s="299" t="s">
        <v>15</v>
      </c>
      <c r="BD13" s="303"/>
      <c r="BE13" s="17">
        <f>Q13+AK13</f>
        <v>43</v>
      </c>
      <c r="BF13" s="18">
        <f t="shared" si="11"/>
        <v>34</v>
      </c>
      <c r="BG13" s="18">
        <f t="shared" si="11"/>
        <v>49</v>
      </c>
      <c r="BH13" s="18">
        <f t="shared" si="11"/>
        <v>56</v>
      </c>
      <c r="BI13" s="18">
        <f t="shared" si="11"/>
        <v>52</v>
      </c>
      <c r="BJ13" s="18">
        <f>SUM(BE13:BI13)</f>
        <v>234</v>
      </c>
      <c r="BK13" s="306" t="s">
        <v>15</v>
      </c>
      <c r="BL13" s="306"/>
      <c r="BM13" s="18">
        <f>Y13+AS13</f>
        <v>59</v>
      </c>
      <c r="BN13" s="18">
        <f t="shared" si="12"/>
        <v>47</v>
      </c>
      <c r="BO13" s="18">
        <f t="shared" si="12"/>
        <v>56</v>
      </c>
      <c r="BP13" s="18">
        <f t="shared" si="12"/>
        <v>61</v>
      </c>
      <c r="BQ13" s="18">
        <f t="shared" si="12"/>
        <v>51</v>
      </c>
      <c r="BR13" s="19">
        <f>SUM(BM13:BQ13)</f>
        <v>274</v>
      </c>
    </row>
    <row r="14" spans="1:70" ht="15" x14ac:dyDescent="0.15">
      <c r="E14" s="40"/>
      <c r="H14" s="40"/>
      <c r="I14" s="116"/>
      <c r="J14" s="116"/>
      <c r="K14" s="117"/>
      <c r="L14" s="206"/>
      <c r="O14" s="299" t="s">
        <v>12</v>
      </c>
      <c r="P14" s="300"/>
      <c r="Q14" s="20">
        <f t="shared" ref="Q14:V14" si="13">SUM(Q12:Q13)</f>
        <v>90</v>
      </c>
      <c r="R14" s="20">
        <f t="shared" si="13"/>
        <v>80</v>
      </c>
      <c r="S14" s="20">
        <f t="shared" si="13"/>
        <v>94</v>
      </c>
      <c r="T14" s="20">
        <f t="shared" si="13"/>
        <v>112</v>
      </c>
      <c r="U14" s="20">
        <f t="shared" si="13"/>
        <v>111</v>
      </c>
      <c r="V14" s="20">
        <f t="shared" si="13"/>
        <v>487</v>
      </c>
      <c r="W14" s="301" t="s">
        <v>12</v>
      </c>
      <c r="X14" s="302"/>
      <c r="Y14" s="20">
        <f t="shared" ref="Y14:AD14" si="14">SUM(Y12:Y13)</f>
        <v>108</v>
      </c>
      <c r="Z14" s="20">
        <f t="shared" si="14"/>
        <v>110</v>
      </c>
      <c r="AA14" s="20">
        <f t="shared" si="14"/>
        <v>91</v>
      </c>
      <c r="AB14" s="20">
        <f t="shared" si="14"/>
        <v>106</v>
      </c>
      <c r="AC14" s="20">
        <f t="shared" si="14"/>
        <v>95</v>
      </c>
      <c r="AD14" s="20">
        <f t="shared" si="14"/>
        <v>510</v>
      </c>
      <c r="AI14" s="299" t="s">
        <v>12</v>
      </c>
      <c r="AJ14" s="300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301" t="s">
        <v>12</v>
      </c>
      <c r="AR14" s="302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3</v>
      </c>
      <c r="AX14" s="20">
        <f t="shared" si="16"/>
        <v>3</v>
      </c>
      <c r="BC14" s="299" t="s">
        <v>12</v>
      </c>
      <c r="BD14" s="300"/>
      <c r="BE14" s="20">
        <f t="shared" ref="BE14:BJ14" si="17">SUM(BE12:BE13)</f>
        <v>90</v>
      </c>
      <c r="BF14" s="20">
        <f t="shared" si="17"/>
        <v>80</v>
      </c>
      <c r="BG14" s="20">
        <f t="shared" si="17"/>
        <v>94</v>
      </c>
      <c r="BH14" s="20">
        <f t="shared" si="17"/>
        <v>112</v>
      </c>
      <c r="BI14" s="20">
        <f t="shared" si="17"/>
        <v>111</v>
      </c>
      <c r="BJ14" s="20">
        <f t="shared" si="17"/>
        <v>487</v>
      </c>
      <c r="BK14" s="301" t="s">
        <v>12</v>
      </c>
      <c r="BL14" s="302"/>
      <c r="BM14" s="20">
        <f t="shared" ref="BM14:BR14" si="18">SUM(BM12:BM13)</f>
        <v>108</v>
      </c>
      <c r="BN14" s="20">
        <f t="shared" si="18"/>
        <v>110</v>
      </c>
      <c r="BO14" s="20">
        <f t="shared" si="18"/>
        <v>91</v>
      </c>
      <c r="BP14" s="20">
        <f t="shared" si="18"/>
        <v>106</v>
      </c>
      <c r="BQ14" s="20">
        <f t="shared" si="18"/>
        <v>98</v>
      </c>
      <c r="BR14" s="20">
        <f t="shared" si="18"/>
        <v>513</v>
      </c>
    </row>
    <row r="15" spans="1:70" ht="15.75" thickBot="1" x14ac:dyDescent="0.2">
      <c r="E15" s="40"/>
      <c r="H15" s="40"/>
      <c r="I15" s="116"/>
      <c r="J15" s="116"/>
      <c r="K15" s="117"/>
      <c r="L15" s="206"/>
      <c r="O15" s="217"/>
      <c r="P15" s="217"/>
      <c r="Q15" s="26"/>
      <c r="R15" s="26"/>
      <c r="S15" s="26"/>
      <c r="T15" s="26"/>
      <c r="U15" s="26"/>
      <c r="V15" s="26"/>
      <c r="W15" s="217"/>
      <c r="X15" s="217"/>
      <c r="Y15" s="26"/>
      <c r="Z15" s="26"/>
      <c r="AA15" s="26"/>
      <c r="AB15" s="26"/>
      <c r="AC15" s="26"/>
      <c r="AD15" s="26"/>
      <c r="AI15" s="217"/>
      <c r="AJ15" s="217"/>
      <c r="AK15" s="26"/>
      <c r="AL15" s="26"/>
      <c r="AM15" s="26"/>
      <c r="AN15" s="26"/>
      <c r="AO15" s="26"/>
      <c r="AP15" s="26"/>
      <c r="AQ15" s="217"/>
      <c r="AR15" s="217"/>
      <c r="AS15" s="26"/>
      <c r="AT15" s="26"/>
      <c r="AU15" s="26"/>
      <c r="AV15" s="26"/>
      <c r="AW15" s="26"/>
      <c r="AX15" s="26"/>
      <c r="BC15" s="217"/>
      <c r="BD15" s="217"/>
      <c r="BE15" s="26"/>
      <c r="BF15" s="26"/>
      <c r="BG15" s="26"/>
      <c r="BH15" s="26"/>
      <c r="BI15" s="26"/>
      <c r="BJ15" s="26"/>
      <c r="BK15" s="217"/>
      <c r="BL15" s="217"/>
      <c r="BM15" s="26"/>
      <c r="BN15" s="26"/>
      <c r="BO15" s="26"/>
      <c r="BP15" s="26"/>
      <c r="BQ15" s="26"/>
      <c r="BR15" s="26"/>
    </row>
    <row r="16" spans="1:70" ht="16.5" thickTop="1" thickBot="1" x14ac:dyDescent="0.2">
      <c r="B16" s="150" t="s">
        <v>53</v>
      </c>
      <c r="C16" s="392" t="s">
        <v>31</v>
      </c>
      <c r="D16" s="393"/>
      <c r="E16" s="394"/>
      <c r="F16" s="392" t="s">
        <v>32</v>
      </c>
      <c r="G16" s="393"/>
      <c r="H16" s="394"/>
      <c r="I16" s="395" t="s">
        <v>52</v>
      </c>
      <c r="J16" s="396"/>
      <c r="K16" s="397"/>
      <c r="L16" s="206"/>
      <c r="O16" s="299" t="s">
        <v>10</v>
      </c>
      <c r="P16" s="300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310" t="s">
        <v>10</v>
      </c>
      <c r="X16" s="31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99" t="s">
        <v>10</v>
      </c>
      <c r="AJ16" s="300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310" t="s">
        <v>10</v>
      </c>
      <c r="AR16" s="31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99" t="s">
        <v>10</v>
      </c>
      <c r="BD16" s="300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310" t="s">
        <v>10</v>
      </c>
      <c r="BL16" s="31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218" t="s">
        <v>37</v>
      </c>
      <c r="C17" s="219">
        <f>V27+AD27+V32+AD32+V37</f>
        <v>1685</v>
      </c>
      <c r="D17" s="220">
        <f>V28+AD28+V33+AD33+V38</f>
        <v>1658</v>
      </c>
      <c r="E17" s="221">
        <f>SUM(C17:D17)</f>
        <v>3343</v>
      </c>
      <c r="F17" s="222">
        <f>AP27+AX27+AP32+AX32+AP37</f>
        <v>3</v>
      </c>
      <c r="G17" s="220">
        <f>AP28+AX28+AP33+AX33+AP38</f>
        <v>15</v>
      </c>
      <c r="H17" s="221">
        <f>SUM(F17:G17)</f>
        <v>18</v>
      </c>
      <c r="I17" s="223">
        <f t="shared" ref="I17:K20" si="19">+C17+F17</f>
        <v>1688</v>
      </c>
      <c r="J17" s="224">
        <f t="shared" si="19"/>
        <v>1673</v>
      </c>
      <c r="K17" s="225">
        <f t="shared" si="19"/>
        <v>3361</v>
      </c>
      <c r="L17" s="206"/>
      <c r="O17" s="299" t="s">
        <v>13</v>
      </c>
      <c r="P17" s="303"/>
      <c r="Q17" s="238">
        <v>45</v>
      </c>
      <c r="R17" s="237">
        <v>43</v>
      </c>
      <c r="S17" s="237">
        <v>43</v>
      </c>
      <c r="T17" s="237">
        <v>40</v>
      </c>
      <c r="U17" s="237">
        <v>35</v>
      </c>
      <c r="V17" s="237">
        <f>SUM(Q17:U17)</f>
        <v>206</v>
      </c>
      <c r="W17" s="307" t="s">
        <v>13</v>
      </c>
      <c r="X17" s="308"/>
      <c r="Y17" s="237">
        <v>47</v>
      </c>
      <c r="Z17" s="237">
        <v>31</v>
      </c>
      <c r="AA17" s="237">
        <v>44</v>
      </c>
      <c r="AB17" s="237">
        <v>36</v>
      </c>
      <c r="AC17" s="237">
        <v>44</v>
      </c>
      <c r="AD17" s="239">
        <f>SUM(Y17:AC17)</f>
        <v>202</v>
      </c>
      <c r="AI17" s="299" t="s">
        <v>13</v>
      </c>
      <c r="AJ17" s="303"/>
      <c r="AK17" s="238">
        <v>3</v>
      </c>
      <c r="AL17" s="237">
        <v>1</v>
      </c>
      <c r="AM17" s="237">
        <v>6</v>
      </c>
      <c r="AN17" s="237">
        <v>2</v>
      </c>
      <c r="AO17" s="237">
        <v>2</v>
      </c>
      <c r="AP17" s="237">
        <f>SUM(AK17:AO17)</f>
        <v>14</v>
      </c>
      <c r="AQ17" s="307" t="s">
        <v>13</v>
      </c>
      <c r="AR17" s="308"/>
      <c r="AS17" s="237">
        <v>0</v>
      </c>
      <c r="AT17" s="237">
        <v>1</v>
      </c>
      <c r="AU17" s="237">
        <v>4</v>
      </c>
      <c r="AV17" s="237">
        <v>0</v>
      </c>
      <c r="AW17" s="237">
        <v>3</v>
      </c>
      <c r="AX17" s="239">
        <f>SUM(AS17:AW17)</f>
        <v>8</v>
      </c>
      <c r="BC17" s="299" t="s">
        <v>13</v>
      </c>
      <c r="BD17" s="303"/>
      <c r="BE17" s="238">
        <f>Q17+AK17</f>
        <v>48</v>
      </c>
      <c r="BF17" s="237">
        <f t="shared" ref="BF17:BI18" si="20">R17+AL17</f>
        <v>44</v>
      </c>
      <c r="BG17" s="237">
        <f t="shared" si="20"/>
        <v>49</v>
      </c>
      <c r="BH17" s="237">
        <f t="shared" si="20"/>
        <v>42</v>
      </c>
      <c r="BI17" s="237">
        <f t="shared" si="20"/>
        <v>37</v>
      </c>
      <c r="BJ17" s="237">
        <f>SUM(BE17:BI17)</f>
        <v>220</v>
      </c>
      <c r="BK17" s="309" t="s">
        <v>13</v>
      </c>
      <c r="BL17" s="309"/>
      <c r="BM17" s="237">
        <f>Y17+AS17</f>
        <v>47</v>
      </c>
      <c r="BN17" s="237">
        <f t="shared" ref="BN17:BQ18" si="21">Z17+AT17</f>
        <v>32</v>
      </c>
      <c r="BO17" s="237">
        <f t="shared" si="21"/>
        <v>48</v>
      </c>
      <c r="BP17" s="237">
        <f t="shared" si="21"/>
        <v>36</v>
      </c>
      <c r="BQ17" s="237">
        <f t="shared" si="21"/>
        <v>47</v>
      </c>
      <c r="BR17" s="239">
        <f>SUM(BM17:BQ17)</f>
        <v>210</v>
      </c>
    </row>
    <row r="18" spans="2:70" ht="15.75" thickBot="1" x14ac:dyDescent="0.2">
      <c r="B18" s="156" t="s">
        <v>38</v>
      </c>
      <c r="C18" s="207">
        <f>AD37</f>
        <v>470</v>
      </c>
      <c r="D18" s="208">
        <f>AD38</f>
        <v>479</v>
      </c>
      <c r="E18" s="66">
        <f>SUM(C18:D18)</f>
        <v>949</v>
      </c>
      <c r="F18" s="209">
        <f>AX37</f>
        <v>0</v>
      </c>
      <c r="G18" s="208">
        <f>AX38</f>
        <v>0</v>
      </c>
      <c r="H18" s="66">
        <f>SUM(F18:G18)</f>
        <v>0</v>
      </c>
      <c r="I18" s="110">
        <f t="shared" si="19"/>
        <v>470</v>
      </c>
      <c r="J18" s="111">
        <f t="shared" si="19"/>
        <v>479</v>
      </c>
      <c r="K18" s="124">
        <f t="shared" si="19"/>
        <v>949</v>
      </c>
      <c r="L18" s="40"/>
      <c r="O18" s="299" t="s">
        <v>15</v>
      </c>
      <c r="P18" s="303"/>
      <c r="Q18" s="17">
        <v>35</v>
      </c>
      <c r="R18" s="18">
        <v>36</v>
      </c>
      <c r="S18" s="18">
        <v>32</v>
      </c>
      <c r="T18" s="18">
        <v>42</v>
      </c>
      <c r="U18" s="18">
        <v>30</v>
      </c>
      <c r="V18" s="18">
        <f>SUM(Q18:U18)</f>
        <v>175</v>
      </c>
      <c r="W18" s="304" t="s">
        <v>15</v>
      </c>
      <c r="X18" s="305"/>
      <c r="Y18" s="18">
        <v>29</v>
      </c>
      <c r="Z18" s="18">
        <v>28</v>
      </c>
      <c r="AA18" s="18">
        <v>28</v>
      </c>
      <c r="AB18" s="18">
        <v>24</v>
      </c>
      <c r="AC18" s="18">
        <v>33</v>
      </c>
      <c r="AD18" s="19">
        <f>SUM(Y18:AC18)</f>
        <v>142</v>
      </c>
      <c r="AI18" s="299" t="s">
        <v>15</v>
      </c>
      <c r="AJ18" s="303"/>
      <c r="AK18" s="17">
        <v>1</v>
      </c>
      <c r="AL18" s="18">
        <v>2</v>
      </c>
      <c r="AM18" s="18">
        <v>1</v>
      </c>
      <c r="AN18" s="18">
        <v>4</v>
      </c>
      <c r="AO18" s="18">
        <v>1</v>
      </c>
      <c r="AP18" s="18">
        <f>SUM(AK18:AO18)</f>
        <v>9</v>
      </c>
      <c r="AQ18" s="304" t="s">
        <v>15</v>
      </c>
      <c r="AR18" s="305"/>
      <c r="AS18" s="18">
        <v>3</v>
      </c>
      <c r="AT18" s="18">
        <v>2</v>
      </c>
      <c r="AU18" s="18">
        <v>0</v>
      </c>
      <c r="AV18" s="18">
        <v>2</v>
      </c>
      <c r="AW18" s="18">
        <v>3</v>
      </c>
      <c r="AX18" s="19">
        <f>SUM(AS18:AW18)</f>
        <v>10</v>
      </c>
      <c r="BC18" s="299" t="s">
        <v>15</v>
      </c>
      <c r="BD18" s="303"/>
      <c r="BE18" s="17">
        <f>Q18+AK18</f>
        <v>36</v>
      </c>
      <c r="BF18" s="18">
        <f t="shared" si="20"/>
        <v>38</v>
      </c>
      <c r="BG18" s="18">
        <f t="shared" si="20"/>
        <v>33</v>
      </c>
      <c r="BH18" s="18">
        <f t="shared" si="20"/>
        <v>46</v>
      </c>
      <c r="BI18" s="18">
        <f t="shared" si="20"/>
        <v>31</v>
      </c>
      <c r="BJ18" s="18">
        <f>SUM(BE18:BI18)</f>
        <v>184</v>
      </c>
      <c r="BK18" s="306" t="s">
        <v>15</v>
      </c>
      <c r="BL18" s="306"/>
      <c r="BM18" s="18">
        <f>Y18+AS18</f>
        <v>32</v>
      </c>
      <c r="BN18" s="18">
        <f t="shared" si="21"/>
        <v>30</v>
      </c>
      <c r="BO18" s="18">
        <f t="shared" si="21"/>
        <v>28</v>
      </c>
      <c r="BP18" s="18">
        <f t="shared" si="21"/>
        <v>26</v>
      </c>
      <c r="BQ18" s="18">
        <f t="shared" si="21"/>
        <v>36</v>
      </c>
      <c r="BR18" s="19">
        <f>SUM(BM18:BQ18)</f>
        <v>152</v>
      </c>
    </row>
    <row r="19" spans="2:70" ht="15" x14ac:dyDescent="0.15">
      <c r="B19" s="156" t="s">
        <v>39</v>
      </c>
      <c r="C19" s="207">
        <f>V42</f>
        <v>427</v>
      </c>
      <c r="D19" s="208">
        <f>V43</f>
        <v>482</v>
      </c>
      <c r="E19" s="66">
        <f>SUM(C19:D19)</f>
        <v>909</v>
      </c>
      <c r="F19" s="209">
        <f>AP42</f>
        <v>0</v>
      </c>
      <c r="G19" s="208">
        <f>AP43</f>
        <v>0</v>
      </c>
      <c r="H19" s="66">
        <f>SUM(F19:G19)</f>
        <v>0</v>
      </c>
      <c r="I19" s="110">
        <f t="shared" si="19"/>
        <v>427</v>
      </c>
      <c r="J19" s="111">
        <f t="shared" si="19"/>
        <v>482</v>
      </c>
      <c r="K19" s="124">
        <f t="shared" si="19"/>
        <v>909</v>
      </c>
      <c r="L19" s="40"/>
      <c r="O19" s="299" t="s">
        <v>12</v>
      </c>
      <c r="P19" s="300"/>
      <c r="Q19" s="20">
        <f t="shared" ref="Q19:V19" si="22">SUM(Q17:Q18)</f>
        <v>80</v>
      </c>
      <c r="R19" s="20">
        <f t="shared" si="22"/>
        <v>79</v>
      </c>
      <c r="S19" s="20">
        <f t="shared" si="22"/>
        <v>75</v>
      </c>
      <c r="T19" s="20">
        <f t="shared" si="22"/>
        <v>82</v>
      </c>
      <c r="U19" s="20">
        <f t="shared" si="22"/>
        <v>65</v>
      </c>
      <c r="V19" s="20">
        <f t="shared" si="22"/>
        <v>381</v>
      </c>
      <c r="W19" s="301" t="s">
        <v>12</v>
      </c>
      <c r="X19" s="302"/>
      <c r="Y19" s="20">
        <f t="shared" ref="Y19:AD19" si="23">SUM(Y17:Y18)</f>
        <v>76</v>
      </c>
      <c r="Z19" s="20">
        <f t="shared" si="23"/>
        <v>59</v>
      </c>
      <c r="AA19" s="20">
        <f t="shared" si="23"/>
        <v>72</v>
      </c>
      <c r="AB19" s="20">
        <f t="shared" si="23"/>
        <v>60</v>
      </c>
      <c r="AC19" s="20">
        <f t="shared" si="23"/>
        <v>77</v>
      </c>
      <c r="AD19" s="20">
        <f t="shared" si="23"/>
        <v>344</v>
      </c>
      <c r="AI19" s="299" t="s">
        <v>12</v>
      </c>
      <c r="AJ19" s="300"/>
      <c r="AK19" s="20">
        <f t="shared" ref="AK19:AP19" si="24">SUM(AK17:AK18)</f>
        <v>4</v>
      </c>
      <c r="AL19" s="20">
        <f t="shared" si="24"/>
        <v>3</v>
      </c>
      <c r="AM19" s="20">
        <f t="shared" si="24"/>
        <v>7</v>
      </c>
      <c r="AN19" s="20">
        <f t="shared" si="24"/>
        <v>6</v>
      </c>
      <c r="AO19" s="20">
        <f t="shared" si="24"/>
        <v>3</v>
      </c>
      <c r="AP19" s="20">
        <f t="shared" si="24"/>
        <v>23</v>
      </c>
      <c r="AQ19" s="301" t="s">
        <v>12</v>
      </c>
      <c r="AR19" s="302"/>
      <c r="AS19" s="20">
        <f t="shared" ref="AS19:AX19" si="25">SUM(AS17:AS18)</f>
        <v>3</v>
      </c>
      <c r="AT19" s="20">
        <f t="shared" si="25"/>
        <v>3</v>
      </c>
      <c r="AU19" s="20">
        <f t="shared" si="25"/>
        <v>4</v>
      </c>
      <c r="AV19" s="20">
        <f t="shared" si="25"/>
        <v>2</v>
      </c>
      <c r="AW19" s="20">
        <f t="shared" si="25"/>
        <v>6</v>
      </c>
      <c r="AX19" s="20">
        <f t="shared" si="25"/>
        <v>18</v>
      </c>
      <c r="BC19" s="299" t="s">
        <v>12</v>
      </c>
      <c r="BD19" s="300"/>
      <c r="BE19" s="20">
        <f t="shared" ref="BE19:BJ19" si="26">SUM(BE17:BE18)</f>
        <v>84</v>
      </c>
      <c r="BF19" s="20">
        <f t="shared" si="26"/>
        <v>82</v>
      </c>
      <c r="BG19" s="20">
        <f t="shared" si="26"/>
        <v>82</v>
      </c>
      <c r="BH19" s="20">
        <f t="shared" si="26"/>
        <v>88</v>
      </c>
      <c r="BI19" s="20">
        <f t="shared" si="26"/>
        <v>68</v>
      </c>
      <c r="BJ19" s="20">
        <f t="shared" si="26"/>
        <v>404</v>
      </c>
      <c r="BK19" s="301" t="s">
        <v>12</v>
      </c>
      <c r="BL19" s="302"/>
      <c r="BM19" s="20">
        <f t="shared" ref="BM19:BR19" si="27">SUM(BM17:BM18)</f>
        <v>79</v>
      </c>
      <c r="BN19" s="20">
        <f t="shared" si="27"/>
        <v>62</v>
      </c>
      <c r="BO19" s="20">
        <f t="shared" si="27"/>
        <v>76</v>
      </c>
      <c r="BP19" s="20">
        <f t="shared" si="27"/>
        <v>62</v>
      </c>
      <c r="BQ19" s="20">
        <f t="shared" si="27"/>
        <v>83</v>
      </c>
      <c r="BR19" s="20">
        <f t="shared" si="27"/>
        <v>362</v>
      </c>
    </row>
    <row r="20" spans="2:70" ht="15.75" thickBot="1" x14ac:dyDescent="0.2">
      <c r="B20" s="157" t="s">
        <v>22</v>
      </c>
      <c r="C20" s="226">
        <f>C9-C18-C19</f>
        <v>766</v>
      </c>
      <c r="D20" s="227">
        <f>D9-D18-D19</f>
        <v>1295</v>
      </c>
      <c r="E20" s="83">
        <f>SUM(C20:D20)</f>
        <v>2061</v>
      </c>
      <c r="F20" s="228">
        <f>F9-F18-F19</f>
        <v>0</v>
      </c>
      <c r="G20" s="227">
        <f>G9-G18-G19</f>
        <v>1</v>
      </c>
      <c r="H20" s="87">
        <f>H9-H18-H19</f>
        <v>1</v>
      </c>
      <c r="I20" s="125">
        <f>+C20+F20</f>
        <v>766</v>
      </c>
      <c r="J20" s="126">
        <f t="shared" si="19"/>
        <v>1296</v>
      </c>
      <c r="K20" s="127">
        <f t="shared" si="19"/>
        <v>2062</v>
      </c>
      <c r="L20" s="40"/>
      <c r="O20" s="217"/>
      <c r="P20" s="217"/>
      <c r="Q20" s="26"/>
      <c r="R20" s="26"/>
      <c r="S20" s="26"/>
      <c r="T20" s="26"/>
      <c r="U20" s="26"/>
      <c r="V20" s="26"/>
      <c r="W20" s="217"/>
      <c r="X20" s="217"/>
      <c r="Y20" s="26"/>
      <c r="Z20" s="26"/>
      <c r="AA20" s="26"/>
      <c r="AB20" s="26"/>
      <c r="AC20" s="26"/>
      <c r="AD20" s="26"/>
      <c r="AI20" s="217"/>
      <c r="AJ20" s="217"/>
      <c r="AK20" s="26"/>
      <c r="AL20" s="26"/>
      <c r="AM20" s="26"/>
      <c r="AN20" s="26"/>
      <c r="AO20" s="26"/>
      <c r="AP20" s="26"/>
      <c r="AQ20" s="217"/>
      <c r="AR20" s="217"/>
      <c r="AS20" s="26"/>
      <c r="AT20" s="26"/>
      <c r="AU20" s="26"/>
      <c r="AV20" s="26"/>
      <c r="AW20" s="26"/>
      <c r="AX20" s="26"/>
      <c r="BC20" s="217"/>
      <c r="BD20" s="217"/>
      <c r="BE20" s="26"/>
      <c r="BF20" s="26"/>
      <c r="BG20" s="26"/>
      <c r="BH20" s="26"/>
      <c r="BI20" s="26"/>
      <c r="BJ20" s="26"/>
      <c r="BK20" s="217"/>
      <c r="BL20" s="217"/>
      <c r="BM20" s="26"/>
      <c r="BN20" s="26"/>
      <c r="BO20" s="26"/>
      <c r="BP20" s="26"/>
      <c r="BQ20" s="26"/>
      <c r="BR20" s="26"/>
    </row>
    <row r="21" spans="2:70" ht="15" thickTop="1" thickBot="1" x14ac:dyDescent="0.2">
      <c r="B21" s="386" t="s">
        <v>44</v>
      </c>
      <c r="C21" s="388" t="s">
        <v>47</v>
      </c>
      <c r="D21" s="390" t="s">
        <v>48</v>
      </c>
      <c r="E21" s="378" t="s">
        <v>49</v>
      </c>
      <c r="F21" s="388" t="s">
        <v>47</v>
      </c>
      <c r="G21" s="390" t="s">
        <v>48</v>
      </c>
      <c r="H21" s="378" t="s">
        <v>51</v>
      </c>
      <c r="I21" s="380" t="s">
        <v>47</v>
      </c>
      <c r="J21" s="382" t="s">
        <v>48</v>
      </c>
      <c r="K21" s="384" t="s">
        <v>54</v>
      </c>
      <c r="L21" s="40"/>
      <c r="O21" s="299" t="s">
        <v>10</v>
      </c>
      <c r="P21" s="300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310" t="s">
        <v>10</v>
      </c>
      <c r="X21" s="31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99" t="s">
        <v>10</v>
      </c>
      <c r="AJ21" s="300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310" t="s">
        <v>10</v>
      </c>
      <c r="AR21" s="31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99" t="s">
        <v>10</v>
      </c>
      <c r="BD21" s="300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310" t="s">
        <v>10</v>
      </c>
      <c r="BL21" s="31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87"/>
      <c r="C22" s="389"/>
      <c r="D22" s="391"/>
      <c r="E22" s="379"/>
      <c r="F22" s="389"/>
      <c r="G22" s="391"/>
      <c r="H22" s="379"/>
      <c r="I22" s="381"/>
      <c r="J22" s="383"/>
      <c r="K22" s="385"/>
      <c r="L22" s="40"/>
      <c r="O22" s="299" t="s">
        <v>13</v>
      </c>
      <c r="P22" s="303"/>
      <c r="Q22" s="238">
        <v>37</v>
      </c>
      <c r="R22" s="237">
        <v>34</v>
      </c>
      <c r="S22" s="237">
        <v>44</v>
      </c>
      <c r="T22" s="237">
        <v>48</v>
      </c>
      <c r="U22" s="237">
        <v>51</v>
      </c>
      <c r="V22" s="237">
        <f>SUM(Q22:U22)</f>
        <v>214</v>
      </c>
      <c r="W22" s="307" t="s">
        <v>13</v>
      </c>
      <c r="X22" s="308"/>
      <c r="Y22" s="237">
        <v>41</v>
      </c>
      <c r="Z22" s="237">
        <v>64</v>
      </c>
      <c r="AA22" s="237">
        <v>56</v>
      </c>
      <c r="AB22" s="237">
        <v>55</v>
      </c>
      <c r="AC22" s="237">
        <v>49</v>
      </c>
      <c r="AD22" s="239">
        <f>SUM(Y22:AC22)</f>
        <v>265</v>
      </c>
      <c r="AI22" s="299" t="s">
        <v>13</v>
      </c>
      <c r="AJ22" s="303"/>
      <c r="AK22" s="238">
        <v>2</v>
      </c>
      <c r="AL22" s="237">
        <v>2</v>
      </c>
      <c r="AM22" s="237">
        <v>2</v>
      </c>
      <c r="AN22" s="237">
        <v>2</v>
      </c>
      <c r="AO22" s="237">
        <v>1</v>
      </c>
      <c r="AP22" s="237">
        <f>SUM(AK22:AO22)</f>
        <v>9</v>
      </c>
      <c r="AQ22" s="307" t="s">
        <v>13</v>
      </c>
      <c r="AR22" s="308"/>
      <c r="AS22" s="237"/>
      <c r="AT22" s="237"/>
      <c r="AU22" s="237"/>
      <c r="AV22" s="237"/>
      <c r="AW22" s="237"/>
      <c r="AX22" s="239">
        <f>SUM(AS22:AW22)</f>
        <v>0</v>
      </c>
      <c r="BC22" s="299" t="s">
        <v>13</v>
      </c>
      <c r="BD22" s="303"/>
      <c r="BE22" s="238">
        <f>Q22+AK22</f>
        <v>39</v>
      </c>
      <c r="BF22" s="237">
        <f t="shared" ref="BF22:BI23" si="28">R22+AL22</f>
        <v>36</v>
      </c>
      <c r="BG22" s="237">
        <f t="shared" si="28"/>
        <v>46</v>
      </c>
      <c r="BH22" s="237">
        <f t="shared" si="28"/>
        <v>50</v>
      </c>
      <c r="BI22" s="237">
        <f t="shared" si="28"/>
        <v>52</v>
      </c>
      <c r="BJ22" s="237">
        <f>SUM(BE22:BI22)</f>
        <v>223</v>
      </c>
      <c r="BK22" s="309" t="s">
        <v>13</v>
      </c>
      <c r="BL22" s="309"/>
      <c r="BM22" s="237">
        <f>Y22+AS22</f>
        <v>41</v>
      </c>
      <c r="BN22" s="237">
        <f t="shared" ref="BN22:BQ23" si="29">Z22+AT22</f>
        <v>64</v>
      </c>
      <c r="BO22" s="237">
        <f t="shared" si="29"/>
        <v>56</v>
      </c>
      <c r="BP22" s="237">
        <f t="shared" si="29"/>
        <v>55</v>
      </c>
      <c r="BQ22" s="237">
        <f t="shared" si="29"/>
        <v>49</v>
      </c>
      <c r="BR22" s="239">
        <f>SUM(BM22:BQ22)</f>
        <v>265</v>
      </c>
    </row>
    <row r="23" spans="2:70" ht="16.5" thickTop="1" thickBot="1" x14ac:dyDescent="0.2">
      <c r="B23" s="100" t="s">
        <v>37</v>
      </c>
      <c r="C23" s="101">
        <f>ROUND(C17/$C$10,4)</f>
        <v>0.33119999999999999</v>
      </c>
      <c r="D23" s="102">
        <f>ROUND(D17/$D$10,4)</f>
        <v>0.29709999999999998</v>
      </c>
      <c r="E23" s="103">
        <f>ROUND(E17/$E$10,4)</f>
        <v>0.31340000000000001</v>
      </c>
      <c r="F23" s="101">
        <f>ROUND(F17/$F$10,4)</f>
        <v>8.5699999999999998E-2</v>
      </c>
      <c r="G23" s="102">
        <f>ROUND(G17/$G$10,4)</f>
        <v>0.28849999999999998</v>
      </c>
      <c r="H23" s="103">
        <f>ROUND(H17/$H$10,4)</f>
        <v>0.2069</v>
      </c>
      <c r="I23" s="130">
        <f>ROUND(I17/$I$10,4)</f>
        <v>0.3296</v>
      </c>
      <c r="J23" s="131">
        <f>ROUND(J17/$J$10,4)</f>
        <v>0.29709999999999998</v>
      </c>
      <c r="K23" s="132">
        <f>ROUND(K17/$K$10,4)</f>
        <v>0.3125</v>
      </c>
      <c r="L23" s="40"/>
      <c r="O23" s="299" t="s">
        <v>15</v>
      </c>
      <c r="P23" s="303"/>
      <c r="Q23" s="17">
        <v>36</v>
      </c>
      <c r="R23" s="18">
        <v>41</v>
      </c>
      <c r="S23" s="18">
        <v>31</v>
      </c>
      <c r="T23" s="18">
        <v>46</v>
      </c>
      <c r="U23" s="18">
        <v>41</v>
      </c>
      <c r="V23" s="18">
        <f>SUM(Q23:U23)</f>
        <v>195</v>
      </c>
      <c r="W23" s="304" t="s">
        <v>15</v>
      </c>
      <c r="X23" s="305"/>
      <c r="Y23" s="18">
        <v>58</v>
      </c>
      <c r="Z23" s="18">
        <v>58</v>
      </c>
      <c r="AA23" s="18">
        <v>52</v>
      </c>
      <c r="AB23" s="18">
        <v>54</v>
      </c>
      <c r="AC23" s="18">
        <v>49</v>
      </c>
      <c r="AD23" s="19">
        <f>SUM(Y23:AC23)</f>
        <v>271</v>
      </c>
      <c r="AI23" s="299" t="s">
        <v>15</v>
      </c>
      <c r="AJ23" s="303"/>
      <c r="AK23" s="17">
        <v>2</v>
      </c>
      <c r="AL23" s="18">
        <v>2</v>
      </c>
      <c r="AM23" s="18">
        <v>2</v>
      </c>
      <c r="AN23" s="18">
        <v>3</v>
      </c>
      <c r="AO23" s="18">
        <v>1</v>
      </c>
      <c r="AP23" s="18">
        <f>SUM(AK23:AO23)</f>
        <v>10</v>
      </c>
      <c r="AQ23" s="304" t="s">
        <v>15</v>
      </c>
      <c r="AR23" s="305"/>
      <c r="AS23" s="18"/>
      <c r="AT23" s="18">
        <v>2</v>
      </c>
      <c r="AU23" s="18">
        <v>1</v>
      </c>
      <c r="AV23" s="18"/>
      <c r="AW23" s="18">
        <v>2</v>
      </c>
      <c r="AX23" s="19">
        <f>SUM(AS23:AW23)</f>
        <v>5</v>
      </c>
      <c r="BC23" s="299" t="s">
        <v>15</v>
      </c>
      <c r="BD23" s="303"/>
      <c r="BE23" s="17">
        <f>Q23+AK23</f>
        <v>38</v>
      </c>
      <c r="BF23" s="18">
        <f t="shared" si="28"/>
        <v>43</v>
      </c>
      <c r="BG23" s="18">
        <f t="shared" si="28"/>
        <v>33</v>
      </c>
      <c r="BH23" s="18">
        <f t="shared" si="28"/>
        <v>49</v>
      </c>
      <c r="BI23" s="18">
        <f t="shared" si="28"/>
        <v>42</v>
      </c>
      <c r="BJ23" s="18">
        <f>SUM(BE23:BI23)</f>
        <v>205</v>
      </c>
      <c r="BK23" s="306" t="s">
        <v>15</v>
      </c>
      <c r="BL23" s="306"/>
      <c r="BM23" s="18">
        <f>Y23+AS23</f>
        <v>58</v>
      </c>
      <c r="BN23" s="18">
        <f t="shared" si="29"/>
        <v>60</v>
      </c>
      <c r="BO23" s="18">
        <f t="shared" si="29"/>
        <v>53</v>
      </c>
      <c r="BP23" s="18">
        <f t="shared" si="29"/>
        <v>54</v>
      </c>
      <c r="BQ23" s="18">
        <f t="shared" si="29"/>
        <v>51</v>
      </c>
      <c r="BR23" s="19">
        <f>SUM(BM23:BQ23)</f>
        <v>276</v>
      </c>
    </row>
    <row r="24" spans="2:70" ht="15" x14ac:dyDescent="0.15">
      <c r="B24" s="90" t="s">
        <v>38</v>
      </c>
      <c r="C24" s="92">
        <f>ROUND(C18/$C$10,4)</f>
        <v>9.2399999999999996E-2</v>
      </c>
      <c r="D24" s="89">
        <f>ROUND(D18/$D$10,4)</f>
        <v>8.5800000000000001E-2</v>
      </c>
      <c r="E24" s="93">
        <f>ROUND(E18/$E$10,4)</f>
        <v>8.8999999999999996E-2</v>
      </c>
      <c r="F24" s="92">
        <f>ROUND(F18/$F$10,4)</f>
        <v>0</v>
      </c>
      <c r="G24" s="89">
        <f>ROUND(G18/$G$10,4)</f>
        <v>0</v>
      </c>
      <c r="H24" s="93">
        <f>ROUND(H18/$H$10,4)</f>
        <v>0</v>
      </c>
      <c r="I24" s="133">
        <f>ROUND(I18/$I$10,4)</f>
        <v>9.1800000000000007E-2</v>
      </c>
      <c r="J24" s="134">
        <f>ROUND(J18/$J$10,4)</f>
        <v>8.5000000000000006E-2</v>
      </c>
      <c r="K24" s="135">
        <f>ROUND(K18/$K$10,4)</f>
        <v>8.8200000000000001E-2</v>
      </c>
      <c r="O24" s="299" t="s">
        <v>12</v>
      </c>
      <c r="P24" s="300"/>
      <c r="Q24" s="20">
        <f t="shared" ref="Q24:V24" si="30">SUM(Q22:Q23)</f>
        <v>73</v>
      </c>
      <c r="R24" s="20">
        <f t="shared" si="30"/>
        <v>75</v>
      </c>
      <c r="S24" s="20">
        <f t="shared" si="30"/>
        <v>75</v>
      </c>
      <c r="T24" s="20">
        <f t="shared" si="30"/>
        <v>94</v>
      </c>
      <c r="U24" s="20">
        <f t="shared" si="30"/>
        <v>92</v>
      </c>
      <c r="V24" s="20">
        <f t="shared" si="30"/>
        <v>409</v>
      </c>
      <c r="W24" s="301" t="s">
        <v>12</v>
      </c>
      <c r="X24" s="302"/>
      <c r="Y24" s="20">
        <f t="shared" ref="Y24:AD24" si="31">SUM(Y22:Y23)</f>
        <v>99</v>
      </c>
      <c r="Z24" s="20">
        <f t="shared" si="31"/>
        <v>122</v>
      </c>
      <c r="AA24" s="20">
        <f t="shared" si="31"/>
        <v>108</v>
      </c>
      <c r="AB24" s="20">
        <f t="shared" si="31"/>
        <v>109</v>
      </c>
      <c r="AC24" s="20">
        <f t="shared" si="31"/>
        <v>98</v>
      </c>
      <c r="AD24" s="20">
        <f t="shared" si="31"/>
        <v>536</v>
      </c>
      <c r="AI24" s="299" t="s">
        <v>12</v>
      </c>
      <c r="AJ24" s="300"/>
      <c r="AK24" s="20">
        <f t="shared" ref="AK24:AP24" si="32">SUM(AK22:AK23)</f>
        <v>4</v>
      </c>
      <c r="AL24" s="20">
        <f t="shared" si="32"/>
        <v>4</v>
      </c>
      <c r="AM24" s="20">
        <f t="shared" si="32"/>
        <v>4</v>
      </c>
      <c r="AN24" s="20">
        <f t="shared" si="32"/>
        <v>5</v>
      </c>
      <c r="AO24" s="20">
        <f t="shared" si="32"/>
        <v>2</v>
      </c>
      <c r="AP24" s="20">
        <f t="shared" si="32"/>
        <v>19</v>
      </c>
      <c r="AQ24" s="301" t="s">
        <v>12</v>
      </c>
      <c r="AR24" s="302"/>
      <c r="AS24" s="20">
        <f t="shared" ref="AS24:AX24" si="33">SUM(AS22:AS23)</f>
        <v>0</v>
      </c>
      <c r="AT24" s="20">
        <f t="shared" si="33"/>
        <v>2</v>
      </c>
      <c r="AU24" s="20">
        <f t="shared" si="33"/>
        <v>1</v>
      </c>
      <c r="AV24" s="20">
        <f t="shared" si="33"/>
        <v>0</v>
      </c>
      <c r="AW24" s="20">
        <f t="shared" si="33"/>
        <v>2</v>
      </c>
      <c r="AX24" s="20">
        <f t="shared" si="33"/>
        <v>5</v>
      </c>
      <c r="BC24" s="299" t="s">
        <v>12</v>
      </c>
      <c r="BD24" s="300"/>
      <c r="BE24" s="20">
        <f t="shared" ref="BE24:BJ24" si="34">SUM(BE22:BE23)</f>
        <v>77</v>
      </c>
      <c r="BF24" s="20">
        <f t="shared" si="34"/>
        <v>79</v>
      </c>
      <c r="BG24" s="20">
        <f t="shared" si="34"/>
        <v>79</v>
      </c>
      <c r="BH24" s="20">
        <f t="shared" si="34"/>
        <v>99</v>
      </c>
      <c r="BI24" s="20">
        <f t="shared" si="34"/>
        <v>94</v>
      </c>
      <c r="BJ24" s="20">
        <f t="shared" si="34"/>
        <v>428</v>
      </c>
      <c r="BK24" s="301" t="s">
        <v>12</v>
      </c>
      <c r="BL24" s="302"/>
      <c r="BM24" s="20">
        <f t="shared" ref="BM24:BR24" si="35">SUM(BM22:BM23)</f>
        <v>99</v>
      </c>
      <c r="BN24" s="20">
        <f t="shared" si="35"/>
        <v>124</v>
      </c>
      <c r="BO24" s="20">
        <f t="shared" si="35"/>
        <v>109</v>
      </c>
      <c r="BP24" s="20">
        <f t="shared" si="35"/>
        <v>109</v>
      </c>
      <c r="BQ24" s="20">
        <f t="shared" si="35"/>
        <v>100</v>
      </c>
      <c r="BR24" s="20">
        <f t="shared" si="35"/>
        <v>541</v>
      </c>
    </row>
    <row r="25" spans="2:70" ht="15" x14ac:dyDescent="0.15">
      <c r="B25" s="90" t="s">
        <v>39</v>
      </c>
      <c r="C25" s="92">
        <f>ROUND(C19/$C$10,4)</f>
        <v>8.3900000000000002E-2</v>
      </c>
      <c r="D25" s="89">
        <f>ROUND(D19/$D$10,4)</f>
        <v>8.6400000000000005E-2</v>
      </c>
      <c r="E25" s="93">
        <f>ROUND(E19/$E$10,4)</f>
        <v>8.5199999999999998E-2</v>
      </c>
      <c r="F25" s="92">
        <f>ROUND(F19/$F$10,4)</f>
        <v>0</v>
      </c>
      <c r="G25" s="89">
        <f>ROUND(G19/$G$10,4)</f>
        <v>0</v>
      </c>
      <c r="H25" s="93">
        <f>ROUND(H19/$H$10,4)</f>
        <v>0</v>
      </c>
      <c r="I25" s="133">
        <f>ROUND(I19/$I$10,4)</f>
        <v>8.3400000000000002E-2</v>
      </c>
      <c r="J25" s="134">
        <f>ROUND(J19/$J$10,4)</f>
        <v>8.5599999999999996E-2</v>
      </c>
      <c r="K25" s="135">
        <f>ROUND(K19/$K$10,4)</f>
        <v>8.4500000000000006E-2</v>
      </c>
      <c r="O25" s="217"/>
      <c r="P25" s="217"/>
      <c r="Q25" s="26"/>
      <c r="R25" s="26"/>
      <c r="S25" s="26"/>
      <c r="T25" s="26"/>
      <c r="U25" s="26"/>
      <c r="V25" s="26"/>
      <c r="W25" s="217"/>
      <c r="X25" s="217"/>
      <c r="Y25" s="26"/>
      <c r="Z25" s="26"/>
      <c r="AA25" s="26"/>
      <c r="AB25" s="26"/>
      <c r="AC25" s="26"/>
      <c r="AD25" s="26"/>
      <c r="AI25" s="217"/>
      <c r="AJ25" s="217"/>
      <c r="AK25" s="26"/>
      <c r="AL25" s="26"/>
      <c r="AM25" s="26"/>
      <c r="AN25" s="26"/>
      <c r="AO25" s="26"/>
      <c r="AP25" s="26"/>
      <c r="AQ25" s="217"/>
      <c r="AR25" s="217"/>
      <c r="AS25" s="26"/>
      <c r="AT25" s="26"/>
      <c r="AU25" s="26"/>
      <c r="AV25" s="26"/>
      <c r="AW25" s="26"/>
      <c r="AX25" s="26"/>
      <c r="BC25" s="217"/>
      <c r="BD25" s="217"/>
      <c r="BE25" s="26"/>
      <c r="BF25" s="26"/>
      <c r="BG25" s="26"/>
      <c r="BH25" s="26"/>
      <c r="BI25" s="26"/>
      <c r="BJ25" s="26"/>
      <c r="BK25" s="217"/>
      <c r="BL25" s="217"/>
      <c r="BM25" s="26"/>
      <c r="BN25" s="26"/>
      <c r="BO25" s="26"/>
      <c r="BP25" s="26"/>
      <c r="BQ25" s="26"/>
      <c r="BR25" s="26"/>
    </row>
    <row r="26" spans="2:70" ht="15.75" thickBot="1" x14ac:dyDescent="0.2">
      <c r="B26" s="91" t="s">
        <v>22</v>
      </c>
      <c r="C26" s="94">
        <f>ROUND(C20/$C$10,4)</f>
        <v>0.15060000000000001</v>
      </c>
      <c r="D26" s="95">
        <f>ROUND(D20/$D$10,4)</f>
        <v>0.2321</v>
      </c>
      <c r="E26" s="96">
        <f>ROUND(E20/$E$10,4)</f>
        <v>0.19320000000000001</v>
      </c>
      <c r="F26" s="94">
        <f>ROUND(F20/$F$10,4)</f>
        <v>0</v>
      </c>
      <c r="G26" s="95">
        <f>ROUND(G20/$G$10,4)</f>
        <v>1.9199999999999998E-2</v>
      </c>
      <c r="H26" s="96">
        <f>ROUND(H20/$H$10,4)</f>
        <v>1.15E-2</v>
      </c>
      <c r="I26" s="136">
        <f>ROUND(I20/$I$10,4)</f>
        <v>0.14960000000000001</v>
      </c>
      <c r="J26" s="137">
        <f>ROUND(J20/$J$10,4)</f>
        <v>0.2301</v>
      </c>
      <c r="K26" s="138">
        <f>ROUND(K20/$K$10,4)</f>
        <v>0.19170000000000001</v>
      </c>
      <c r="O26" s="299" t="s">
        <v>10</v>
      </c>
      <c r="P26" s="300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310" t="s">
        <v>10</v>
      </c>
      <c r="X26" s="31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99" t="s">
        <v>10</v>
      </c>
      <c r="AJ26" s="300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310" t="s">
        <v>10</v>
      </c>
      <c r="AR26" s="31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99" t="s">
        <v>10</v>
      </c>
      <c r="BD26" s="300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310" t="s">
        <v>10</v>
      </c>
      <c r="BL26" s="31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6"/>
      <c r="J27" s="116"/>
      <c r="K27" s="116"/>
      <c r="O27" s="299" t="s">
        <v>13</v>
      </c>
      <c r="P27" s="303"/>
      <c r="Q27" s="238">
        <v>64</v>
      </c>
      <c r="R27" s="237">
        <v>68</v>
      </c>
      <c r="S27" s="237">
        <v>73</v>
      </c>
      <c r="T27" s="237">
        <v>84</v>
      </c>
      <c r="U27" s="237">
        <v>91</v>
      </c>
      <c r="V27" s="237">
        <f>SUM(Q27:U27)</f>
        <v>380</v>
      </c>
      <c r="W27" s="307" t="s">
        <v>13</v>
      </c>
      <c r="X27" s="308"/>
      <c r="Y27" s="237">
        <v>80</v>
      </c>
      <c r="Z27" s="237">
        <v>58</v>
      </c>
      <c r="AA27" s="237">
        <v>68</v>
      </c>
      <c r="AB27" s="237">
        <v>65</v>
      </c>
      <c r="AC27" s="237">
        <v>67</v>
      </c>
      <c r="AD27" s="239">
        <f>SUM(Y27:AC27)</f>
        <v>338</v>
      </c>
      <c r="AI27" s="299" t="s">
        <v>13</v>
      </c>
      <c r="AJ27" s="303"/>
      <c r="AK27" s="238"/>
      <c r="AL27" s="237">
        <v>1</v>
      </c>
      <c r="AM27" s="237"/>
      <c r="AN27" s="237"/>
      <c r="AO27" s="237"/>
      <c r="AP27" s="237">
        <f>SUM(AK27:AO27)</f>
        <v>1</v>
      </c>
      <c r="AQ27" s="307" t="s">
        <v>13</v>
      </c>
      <c r="AR27" s="308"/>
      <c r="AS27" s="237">
        <v>1</v>
      </c>
      <c r="AT27" s="237"/>
      <c r="AU27" s="237"/>
      <c r="AV27" s="237"/>
      <c r="AW27" s="237"/>
      <c r="AX27" s="239">
        <f>SUM(AS27:AW27)</f>
        <v>1</v>
      </c>
      <c r="BC27" s="299" t="s">
        <v>13</v>
      </c>
      <c r="BD27" s="303"/>
      <c r="BE27" s="238">
        <f>Q27+AK27</f>
        <v>64</v>
      </c>
      <c r="BF27" s="237">
        <f t="shared" ref="BF27:BI28" si="36">R27+AL27</f>
        <v>69</v>
      </c>
      <c r="BG27" s="237">
        <f t="shared" si="36"/>
        <v>73</v>
      </c>
      <c r="BH27" s="237">
        <f t="shared" si="36"/>
        <v>84</v>
      </c>
      <c r="BI27" s="237">
        <f t="shared" si="36"/>
        <v>91</v>
      </c>
      <c r="BJ27" s="237">
        <f>SUM(BE27:BI27)</f>
        <v>381</v>
      </c>
      <c r="BK27" s="309" t="s">
        <v>13</v>
      </c>
      <c r="BL27" s="309"/>
      <c r="BM27" s="237">
        <f>Y27+AS27</f>
        <v>81</v>
      </c>
      <c r="BN27" s="237">
        <f t="shared" ref="BN27:BQ28" si="37">Z27+AT27</f>
        <v>58</v>
      </c>
      <c r="BO27" s="237">
        <f t="shared" si="37"/>
        <v>68</v>
      </c>
      <c r="BP27" s="237">
        <f t="shared" si="37"/>
        <v>65</v>
      </c>
      <c r="BQ27" s="237">
        <f t="shared" si="37"/>
        <v>67</v>
      </c>
      <c r="BR27" s="239">
        <f>SUM(BM27:BQ27)</f>
        <v>339</v>
      </c>
    </row>
    <row r="28" spans="2:70" ht="15.75" thickBot="1" x14ac:dyDescent="0.2">
      <c r="I28" s="116"/>
      <c r="J28" s="116"/>
      <c r="K28" s="116"/>
      <c r="O28" s="299" t="s">
        <v>15</v>
      </c>
      <c r="P28" s="303"/>
      <c r="Q28" s="17">
        <v>61</v>
      </c>
      <c r="R28" s="18">
        <v>72</v>
      </c>
      <c r="S28" s="18">
        <v>66</v>
      </c>
      <c r="T28" s="18">
        <v>58</v>
      </c>
      <c r="U28" s="18">
        <v>68</v>
      </c>
      <c r="V28" s="18">
        <f>SUM(Q28:U28)</f>
        <v>325</v>
      </c>
      <c r="W28" s="304" t="s">
        <v>15</v>
      </c>
      <c r="X28" s="305"/>
      <c r="Y28" s="18">
        <v>61</v>
      </c>
      <c r="Z28" s="18">
        <v>63</v>
      </c>
      <c r="AA28" s="18">
        <v>83</v>
      </c>
      <c r="AB28" s="18">
        <v>70</v>
      </c>
      <c r="AC28" s="18">
        <v>55</v>
      </c>
      <c r="AD28" s="19">
        <f>SUM(Y28:AC28)</f>
        <v>332</v>
      </c>
      <c r="AI28" s="299" t="s">
        <v>15</v>
      </c>
      <c r="AJ28" s="303"/>
      <c r="AK28" s="17">
        <v>2</v>
      </c>
      <c r="AL28" s="18">
        <v>1</v>
      </c>
      <c r="AM28" s="18">
        <v>1</v>
      </c>
      <c r="AN28" s="18">
        <v>2</v>
      </c>
      <c r="AO28" s="18"/>
      <c r="AP28" s="18">
        <f>SUM(AK28:AO28)</f>
        <v>6</v>
      </c>
      <c r="AQ28" s="304" t="s">
        <v>15</v>
      </c>
      <c r="AR28" s="305"/>
      <c r="AS28" s="18">
        <v>3</v>
      </c>
      <c r="AT28" s="18">
        <v>1</v>
      </c>
      <c r="AU28" s="18">
        <v>1</v>
      </c>
      <c r="AV28" s="18">
        <v>1</v>
      </c>
      <c r="AW28" s="18">
        <v>1</v>
      </c>
      <c r="AX28" s="19">
        <f>SUM(AS28:AW28)</f>
        <v>7</v>
      </c>
      <c r="BC28" s="299" t="s">
        <v>15</v>
      </c>
      <c r="BD28" s="303"/>
      <c r="BE28" s="17">
        <f>Q28+AK28</f>
        <v>63</v>
      </c>
      <c r="BF28" s="18">
        <f t="shared" si="36"/>
        <v>73</v>
      </c>
      <c r="BG28" s="18">
        <f t="shared" si="36"/>
        <v>67</v>
      </c>
      <c r="BH28" s="18">
        <f t="shared" si="36"/>
        <v>60</v>
      </c>
      <c r="BI28" s="18">
        <f t="shared" si="36"/>
        <v>68</v>
      </c>
      <c r="BJ28" s="18">
        <f>SUM(BE28:BI28)</f>
        <v>331</v>
      </c>
      <c r="BK28" s="306" t="s">
        <v>15</v>
      </c>
      <c r="BL28" s="306"/>
      <c r="BM28" s="18">
        <f>Y28+AS28</f>
        <v>64</v>
      </c>
      <c r="BN28" s="18">
        <f t="shared" si="37"/>
        <v>64</v>
      </c>
      <c r="BO28" s="18">
        <f t="shared" si="37"/>
        <v>84</v>
      </c>
      <c r="BP28" s="18">
        <f t="shared" si="37"/>
        <v>71</v>
      </c>
      <c r="BQ28" s="18">
        <f t="shared" si="37"/>
        <v>56</v>
      </c>
      <c r="BR28" s="19">
        <f>SUM(BM28:BQ28)</f>
        <v>339</v>
      </c>
    </row>
    <row r="29" spans="2:70" ht="15.75" thickBot="1" x14ac:dyDescent="0.2">
      <c r="I29" s="116"/>
      <c r="J29" s="116"/>
      <c r="K29" s="116"/>
      <c r="O29" s="299" t="s">
        <v>12</v>
      </c>
      <c r="P29" s="300"/>
      <c r="Q29" s="20">
        <f t="shared" ref="Q29:V29" si="38">SUM(Q27:Q28)</f>
        <v>125</v>
      </c>
      <c r="R29" s="20">
        <f t="shared" si="38"/>
        <v>140</v>
      </c>
      <c r="S29" s="20">
        <f t="shared" si="38"/>
        <v>139</v>
      </c>
      <c r="T29" s="20">
        <f t="shared" si="38"/>
        <v>142</v>
      </c>
      <c r="U29" s="20">
        <f t="shared" si="38"/>
        <v>159</v>
      </c>
      <c r="V29" s="20">
        <f t="shared" si="38"/>
        <v>705</v>
      </c>
      <c r="W29" s="301" t="s">
        <v>12</v>
      </c>
      <c r="X29" s="302"/>
      <c r="Y29" s="20">
        <f t="shared" ref="Y29:AD29" si="39">SUM(Y27:Y28)</f>
        <v>141</v>
      </c>
      <c r="Z29" s="20">
        <f t="shared" si="39"/>
        <v>121</v>
      </c>
      <c r="AA29" s="20">
        <f t="shared" si="39"/>
        <v>151</v>
      </c>
      <c r="AB29" s="20">
        <f t="shared" si="39"/>
        <v>135</v>
      </c>
      <c r="AC29" s="20">
        <f t="shared" si="39"/>
        <v>122</v>
      </c>
      <c r="AD29" s="20">
        <f t="shared" si="39"/>
        <v>670</v>
      </c>
      <c r="AI29" s="299" t="s">
        <v>12</v>
      </c>
      <c r="AJ29" s="300"/>
      <c r="AK29" s="20">
        <f t="shared" ref="AK29:AP29" si="40">SUM(AK27:AK28)</f>
        <v>2</v>
      </c>
      <c r="AL29" s="20">
        <f t="shared" si="40"/>
        <v>2</v>
      </c>
      <c r="AM29" s="20">
        <f t="shared" si="40"/>
        <v>1</v>
      </c>
      <c r="AN29" s="20">
        <f t="shared" si="40"/>
        <v>2</v>
      </c>
      <c r="AO29" s="20">
        <f t="shared" si="40"/>
        <v>0</v>
      </c>
      <c r="AP29" s="20">
        <f t="shared" si="40"/>
        <v>7</v>
      </c>
      <c r="AQ29" s="301" t="s">
        <v>12</v>
      </c>
      <c r="AR29" s="302"/>
      <c r="AS29" s="20">
        <f t="shared" ref="AS29:AX29" si="41">SUM(AS27:AS28)</f>
        <v>4</v>
      </c>
      <c r="AT29" s="20">
        <f t="shared" si="41"/>
        <v>1</v>
      </c>
      <c r="AU29" s="20">
        <f t="shared" si="41"/>
        <v>1</v>
      </c>
      <c r="AV29" s="20">
        <f t="shared" si="41"/>
        <v>1</v>
      </c>
      <c r="AW29" s="20">
        <f t="shared" si="41"/>
        <v>1</v>
      </c>
      <c r="AX29" s="20">
        <f t="shared" si="41"/>
        <v>8</v>
      </c>
      <c r="BC29" s="299" t="s">
        <v>12</v>
      </c>
      <c r="BD29" s="300"/>
      <c r="BE29" s="20">
        <f t="shared" ref="BE29:BJ29" si="42">SUM(BE27:BE28)</f>
        <v>127</v>
      </c>
      <c r="BF29" s="20">
        <f t="shared" si="42"/>
        <v>142</v>
      </c>
      <c r="BG29" s="20">
        <f t="shared" si="42"/>
        <v>140</v>
      </c>
      <c r="BH29" s="20">
        <f t="shared" si="42"/>
        <v>144</v>
      </c>
      <c r="BI29" s="20">
        <f t="shared" si="42"/>
        <v>159</v>
      </c>
      <c r="BJ29" s="20">
        <f t="shared" si="42"/>
        <v>712</v>
      </c>
      <c r="BK29" s="301" t="s">
        <v>12</v>
      </c>
      <c r="BL29" s="302"/>
      <c r="BM29" s="20">
        <f t="shared" ref="BM29:BR29" si="43">SUM(BM27:BM28)</f>
        <v>145</v>
      </c>
      <c r="BN29" s="20">
        <f t="shared" si="43"/>
        <v>122</v>
      </c>
      <c r="BO29" s="20">
        <f t="shared" si="43"/>
        <v>152</v>
      </c>
      <c r="BP29" s="20">
        <f t="shared" si="43"/>
        <v>136</v>
      </c>
      <c r="BQ29" s="20">
        <f t="shared" si="43"/>
        <v>123</v>
      </c>
      <c r="BR29" s="20">
        <f t="shared" si="43"/>
        <v>678</v>
      </c>
    </row>
    <row r="30" spans="2:70" ht="15" x14ac:dyDescent="0.15">
      <c r="B30" s="365" t="s">
        <v>53</v>
      </c>
      <c r="C30" s="367" t="s">
        <v>31</v>
      </c>
      <c r="D30" s="368"/>
      <c r="E30" s="369"/>
      <c r="F30" s="367" t="s">
        <v>32</v>
      </c>
      <c r="G30" s="368"/>
      <c r="H30" s="369"/>
      <c r="I30" s="370" t="s">
        <v>52</v>
      </c>
      <c r="J30" s="370"/>
      <c r="K30" s="371"/>
      <c r="O30" s="217"/>
      <c r="P30" s="217"/>
      <c r="Q30" s="26"/>
      <c r="R30" s="26"/>
      <c r="S30" s="26"/>
      <c r="T30" s="26"/>
      <c r="U30" s="26"/>
      <c r="V30" s="26"/>
      <c r="W30" s="217"/>
      <c r="X30" s="217"/>
      <c r="Y30" s="26"/>
      <c r="Z30" s="26"/>
      <c r="AA30" s="26"/>
      <c r="AB30" s="26"/>
      <c r="AC30" s="26"/>
      <c r="AD30" s="26"/>
      <c r="AI30" s="217"/>
      <c r="AJ30" s="217"/>
      <c r="AK30" s="26"/>
      <c r="AL30" s="26"/>
      <c r="AM30" s="26"/>
      <c r="AN30" s="26"/>
      <c r="AO30" s="26"/>
      <c r="AP30" s="26"/>
      <c r="AQ30" s="217"/>
      <c r="AR30" s="217"/>
      <c r="AS30" s="26"/>
      <c r="AT30" s="26"/>
      <c r="AU30" s="26"/>
      <c r="AV30" s="26"/>
      <c r="AW30" s="26"/>
      <c r="AX30" s="26"/>
      <c r="BC30" s="217"/>
      <c r="BD30" s="217"/>
      <c r="BE30" s="26"/>
      <c r="BF30" s="26"/>
      <c r="BG30" s="26"/>
      <c r="BH30" s="26"/>
      <c r="BI30" s="26"/>
      <c r="BJ30" s="26"/>
      <c r="BK30" s="217"/>
      <c r="BL30" s="217"/>
      <c r="BM30" s="26"/>
      <c r="BN30" s="26"/>
      <c r="BO30" s="26"/>
      <c r="BP30" s="26"/>
      <c r="BQ30" s="26"/>
      <c r="BR30" s="26"/>
    </row>
    <row r="31" spans="2:70" ht="15.75" thickBot="1" x14ac:dyDescent="0.2">
      <c r="B31" s="366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8" t="s">
        <v>16</v>
      </c>
      <c r="J31" s="139" t="s">
        <v>14</v>
      </c>
      <c r="K31" s="140" t="s">
        <v>33</v>
      </c>
      <c r="O31" s="299" t="s">
        <v>10</v>
      </c>
      <c r="P31" s="300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310" t="s">
        <v>10</v>
      </c>
      <c r="X31" s="31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99" t="s">
        <v>10</v>
      </c>
      <c r="AJ31" s="300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310" t="s">
        <v>10</v>
      </c>
      <c r="AR31" s="31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99" t="s">
        <v>10</v>
      </c>
      <c r="BD31" s="300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310" t="s">
        <v>10</v>
      </c>
      <c r="BL31" s="31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6" t="s">
        <v>45</v>
      </c>
      <c r="C32" s="359">
        <f t="shared" ref="C32:K32" si="44">C18+C19</f>
        <v>897</v>
      </c>
      <c r="D32" s="361">
        <f t="shared" si="44"/>
        <v>961</v>
      </c>
      <c r="E32" s="363">
        <f t="shared" si="44"/>
        <v>1858</v>
      </c>
      <c r="F32" s="359">
        <f t="shared" si="44"/>
        <v>0</v>
      </c>
      <c r="G32" s="361">
        <f t="shared" si="44"/>
        <v>0</v>
      </c>
      <c r="H32" s="363">
        <f t="shared" si="44"/>
        <v>0</v>
      </c>
      <c r="I32" s="372">
        <f t="shared" si="44"/>
        <v>897</v>
      </c>
      <c r="J32" s="374">
        <f t="shared" si="44"/>
        <v>961</v>
      </c>
      <c r="K32" s="376">
        <f t="shared" si="44"/>
        <v>1858</v>
      </c>
      <c r="O32" s="299" t="s">
        <v>13</v>
      </c>
      <c r="P32" s="303"/>
      <c r="Q32" s="238">
        <v>62</v>
      </c>
      <c r="R32" s="237">
        <v>55</v>
      </c>
      <c r="S32" s="237">
        <v>53</v>
      </c>
      <c r="T32" s="237">
        <v>49</v>
      </c>
      <c r="U32" s="237">
        <v>62</v>
      </c>
      <c r="V32" s="237">
        <f>SUM(Q32:U32)</f>
        <v>281</v>
      </c>
      <c r="W32" s="307" t="s">
        <v>13</v>
      </c>
      <c r="X32" s="308"/>
      <c r="Y32" s="237">
        <v>51</v>
      </c>
      <c r="Z32" s="237">
        <v>47</v>
      </c>
      <c r="AA32" s="237">
        <v>58</v>
      </c>
      <c r="AB32" s="237">
        <v>82</v>
      </c>
      <c r="AC32" s="237">
        <v>71</v>
      </c>
      <c r="AD32" s="239">
        <f>SUM(Y32:AC32)</f>
        <v>309</v>
      </c>
      <c r="AI32" s="299" t="s">
        <v>13</v>
      </c>
      <c r="AJ32" s="303"/>
      <c r="AK32" s="238"/>
      <c r="AL32" s="237"/>
      <c r="AM32" s="237">
        <v>1</v>
      </c>
      <c r="AN32" s="237"/>
      <c r="AO32" s="237"/>
      <c r="AP32" s="237">
        <f>SUM(AK32:AO32)</f>
        <v>1</v>
      </c>
      <c r="AQ32" s="307" t="s">
        <v>13</v>
      </c>
      <c r="AR32" s="308"/>
      <c r="AS32" s="237"/>
      <c r="AT32" s="237"/>
      <c r="AU32" s="237"/>
      <c r="AV32" s="237"/>
      <c r="AW32" s="237"/>
      <c r="AX32" s="239">
        <f>SUM(AS32:AW32)</f>
        <v>0</v>
      </c>
      <c r="BC32" s="299" t="s">
        <v>13</v>
      </c>
      <c r="BD32" s="303"/>
      <c r="BE32" s="238">
        <f>Q32+AK32</f>
        <v>62</v>
      </c>
      <c r="BF32" s="237">
        <f t="shared" ref="BF32:BI33" si="45">R32+AL32</f>
        <v>55</v>
      </c>
      <c r="BG32" s="237">
        <f t="shared" si="45"/>
        <v>54</v>
      </c>
      <c r="BH32" s="237">
        <f t="shared" si="45"/>
        <v>49</v>
      </c>
      <c r="BI32" s="237">
        <f t="shared" si="45"/>
        <v>62</v>
      </c>
      <c r="BJ32" s="237">
        <f>SUM(BE32:BI32)</f>
        <v>282</v>
      </c>
      <c r="BK32" s="309" t="s">
        <v>13</v>
      </c>
      <c r="BL32" s="309"/>
      <c r="BM32" s="237">
        <f>Y32+AS32</f>
        <v>51</v>
      </c>
      <c r="BN32" s="237">
        <f t="shared" ref="BN32:BQ33" si="46">Z32+AT32</f>
        <v>47</v>
      </c>
      <c r="BO32" s="237">
        <f t="shared" si="46"/>
        <v>58</v>
      </c>
      <c r="BP32" s="237">
        <f t="shared" si="46"/>
        <v>82</v>
      </c>
      <c r="BQ32" s="237">
        <f t="shared" si="46"/>
        <v>71</v>
      </c>
      <c r="BR32" s="239">
        <f>SUM(BM32:BQ32)</f>
        <v>309</v>
      </c>
    </row>
    <row r="33" spans="2:70" ht="14.25" thickBot="1" x14ac:dyDescent="0.2">
      <c r="B33" s="97" t="s">
        <v>42</v>
      </c>
      <c r="C33" s="360"/>
      <c r="D33" s="362"/>
      <c r="E33" s="364"/>
      <c r="F33" s="360"/>
      <c r="G33" s="362"/>
      <c r="H33" s="364"/>
      <c r="I33" s="373"/>
      <c r="J33" s="375"/>
      <c r="K33" s="377"/>
      <c r="O33" s="299" t="s">
        <v>15</v>
      </c>
      <c r="P33" s="303"/>
      <c r="Q33" s="17">
        <v>56</v>
      </c>
      <c r="R33" s="18">
        <v>62</v>
      </c>
      <c r="S33" s="18">
        <v>57</v>
      </c>
      <c r="T33" s="18">
        <v>48</v>
      </c>
      <c r="U33" s="18">
        <v>48</v>
      </c>
      <c r="V33" s="18">
        <f>SUM(Q33:U33)</f>
        <v>271</v>
      </c>
      <c r="W33" s="304" t="s">
        <v>15</v>
      </c>
      <c r="X33" s="305"/>
      <c r="Y33" s="18">
        <v>66</v>
      </c>
      <c r="Z33" s="18">
        <v>67</v>
      </c>
      <c r="AA33" s="18">
        <v>73</v>
      </c>
      <c r="AB33" s="18">
        <v>70</v>
      </c>
      <c r="AC33" s="18">
        <v>57</v>
      </c>
      <c r="AD33" s="19">
        <f>SUM(Y33:AC33)</f>
        <v>333</v>
      </c>
      <c r="AI33" s="299" t="s">
        <v>15</v>
      </c>
      <c r="AJ33" s="303"/>
      <c r="AK33" s="17"/>
      <c r="AL33" s="18">
        <v>1</v>
      </c>
      <c r="AM33" s="18"/>
      <c r="AN33" s="18"/>
      <c r="AO33" s="18"/>
      <c r="AP33" s="18">
        <f>SUM(AK33:AO33)</f>
        <v>1</v>
      </c>
      <c r="AQ33" s="304" t="s">
        <v>15</v>
      </c>
      <c r="AR33" s="305"/>
      <c r="AS33" s="18"/>
      <c r="AT33" s="18"/>
      <c r="AU33" s="18"/>
      <c r="AV33" s="18"/>
      <c r="AW33" s="18">
        <v>1</v>
      </c>
      <c r="AX33" s="19">
        <f>SUM(AS33:AW33)</f>
        <v>1</v>
      </c>
      <c r="BC33" s="299" t="s">
        <v>15</v>
      </c>
      <c r="BD33" s="303"/>
      <c r="BE33" s="17">
        <f>Q33+AK33</f>
        <v>56</v>
      </c>
      <c r="BF33" s="18">
        <f t="shared" si="45"/>
        <v>63</v>
      </c>
      <c r="BG33" s="18">
        <f t="shared" si="45"/>
        <v>57</v>
      </c>
      <c r="BH33" s="18">
        <f t="shared" si="45"/>
        <v>48</v>
      </c>
      <c r="BI33" s="18">
        <f t="shared" si="45"/>
        <v>48</v>
      </c>
      <c r="BJ33" s="18">
        <f>SUM(BE33:BI33)</f>
        <v>272</v>
      </c>
      <c r="BK33" s="306" t="s">
        <v>15</v>
      </c>
      <c r="BL33" s="306"/>
      <c r="BM33" s="18">
        <f>Y33+AS33</f>
        <v>66</v>
      </c>
      <c r="BN33" s="18">
        <f t="shared" si="46"/>
        <v>67</v>
      </c>
      <c r="BO33" s="18">
        <f t="shared" si="46"/>
        <v>73</v>
      </c>
      <c r="BP33" s="18">
        <f t="shared" si="46"/>
        <v>70</v>
      </c>
      <c r="BQ33" s="18">
        <f t="shared" si="46"/>
        <v>58</v>
      </c>
      <c r="BR33" s="19">
        <f>SUM(BM33:BQ33)</f>
        <v>334</v>
      </c>
    </row>
    <row r="34" spans="2:70" x14ac:dyDescent="0.15">
      <c r="B34" s="86" t="s">
        <v>46</v>
      </c>
      <c r="C34" s="347">
        <f t="shared" ref="C34:K34" si="47">C20</f>
        <v>766</v>
      </c>
      <c r="D34" s="349">
        <f t="shared" si="47"/>
        <v>1295</v>
      </c>
      <c r="E34" s="351">
        <f t="shared" si="47"/>
        <v>2061</v>
      </c>
      <c r="F34" s="347">
        <f t="shared" si="47"/>
        <v>0</v>
      </c>
      <c r="G34" s="353">
        <f t="shared" si="47"/>
        <v>1</v>
      </c>
      <c r="H34" s="354">
        <f t="shared" si="47"/>
        <v>1</v>
      </c>
      <c r="I34" s="435">
        <f t="shared" si="47"/>
        <v>766</v>
      </c>
      <c r="J34" s="345">
        <f t="shared" si="47"/>
        <v>1296</v>
      </c>
      <c r="K34" s="335">
        <f t="shared" si="47"/>
        <v>2062</v>
      </c>
      <c r="O34" s="299" t="s">
        <v>12</v>
      </c>
      <c r="P34" s="300"/>
      <c r="Q34" s="20">
        <f t="shared" ref="Q34:V34" si="48">SUM(Q32:Q33)</f>
        <v>118</v>
      </c>
      <c r="R34" s="20">
        <f t="shared" si="48"/>
        <v>117</v>
      </c>
      <c r="S34" s="20">
        <f t="shared" si="48"/>
        <v>110</v>
      </c>
      <c r="T34" s="20">
        <f t="shared" si="48"/>
        <v>97</v>
      </c>
      <c r="U34" s="20">
        <f t="shared" si="48"/>
        <v>110</v>
      </c>
      <c r="V34" s="20">
        <f t="shared" si="48"/>
        <v>552</v>
      </c>
      <c r="W34" s="301" t="s">
        <v>12</v>
      </c>
      <c r="X34" s="302"/>
      <c r="Y34" s="20">
        <f t="shared" ref="Y34:AD34" si="49">SUM(Y32:Y33)</f>
        <v>117</v>
      </c>
      <c r="Z34" s="20">
        <f t="shared" si="49"/>
        <v>114</v>
      </c>
      <c r="AA34" s="20">
        <f t="shared" si="49"/>
        <v>131</v>
      </c>
      <c r="AB34" s="20">
        <f t="shared" si="49"/>
        <v>152</v>
      </c>
      <c r="AC34" s="20">
        <f t="shared" si="49"/>
        <v>128</v>
      </c>
      <c r="AD34" s="20">
        <f t="shared" si="49"/>
        <v>642</v>
      </c>
      <c r="AI34" s="299" t="s">
        <v>12</v>
      </c>
      <c r="AJ34" s="300"/>
      <c r="AK34" s="20">
        <f t="shared" ref="AK34:AP34" si="50">SUM(AK32:AK33)</f>
        <v>0</v>
      </c>
      <c r="AL34" s="20">
        <f t="shared" si="50"/>
        <v>1</v>
      </c>
      <c r="AM34" s="20">
        <f t="shared" si="50"/>
        <v>1</v>
      </c>
      <c r="AN34" s="20">
        <f t="shared" si="50"/>
        <v>0</v>
      </c>
      <c r="AO34" s="20">
        <f t="shared" si="50"/>
        <v>0</v>
      </c>
      <c r="AP34" s="20">
        <f t="shared" si="50"/>
        <v>2</v>
      </c>
      <c r="AQ34" s="301" t="s">
        <v>12</v>
      </c>
      <c r="AR34" s="302"/>
      <c r="AS34" s="20">
        <f t="shared" ref="AS34:AX34" si="51">SUM(AS32:AS33)</f>
        <v>0</v>
      </c>
      <c r="AT34" s="20">
        <f t="shared" si="51"/>
        <v>0</v>
      </c>
      <c r="AU34" s="20">
        <f t="shared" si="51"/>
        <v>0</v>
      </c>
      <c r="AV34" s="20">
        <f t="shared" si="51"/>
        <v>0</v>
      </c>
      <c r="AW34" s="20">
        <f t="shared" si="51"/>
        <v>1</v>
      </c>
      <c r="AX34" s="20">
        <f t="shared" si="51"/>
        <v>1</v>
      </c>
      <c r="BC34" s="299" t="s">
        <v>12</v>
      </c>
      <c r="BD34" s="300"/>
      <c r="BE34" s="20">
        <f t="shared" ref="BE34:BJ34" si="52">SUM(BE32:BE33)</f>
        <v>118</v>
      </c>
      <c r="BF34" s="20">
        <f t="shared" si="52"/>
        <v>118</v>
      </c>
      <c r="BG34" s="20">
        <f t="shared" si="52"/>
        <v>111</v>
      </c>
      <c r="BH34" s="20">
        <f t="shared" si="52"/>
        <v>97</v>
      </c>
      <c r="BI34" s="20">
        <f t="shared" si="52"/>
        <v>110</v>
      </c>
      <c r="BJ34" s="20">
        <f t="shared" si="52"/>
        <v>554</v>
      </c>
      <c r="BK34" s="301" t="s">
        <v>12</v>
      </c>
      <c r="BL34" s="302"/>
      <c r="BM34" s="20">
        <f t="shared" ref="BM34:BR34" si="53">SUM(BM32:BM33)</f>
        <v>117</v>
      </c>
      <c r="BN34" s="20">
        <f t="shared" si="53"/>
        <v>114</v>
      </c>
      <c r="BO34" s="20">
        <f t="shared" si="53"/>
        <v>131</v>
      </c>
      <c r="BP34" s="20">
        <f t="shared" si="53"/>
        <v>152</v>
      </c>
      <c r="BQ34" s="20">
        <f t="shared" si="53"/>
        <v>129</v>
      </c>
      <c r="BR34" s="20">
        <f t="shared" si="53"/>
        <v>643</v>
      </c>
    </row>
    <row r="35" spans="2:70" ht="14.25" thickBot="1" x14ac:dyDescent="0.2">
      <c r="B35" s="97" t="s">
        <v>22</v>
      </c>
      <c r="C35" s="348"/>
      <c r="D35" s="350"/>
      <c r="E35" s="352"/>
      <c r="F35" s="348"/>
      <c r="G35" s="350"/>
      <c r="H35" s="352"/>
      <c r="I35" s="344"/>
      <c r="J35" s="346"/>
      <c r="K35" s="336"/>
      <c r="O35" s="217"/>
      <c r="P35" s="217"/>
      <c r="Q35" s="26"/>
      <c r="R35" s="26"/>
      <c r="S35" s="26"/>
      <c r="T35" s="26"/>
      <c r="U35" s="26"/>
      <c r="V35" s="26"/>
      <c r="W35" s="217"/>
      <c r="X35" s="217"/>
      <c r="Y35" s="26"/>
      <c r="Z35" s="26"/>
      <c r="AA35" s="26"/>
      <c r="AB35" s="26"/>
      <c r="AC35" s="26"/>
      <c r="AD35" s="26"/>
      <c r="AI35" s="217"/>
      <c r="AJ35" s="217"/>
      <c r="AK35" s="26"/>
      <c r="AL35" s="26"/>
      <c r="AM35" s="26"/>
      <c r="AN35" s="26"/>
      <c r="AO35" s="26"/>
      <c r="AP35" s="26"/>
      <c r="AQ35" s="217"/>
      <c r="AR35" s="217"/>
      <c r="AS35" s="26"/>
      <c r="AT35" s="26"/>
      <c r="AU35" s="26"/>
      <c r="AV35" s="26"/>
      <c r="AW35" s="26"/>
      <c r="AX35" s="26"/>
      <c r="BC35" s="217"/>
      <c r="BD35" s="217"/>
      <c r="BE35" s="26"/>
      <c r="BF35" s="26"/>
      <c r="BG35" s="26"/>
      <c r="BH35" s="26"/>
      <c r="BI35" s="26"/>
      <c r="BJ35" s="26"/>
      <c r="BK35" s="217"/>
      <c r="BL35" s="217"/>
      <c r="BM35" s="26"/>
      <c r="BN35" s="26"/>
      <c r="BO35" s="26"/>
      <c r="BP35" s="26"/>
      <c r="BQ35" s="26"/>
      <c r="BR35" s="26"/>
    </row>
    <row r="36" spans="2:70" ht="14.25" thickBot="1" x14ac:dyDescent="0.2">
      <c r="B36" s="337" t="s">
        <v>44</v>
      </c>
      <c r="C36" s="339" t="s">
        <v>47</v>
      </c>
      <c r="D36" s="341" t="s">
        <v>48</v>
      </c>
      <c r="E36" s="333" t="s">
        <v>49</v>
      </c>
      <c r="F36" s="339" t="s">
        <v>47</v>
      </c>
      <c r="G36" s="341" t="s">
        <v>48</v>
      </c>
      <c r="H36" s="333" t="s">
        <v>51</v>
      </c>
      <c r="I36" s="355" t="s">
        <v>47</v>
      </c>
      <c r="J36" s="357" t="s">
        <v>48</v>
      </c>
      <c r="K36" s="333" t="s">
        <v>55</v>
      </c>
      <c r="O36" s="299" t="s">
        <v>10</v>
      </c>
      <c r="P36" s="300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310" t="s">
        <v>10</v>
      </c>
      <c r="X36" s="31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99" t="s">
        <v>10</v>
      </c>
      <c r="AJ36" s="300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310" t="s">
        <v>10</v>
      </c>
      <c r="AR36" s="31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99" t="s">
        <v>10</v>
      </c>
      <c r="BD36" s="300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310" t="s">
        <v>10</v>
      </c>
      <c r="BL36" s="31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8"/>
      <c r="C37" s="340"/>
      <c r="D37" s="342"/>
      <c r="E37" s="334"/>
      <c r="F37" s="340"/>
      <c r="G37" s="342"/>
      <c r="H37" s="334"/>
      <c r="I37" s="356"/>
      <c r="J37" s="358"/>
      <c r="K37" s="334"/>
      <c r="O37" s="299" t="s">
        <v>13</v>
      </c>
      <c r="P37" s="303"/>
      <c r="Q37" s="238">
        <v>86</v>
      </c>
      <c r="R37" s="237">
        <v>68</v>
      </c>
      <c r="S37" s="237">
        <v>76</v>
      </c>
      <c r="T37" s="237">
        <v>57</v>
      </c>
      <c r="U37" s="237">
        <v>90</v>
      </c>
      <c r="V37" s="237">
        <f>SUM(Q37:U37)</f>
        <v>377</v>
      </c>
      <c r="W37" s="307" t="s">
        <v>13</v>
      </c>
      <c r="X37" s="308"/>
      <c r="Y37" s="237">
        <v>95</v>
      </c>
      <c r="Z37" s="237">
        <v>103</v>
      </c>
      <c r="AA37" s="237">
        <v>86</v>
      </c>
      <c r="AB37" s="237">
        <v>93</v>
      </c>
      <c r="AC37" s="237">
        <v>93</v>
      </c>
      <c r="AD37" s="239">
        <f>SUM(Y37:AC37)</f>
        <v>470</v>
      </c>
      <c r="AI37" s="299" t="s">
        <v>13</v>
      </c>
      <c r="AJ37" s="303"/>
      <c r="AK37" s="238"/>
      <c r="AL37" s="237"/>
      <c r="AM37" s="237"/>
      <c r="AN37" s="237"/>
      <c r="AO37" s="237"/>
      <c r="AP37" s="237">
        <f>SUM(AK37:AO37)</f>
        <v>0</v>
      </c>
      <c r="AQ37" s="307" t="s">
        <v>13</v>
      </c>
      <c r="AR37" s="308"/>
      <c r="AS37" s="237"/>
      <c r="AT37" s="237"/>
      <c r="AU37" s="237"/>
      <c r="AV37" s="237"/>
      <c r="AW37" s="237"/>
      <c r="AX37" s="239">
        <f>SUM(AS37:AW37)</f>
        <v>0</v>
      </c>
      <c r="BC37" s="299" t="s">
        <v>13</v>
      </c>
      <c r="BD37" s="303"/>
      <c r="BE37" s="238">
        <f>Q37+AK37</f>
        <v>86</v>
      </c>
      <c r="BF37" s="237">
        <f t="shared" ref="BF37:BI38" si="54">R37+AL37</f>
        <v>68</v>
      </c>
      <c r="BG37" s="237">
        <f t="shared" si="54"/>
        <v>76</v>
      </c>
      <c r="BH37" s="237">
        <f t="shared" si="54"/>
        <v>57</v>
      </c>
      <c r="BI37" s="237">
        <f t="shared" si="54"/>
        <v>90</v>
      </c>
      <c r="BJ37" s="237">
        <f>SUM(BE37:BI37)</f>
        <v>377</v>
      </c>
      <c r="BK37" s="309" t="s">
        <v>13</v>
      </c>
      <c r="BL37" s="309"/>
      <c r="BM37" s="237">
        <f>Y37+AS37</f>
        <v>95</v>
      </c>
      <c r="BN37" s="237">
        <f t="shared" ref="BN37:BQ38" si="55">Z37+AT37</f>
        <v>103</v>
      </c>
      <c r="BO37" s="237">
        <f t="shared" si="55"/>
        <v>86</v>
      </c>
      <c r="BP37" s="237">
        <f t="shared" si="55"/>
        <v>93</v>
      </c>
      <c r="BQ37" s="237">
        <f t="shared" si="55"/>
        <v>93</v>
      </c>
      <c r="BR37" s="239">
        <f>SUM(BM37:BQ37)</f>
        <v>470</v>
      </c>
    </row>
    <row r="38" spans="2:70" ht="14.25" thickBot="1" x14ac:dyDescent="0.2">
      <c r="B38" s="141" t="s">
        <v>41</v>
      </c>
      <c r="C38" s="329">
        <f>ROUND(C32/$C$10,4)</f>
        <v>0.17630000000000001</v>
      </c>
      <c r="D38" s="330">
        <f>ROUND(D32/$D$10,4)</f>
        <v>0.17219999999999999</v>
      </c>
      <c r="E38" s="331">
        <f>ROUND(E32/$E$10,4)</f>
        <v>0.17419999999999999</v>
      </c>
      <c r="F38" s="329">
        <f>ROUND(F32/$F$10,4)</f>
        <v>0</v>
      </c>
      <c r="G38" s="330">
        <f>ROUND(G32/$G$10,4)</f>
        <v>0</v>
      </c>
      <c r="H38" s="332">
        <f>ROUND(H32/$H$10,4)</f>
        <v>0</v>
      </c>
      <c r="I38" s="326">
        <f>ROUND(I32/$I$10,4)</f>
        <v>0.17510000000000001</v>
      </c>
      <c r="J38" s="327">
        <f>ROUND(J32/$J$10,4)</f>
        <v>0.1706</v>
      </c>
      <c r="K38" s="328">
        <f>ROUND(K32/$K$10,4)</f>
        <v>0.17280000000000001</v>
      </c>
      <c r="O38" s="299" t="s">
        <v>15</v>
      </c>
      <c r="P38" s="303"/>
      <c r="Q38" s="17">
        <v>70</v>
      </c>
      <c r="R38" s="18">
        <v>79</v>
      </c>
      <c r="S38" s="18">
        <v>88</v>
      </c>
      <c r="T38" s="18">
        <v>84</v>
      </c>
      <c r="U38" s="18">
        <v>76</v>
      </c>
      <c r="V38" s="18">
        <f>SUM(Q38:U38)</f>
        <v>397</v>
      </c>
      <c r="W38" s="304" t="s">
        <v>15</v>
      </c>
      <c r="X38" s="305"/>
      <c r="Y38" s="18">
        <v>87</v>
      </c>
      <c r="Z38" s="18">
        <v>82</v>
      </c>
      <c r="AA38" s="18">
        <v>94</v>
      </c>
      <c r="AB38" s="18">
        <v>102</v>
      </c>
      <c r="AC38" s="18">
        <v>114</v>
      </c>
      <c r="AD38" s="19">
        <f>SUM(Y38:AC38)</f>
        <v>479</v>
      </c>
      <c r="AI38" s="299" t="s">
        <v>15</v>
      </c>
      <c r="AJ38" s="303"/>
      <c r="AK38" s="17"/>
      <c r="AL38" s="18"/>
      <c r="AM38" s="18"/>
      <c r="AN38" s="18"/>
      <c r="AO38" s="18"/>
      <c r="AP38" s="18">
        <f>SUM(AK38:AO38)</f>
        <v>0</v>
      </c>
      <c r="AQ38" s="304" t="s">
        <v>15</v>
      </c>
      <c r="AR38" s="305"/>
      <c r="AS38" s="18"/>
      <c r="AT38" s="18"/>
      <c r="AU38" s="18"/>
      <c r="AV38" s="18"/>
      <c r="AW38" s="18"/>
      <c r="AX38" s="19">
        <f>SUM(AS38:AW38)</f>
        <v>0</v>
      </c>
      <c r="BC38" s="299" t="s">
        <v>15</v>
      </c>
      <c r="BD38" s="303"/>
      <c r="BE38" s="17">
        <f>Q38+AK38</f>
        <v>70</v>
      </c>
      <c r="BF38" s="18">
        <f t="shared" si="54"/>
        <v>79</v>
      </c>
      <c r="BG38" s="18">
        <f t="shared" si="54"/>
        <v>88</v>
      </c>
      <c r="BH38" s="18">
        <f t="shared" si="54"/>
        <v>84</v>
      </c>
      <c r="BI38" s="18">
        <f t="shared" si="54"/>
        <v>76</v>
      </c>
      <c r="BJ38" s="18">
        <f>SUM(BE38:BI38)</f>
        <v>397</v>
      </c>
      <c r="BK38" s="306" t="s">
        <v>15</v>
      </c>
      <c r="BL38" s="306"/>
      <c r="BM38" s="18">
        <f>Y38+AS38</f>
        <v>87</v>
      </c>
      <c r="BN38" s="18">
        <f t="shared" si="55"/>
        <v>82</v>
      </c>
      <c r="BO38" s="18">
        <f t="shared" si="55"/>
        <v>94</v>
      </c>
      <c r="BP38" s="18">
        <f t="shared" si="55"/>
        <v>102</v>
      </c>
      <c r="BQ38" s="18">
        <f t="shared" si="55"/>
        <v>114</v>
      </c>
      <c r="BR38" s="19">
        <f>SUM(BM38:BQ38)</f>
        <v>479</v>
      </c>
    </row>
    <row r="39" spans="2:70" ht="14.25" thickBot="1" x14ac:dyDescent="0.2">
      <c r="B39" s="142" t="s">
        <v>44</v>
      </c>
      <c r="C39" s="318"/>
      <c r="D39" s="320"/>
      <c r="E39" s="322"/>
      <c r="F39" s="318"/>
      <c r="G39" s="320"/>
      <c r="H39" s="324"/>
      <c r="I39" s="312"/>
      <c r="J39" s="314"/>
      <c r="K39" s="316"/>
      <c r="L39" s="40"/>
      <c r="O39" s="299" t="s">
        <v>12</v>
      </c>
      <c r="P39" s="300"/>
      <c r="Q39" s="20">
        <f t="shared" ref="Q39:V39" si="56">SUM(Q37:Q38)</f>
        <v>156</v>
      </c>
      <c r="R39" s="20">
        <f t="shared" si="56"/>
        <v>147</v>
      </c>
      <c r="S39" s="20">
        <f t="shared" si="56"/>
        <v>164</v>
      </c>
      <c r="T39" s="20">
        <f t="shared" si="56"/>
        <v>141</v>
      </c>
      <c r="U39" s="20">
        <f t="shared" si="56"/>
        <v>166</v>
      </c>
      <c r="V39" s="20">
        <f t="shared" si="56"/>
        <v>774</v>
      </c>
      <c r="W39" s="301" t="s">
        <v>12</v>
      </c>
      <c r="X39" s="302"/>
      <c r="Y39" s="20">
        <f t="shared" ref="Y39:AD39" si="57">SUM(Y37:Y38)</f>
        <v>182</v>
      </c>
      <c r="Z39" s="20">
        <f t="shared" si="57"/>
        <v>185</v>
      </c>
      <c r="AA39" s="20">
        <f t="shared" si="57"/>
        <v>180</v>
      </c>
      <c r="AB39" s="20">
        <f t="shared" si="57"/>
        <v>195</v>
      </c>
      <c r="AC39" s="20">
        <f t="shared" si="57"/>
        <v>207</v>
      </c>
      <c r="AD39" s="20">
        <f t="shared" si="57"/>
        <v>949</v>
      </c>
      <c r="AI39" s="299" t="s">
        <v>12</v>
      </c>
      <c r="AJ39" s="300"/>
      <c r="AK39" s="20">
        <f t="shared" ref="AK39:AP39" si="58">SUM(AK37:AK38)</f>
        <v>0</v>
      </c>
      <c r="AL39" s="20">
        <f t="shared" si="58"/>
        <v>0</v>
      </c>
      <c r="AM39" s="20">
        <f t="shared" si="58"/>
        <v>0</v>
      </c>
      <c r="AN39" s="20">
        <f t="shared" si="58"/>
        <v>0</v>
      </c>
      <c r="AO39" s="20">
        <f t="shared" si="58"/>
        <v>0</v>
      </c>
      <c r="AP39" s="20">
        <f t="shared" si="58"/>
        <v>0</v>
      </c>
      <c r="AQ39" s="301" t="s">
        <v>12</v>
      </c>
      <c r="AR39" s="302"/>
      <c r="AS39" s="20">
        <f t="shared" ref="AS39:AX39" si="59">SUM(AS37:AS38)</f>
        <v>0</v>
      </c>
      <c r="AT39" s="20">
        <f t="shared" si="59"/>
        <v>0</v>
      </c>
      <c r="AU39" s="20">
        <f t="shared" si="59"/>
        <v>0</v>
      </c>
      <c r="AV39" s="20">
        <f t="shared" si="59"/>
        <v>0</v>
      </c>
      <c r="AW39" s="20">
        <f t="shared" si="59"/>
        <v>0</v>
      </c>
      <c r="AX39" s="20">
        <f t="shared" si="59"/>
        <v>0</v>
      </c>
      <c r="BC39" s="299" t="s">
        <v>12</v>
      </c>
      <c r="BD39" s="300"/>
      <c r="BE39" s="20">
        <f t="shared" ref="BE39:BJ39" si="60">SUM(BE37:BE38)</f>
        <v>156</v>
      </c>
      <c r="BF39" s="20">
        <f t="shared" si="60"/>
        <v>147</v>
      </c>
      <c r="BG39" s="20">
        <f t="shared" si="60"/>
        <v>164</v>
      </c>
      <c r="BH39" s="20">
        <f t="shared" si="60"/>
        <v>141</v>
      </c>
      <c r="BI39" s="20">
        <f t="shared" si="60"/>
        <v>166</v>
      </c>
      <c r="BJ39" s="20">
        <f t="shared" si="60"/>
        <v>774</v>
      </c>
      <c r="BK39" s="301" t="s">
        <v>12</v>
      </c>
      <c r="BL39" s="302"/>
      <c r="BM39" s="20">
        <f t="shared" ref="BM39:BR39" si="61">SUM(BM37:BM38)</f>
        <v>182</v>
      </c>
      <c r="BN39" s="20">
        <f t="shared" si="61"/>
        <v>185</v>
      </c>
      <c r="BO39" s="20">
        <f t="shared" si="61"/>
        <v>180</v>
      </c>
      <c r="BP39" s="20">
        <f t="shared" si="61"/>
        <v>195</v>
      </c>
      <c r="BQ39" s="20">
        <f t="shared" si="61"/>
        <v>207</v>
      </c>
      <c r="BR39" s="20">
        <f t="shared" si="61"/>
        <v>949</v>
      </c>
    </row>
    <row r="40" spans="2:70" x14ac:dyDescent="0.15">
      <c r="B40" s="88" t="s">
        <v>43</v>
      </c>
      <c r="C40" s="318">
        <f>ROUND(C34/$C$10,4)</f>
        <v>0.15060000000000001</v>
      </c>
      <c r="D40" s="320">
        <f>ROUND(D34/$D$10,4)</f>
        <v>0.2321</v>
      </c>
      <c r="E40" s="322">
        <f>ROUND(E34/$E$10,4)</f>
        <v>0.19320000000000001</v>
      </c>
      <c r="F40" s="318">
        <f>ROUND(F34/$F$10,4)</f>
        <v>0</v>
      </c>
      <c r="G40" s="320">
        <f>ROUND(G34/$G$10,4)</f>
        <v>1.9199999999999998E-2</v>
      </c>
      <c r="H40" s="324">
        <f>ROUND(H34/$H$10,4)</f>
        <v>1.15E-2</v>
      </c>
      <c r="I40" s="312">
        <f>ROUND(I34/$I$10,4)</f>
        <v>0.14960000000000001</v>
      </c>
      <c r="J40" s="314">
        <f>ROUND(J34/$J$10,4)</f>
        <v>0.2301</v>
      </c>
      <c r="K40" s="316">
        <f>ROUND(K34/$K$10,4)</f>
        <v>0.19170000000000001</v>
      </c>
      <c r="O40" s="217"/>
      <c r="P40" s="217"/>
      <c r="Q40" s="26"/>
      <c r="R40" s="26"/>
      <c r="S40" s="26"/>
      <c r="T40" s="26"/>
      <c r="U40" s="26"/>
      <c r="V40" s="26"/>
      <c r="W40" s="217"/>
      <c r="X40" s="217"/>
      <c r="Y40" s="26"/>
      <c r="Z40" s="26"/>
      <c r="AA40" s="26"/>
      <c r="AB40" s="26"/>
      <c r="AC40" s="26"/>
      <c r="AD40" s="26"/>
      <c r="AI40" s="217"/>
      <c r="AJ40" s="217"/>
      <c r="AK40" s="26"/>
      <c r="AL40" s="26"/>
      <c r="AM40" s="26"/>
      <c r="AN40" s="26"/>
      <c r="AO40" s="26"/>
      <c r="AP40" s="26"/>
      <c r="AQ40" s="217"/>
      <c r="AR40" s="217"/>
      <c r="AS40" s="26"/>
      <c r="AT40" s="26"/>
      <c r="AU40" s="26"/>
      <c r="AV40" s="26"/>
      <c r="AW40" s="26"/>
      <c r="AX40" s="26"/>
      <c r="BC40" s="217"/>
      <c r="BD40" s="217"/>
      <c r="BE40" s="26"/>
      <c r="BF40" s="26"/>
      <c r="BG40" s="26"/>
      <c r="BH40" s="26"/>
      <c r="BI40" s="26"/>
      <c r="BJ40" s="26"/>
      <c r="BK40" s="217"/>
      <c r="BL40" s="217"/>
      <c r="BM40" s="26"/>
      <c r="BN40" s="26"/>
      <c r="BO40" s="26"/>
      <c r="BP40" s="26"/>
      <c r="BQ40" s="26"/>
      <c r="BR40" s="26"/>
    </row>
    <row r="41" spans="2:70" ht="14.25" thickBot="1" x14ac:dyDescent="0.2">
      <c r="B41" s="98" t="s">
        <v>44</v>
      </c>
      <c r="C41" s="319"/>
      <c r="D41" s="321"/>
      <c r="E41" s="323"/>
      <c r="F41" s="319"/>
      <c r="G41" s="321"/>
      <c r="H41" s="325"/>
      <c r="I41" s="313"/>
      <c r="J41" s="315"/>
      <c r="K41" s="317"/>
      <c r="O41" s="299" t="s">
        <v>10</v>
      </c>
      <c r="P41" s="300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310" t="s">
        <v>10</v>
      </c>
      <c r="X41" s="31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99" t="s">
        <v>10</v>
      </c>
      <c r="AJ41" s="300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310" t="s">
        <v>10</v>
      </c>
      <c r="AR41" s="31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99" t="s">
        <v>10</v>
      </c>
      <c r="BD41" s="300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310" t="s">
        <v>10</v>
      </c>
      <c r="BL41" s="31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6"/>
      <c r="J42" s="116"/>
      <c r="K42" s="116"/>
      <c r="O42" s="299" t="s">
        <v>16</v>
      </c>
      <c r="P42" s="303"/>
      <c r="Q42" s="238">
        <v>107</v>
      </c>
      <c r="R42" s="237">
        <v>118</v>
      </c>
      <c r="S42" s="237">
        <v>103</v>
      </c>
      <c r="T42" s="237">
        <v>52</v>
      </c>
      <c r="U42" s="237">
        <v>47</v>
      </c>
      <c r="V42" s="237">
        <f>SUM(Q42:U42)</f>
        <v>427</v>
      </c>
      <c r="W42" s="307" t="s">
        <v>13</v>
      </c>
      <c r="X42" s="308"/>
      <c r="Y42" s="237">
        <v>76</v>
      </c>
      <c r="Z42" s="237">
        <v>75</v>
      </c>
      <c r="AA42" s="237">
        <v>74</v>
      </c>
      <c r="AB42" s="237">
        <v>51</v>
      </c>
      <c r="AC42" s="237">
        <v>49</v>
      </c>
      <c r="AD42" s="239">
        <f>SUM(Y42:AC42)</f>
        <v>325</v>
      </c>
      <c r="AI42" s="299" t="s">
        <v>13</v>
      </c>
      <c r="AJ42" s="303"/>
      <c r="AK42" s="238"/>
      <c r="AL42" s="237"/>
      <c r="AM42" s="237"/>
      <c r="AN42" s="237"/>
      <c r="AO42" s="237"/>
      <c r="AP42" s="237">
        <f>SUM(AK42:AO42)</f>
        <v>0</v>
      </c>
      <c r="AQ42" s="307" t="s">
        <v>13</v>
      </c>
      <c r="AR42" s="308"/>
      <c r="AS42" s="237"/>
      <c r="AT42" s="237"/>
      <c r="AU42" s="237"/>
      <c r="AV42" s="237"/>
      <c r="AW42" s="237"/>
      <c r="AX42" s="239">
        <f>SUM(AS42:AW42)</f>
        <v>0</v>
      </c>
      <c r="BC42" s="299" t="s">
        <v>13</v>
      </c>
      <c r="BD42" s="303"/>
      <c r="BE42" s="238">
        <f>Q42+AK42</f>
        <v>107</v>
      </c>
      <c r="BF42" s="237">
        <f t="shared" ref="BF42:BI43" si="62">R42+AL42</f>
        <v>118</v>
      </c>
      <c r="BG42" s="237">
        <f t="shared" si="62"/>
        <v>103</v>
      </c>
      <c r="BH42" s="237">
        <f t="shared" si="62"/>
        <v>52</v>
      </c>
      <c r="BI42" s="237">
        <f t="shared" si="62"/>
        <v>47</v>
      </c>
      <c r="BJ42" s="237">
        <f>SUM(BE42:BI42)</f>
        <v>427</v>
      </c>
      <c r="BK42" s="309" t="s">
        <v>13</v>
      </c>
      <c r="BL42" s="309"/>
      <c r="BM42" s="237">
        <f>Y42+AS42</f>
        <v>76</v>
      </c>
      <c r="BN42" s="237">
        <f t="shared" ref="BN42:BQ43" si="63">Z42+AT42</f>
        <v>75</v>
      </c>
      <c r="BO42" s="237">
        <f t="shared" si="63"/>
        <v>74</v>
      </c>
      <c r="BP42" s="237">
        <f t="shared" si="63"/>
        <v>51</v>
      </c>
      <c r="BQ42" s="237">
        <f t="shared" si="63"/>
        <v>49</v>
      </c>
      <c r="BR42" s="239">
        <f>SUM(BM42:BQ42)</f>
        <v>325</v>
      </c>
    </row>
    <row r="43" spans="2:70" ht="15.75" thickBot="1" x14ac:dyDescent="0.2">
      <c r="I43" s="116"/>
      <c r="J43" s="116"/>
      <c r="K43" s="116"/>
      <c r="O43" s="299" t="s">
        <v>15</v>
      </c>
      <c r="P43" s="303"/>
      <c r="Q43" s="17">
        <v>109</v>
      </c>
      <c r="R43" s="18">
        <v>106</v>
      </c>
      <c r="S43" s="18">
        <v>124</v>
      </c>
      <c r="T43" s="18">
        <v>85</v>
      </c>
      <c r="U43" s="18">
        <v>58</v>
      </c>
      <c r="V43" s="18">
        <f>SUM(Q43:U43)</f>
        <v>482</v>
      </c>
      <c r="W43" s="304" t="s">
        <v>15</v>
      </c>
      <c r="X43" s="305"/>
      <c r="Y43" s="18">
        <v>81</v>
      </c>
      <c r="Z43" s="18">
        <v>76</v>
      </c>
      <c r="AA43" s="18">
        <v>79</v>
      </c>
      <c r="AB43" s="18">
        <v>58</v>
      </c>
      <c r="AC43" s="18">
        <v>62</v>
      </c>
      <c r="AD43" s="19">
        <f>SUM(Y43:AC43)</f>
        <v>356</v>
      </c>
      <c r="AI43" s="299" t="s">
        <v>15</v>
      </c>
      <c r="AJ43" s="303"/>
      <c r="AK43" s="17"/>
      <c r="AL43" s="18"/>
      <c r="AM43" s="18"/>
      <c r="AN43" s="18"/>
      <c r="AO43" s="18"/>
      <c r="AP43" s="18">
        <f>SUM(AK43:AO43)</f>
        <v>0</v>
      </c>
      <c r="AQ43" s="304" t="s">
        <v>15</v>
      </c>
      <c r="AR43" s="305"/>
      <c r="AS43" s="18"/>
      <c r="AT43" s="18">
        <v>1</v>
      </c>
      <c r="AU43" s="18"/>
      <c r="AV43" s="18"/>
      <c r="AW43" s="18"/>
      <c r="AX43" s="19">
        <f>SUM(AS43:AW43)</f>
        <v>1</v>
      </c>
      <c r="BC43" s="299" t="s">
        <v>15</v>
      </c>
      <c r="BD43" s="303"/>
      <c r="BE43" s="17">
        <f>Q43+AK43</f>
        <v>109</v>
      </c>
      <c r="BF43" s="18">
        <f t="shared" si="62"/>
        <v>106</v>
      </c>
      <c r="BG43" s="18">
        <f t="shared" si="62"/>
        <v>124</v>
      </c>
      <c r="BH43" s="18">
        <f t="shared" si="62"/>
        <v>85</v>
      </c>
      <c r="BI43" s="18">
        <f t="shared" si="62"/>
        <v>58</v>
      </c>
      <c r="BJ43" s="18">
        <f>SUM(BE43:BI43)</f>
        <v>482</v>
      </c>
      <c r="BK43" s="306" t="s">
        <v>15</v>
      </c>
      <c r="BL43" s="306"/>
      <c r="BM43" s="18">
        <f>Y43+AS43</f>
        <v>81</v>
      </c>
      <c r="BN43" s="18">
        <f t="shared" si="63"/>
        <v>77</v>
      </c>
      <c r="BO43" s="18">
        <f t="shared" si="63"/>
        <v>79</v>
      </c>
      <c r="BP43" s="18">
        <f t="shared" si="63"/>
        <v>58</v>
      </c>
      <c r="BQ43" s="18">
        <f t="shared" si="63"/>
        <v>62</v>
      </c>
      <c r="BR43" s="19">
        <f>SUM(BM43:BQ43)</f>
        <v>357</v>
      </c>
    </row>
    <row r="44" spans="2:70" x14ac:dyDescent="0.15">
      <c r="O44" s="299" t="s">
        <v>12</v>
      </c>
      <c r="P44" s="300"/>
      <c r="Q44" s="20">
        <f t="shared" ref="Q44:V44" si="64">SUM(Q42:Q43)</f>
        <v>216</v>
      </c>
      <c r="R44" s="20">
        <f t="shared" si="64"/>
        <v>224</v>
      </c>
      <c r="S44" s="20">
        <f t="shared" si="64"/>
        <v>227</v>
      </c>
      <c r="T44" s="20">
        <f t="shared" si="64"/>
        <v>137</v>
      </c>
      <c r="U44" s="20">
        <f t="shared" si="64"/>
        <v>105</v>
      </c>
      <c r="V44" s="20">
        <f t="shared" si="64"/>
        <v>909</v>
      </c>
      <c r="W44" s="301" t="s">
        <v>12</v>
      </c>
      <c r="X44" s="302"/>
      <c r="Y44" s="20">
        <f t="shared" ref="Y44:AD44" si="65">SUM(Y42:Y43)</f>
        <v>157</v>
      </c>
      <c r="Z44" s="20">
        <f t="shared" si="65"/>
        <v>151</v>
      </c>
      <c r="AA44" s="20">
        <f t="shared" si="65"/>
        <v>153</v>
      </c>
      <c r="AB44" s="20">
        <f t="shared" si="65"/>
        <v>109</v>
      </c>
      <c r="AC44" s="20">
        <f t="shared" si="65"/>
        <v>111</v>
      </c>
      <c r="AD44" s="20">
        <f t="shared" si="65"/>
        <v>681</v>
      </c>
      <c r="AI44" s="299" t="s">
        <v>12</v>
      </c>
      <c r="AJ44" s="300"/>
      <c r="AK44" s="20">
        <f t="shared" ref="AK44:AP44" si="66">SUM(AK42:AK43)</f>
        <v>0</v>
      </c>
      <c r="AL44" s="20">
        <f t="shared" si="66"/>
        <v>0</v>
      </c>
      <c r="AM44" s="20">
        <f t="shared" si="66"/>
        <v>0</v>
      </c>
      <c r="AN44" s="20">
        <f t="shared" si="66"/>
        <v>0</v>
      </c>
      <c r="AO44" s="20">
        <f t="shared" si="66"/>
        <v>0</v>
      </c>
      <c r="AP44" s="20">
        <f t="shared" si="66"/>
        <v>0</v>
      </c>
      <c r="AQ44" s="301" t="s">
        <v>12</v>
      </c>
      <c r="AR44" s="302"/>
      <c r="AS44" s="20">
        <f t="shared" ref="AS44:AX44" si="67">SUM(AS42:AS43)</f>
        <v>0</v>
      </c>
      <c r="AT44" s="20">
        <f t="shared" si="67"/>
        <v>1</v>
      </c>
      <c r="AU44" s="20">
        <f t="shared" si="67"/>
        <v>0</v>
      </c>
      <c r="AV44" s="20">
        <f t="shared" si="67"/>
        <v>0</v>
      </c>
      <c r="AW44" s="20">
        <f t="shared" si="67"/>
        <v>0</v>
      </c>
      <c r="AX44" s="20">
        <f t="shared" si="67"/>
        <v>1</v>
      </c>
      <c r="BC44" s="299" t="s">
        <v>12</v>
      </c>
      <c r="BD44" s="300"/>
      <c r="BE44" s="20">
        <f t="shared" ref="BE44:BJ44" si="68">SUM(BE42:BE43)</f>
        <v>216</v>
      </c>
      <c r="BF44" s="20">
        <f t="shared" si="68"/>
        <v>224</v>
      </c>
      <c r="BG44" s="20">
        <f t="shared" si="68"/>
        <v>227</v>
      </c>
      <c r="BH44" s="20">
        <f t="shared" si="68"/>
        <v>137</v>
      </c>
      <c r="BI44" s="20">
        <f t="shared" si="68"/>
        <v>105</v>
      </c>
      <c r="BJ44" s="20">
        <f t="shared" si="68"/>
        <v>909</v>
      </c>
      <c r="BK44" s="301" t="s">
        <v>12</v>
      </c>
      <c r="BL44" s="302"/>
      <c r="BM44" s="20">
        <f t="shared" ref="BM44:BR44" si="69">SUM(BM42:BM43)</f>
        <v>157</v>
      </c>
      <c r="BN44" s="20">
        <f t="shared" si="69"/>
        <v>152</v>
      </c>
      <c r="BO44" s="20">
        <f t="shared" si="69"/>
        <v>153</v>
      </c>
      <c r="BP44" s="20">
        <f t="shared" si="69"/>
        <v>109</v>
      </c>
      <c r="BQ44" s="20">
        <f t="shared" si="69"/>
        <v>111</v>
      </c>
      <c r="BR44" s="20">
        <f t="shared" si="69"/>
        <v>682</v>
      </c>
    </row>
    <row r="45" spans="2:70" x14ac:dyDescent="0.15">
      <c r="O45" s="217"/>
      <c r="P45" s="217"/>
      <c r="Q45" s="26"/>
      <c r="R45" s="26"/>
      <c r="S45" s="26"/>
      <c r="T45" s="26"/>
      <c r="U45" s="26"/>
      <c r="V45" s="26"/>
      <c r="W45" s="217"/>
      <c r="X45" s="217"/>
      <c r="Y45" s="26"/>
      <c r="Z45" s="26"/>
      <c r="AA45" s="26"/>
      <c r="AB45" s="26"/>
      <c r="AC45" s="26"/>
      <c r="AD45" s="26"/>
      <c r="AI45" s="217"/>
      <c r="AJ45" s="217"/>
      <c r="AK45" s="26"/>
      <c r="AL45" s="26"/>
      <c r="AM45" s="26"/>
      <c r="AN45" s="26"/>
      <c r="AO45" s="26"/>
      <c r="AP45" s="26"/>
      <c r="AQ45" s="217"/>
      <c r="AR45" s="217"/>
      <c r="AS45" s="26"/>
      <c r="AT45" s="26"/>
      <c r="AU45" s="26"/>
      <c r="AV45" s="26"/>
      <c r="AW45" s="26"/>
      <c r="AX45" s="26"/>
      <c r="BC45" s="217"/>
      <c r="BD45" s="217"/>
      <c r="BE45" s="26"/>
      <c r="BF45" s="26"/>
      <c r="BG45" s="26"/>
      <c r="BH45" s="26"/>
      <c r="BI45" s="26"/>
      <c r="BJ45" s="26"/>
      <c r="BK45" s="217"/>
      <c r="BL45" s="217"/>
      <c r="BM45" s="26"/>
      <c r="BN45" s="26"/>
      <c r="BO45" s="26"/>
      <c r="BP45" s="26"/>
      <c r="BQ45" s="26"/>
      <c r="BR45" s="26"/>
    </row>
    <row r="46" spans="2:70" ht="14.25" thickBot="1" x14ac:dyDescent="0.2">
      <c r="O46" s="299" t="s">
        <v>10</v>
      </c>
      <c r="P46" s="300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310" t="s">
        <v>10</v>
      </c>
      <c r="X46" s="31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99" t="s">
        <v>10</v>
      </c>
      <c r="AJ46" s="300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310" t="s">
        <v>10</v>
      </c>
      <c r="AR46" s="31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99" t="s">
        <v>10</v>
      </c>
      <c r="BD46" s="300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310" t="s">
        <v>10</v>
      </c>
      <c r="BL46" s="31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99" t="s">
        <v>13</v>
      </c>
      <c r="P47" s="303"/>
      <c r="Q47" s="238">
        <v>56</v>
      </c>
      <c r="R47" s="237">
        <v>37</v>
      </c>
      <c r="S47" s="237">
        <v>46</v>
      </c>
      <c r="T47" s="237">
        <v>47</v>
      </c>
      <c r="U47" s="237">
        <v>41</v>
      </c>
      <c r="V47" s="237">
        <f>SUM(Q47:U47)</f>
        <v>227</v>
      </c>
      <c r="W47" s="307" t="s">
        <v>13</v>
      </c>
      <c r="X47" s="308"/>
      <c r="Y47" s="237">
        <v>34</v>
      </c>
      <c r="Z47" s="237">
        <v>41</v>
      </c>
      <c r="AA47" s="237">
        <v>29</v>
      </c>
      <c r="AB47" s="237">
        <v>25</v>
      </c>
      <c r="AC47" s="237">
        <v>23</v>
      </c>
      <c r="AD47" s="239">
        <f>SUM(Y47:AC47)</f>
        <v>152</v>
      </c>
      <c r="AI47" s="299" t="s">
        <v>13</v>
      </c>
      <c r="AJ47" s="303"/>
      <c r="AK47" s="238"/>
      <c r="AL47" s="237"/>
      <c r="AM47" s="237"/>
      <c r="AN47" s="237"/>
      <c r="AO47" s="237"/>
      <c r="AP47" s="237">
        <f>SUM(AK47:AO47)</f>
        <v>0</v>
      </c>
      <c r="AQ47" s="307" t="s">
        <v>13</v>
      </c>
      <c r="AR47" s="308"/>
      <c r="AS47" s="237"/>
      <c r="AT47" s="237"/>
      <c r="AU47" s="237"/>
      <c r="AV47" s="237"/>
      <c r="AW47" s="237"/>
      <c r="AX47" s="239">
        <f>SUM(AS47:AW47)</f>
        <v>0</v>
      </c>
      <c r="BC47" s="299" t="s">
        <v>13</v>
      </c>
      <c r="BD47" s="303"/>
      <c r="BE47" s="238">
        <f>Q47+AK47</f>
        <v>56</v>
      </c>
      <c r="BF47" s="237">
        <f t="shared" ref="BF47:BI48" si="70">R47+AL47</f>
        <v>37</v>
      </c>
      <c r="BG47" s="237">
        <f t="shared" si="70"/>
        <v>46</v>
      </c>
      <c r="BH47" s="237">
        <f t="shared" si="70"/>
        <v>47</v>
      </c>
      <c r="BI47" s="237">
        <f t="shared" si="70"/>
        <v>41</v>
      </c>
      <c r="BJ47" s="237">
        <f>SUM(BE47:BI47)</f>
        <v>227</v>
      </c>
      <c r="BK47" s="309" t="s">
        <v>13</v>
      </c>
      <c r="BL47" s="309"/>
      <c r="BM47" s="237">
        <f>Y47+AS47</f>
        <v>34</v>
      </c>
      <c r="BN47" s="237">
        <f t="shared" ref="BN47:BQ48" si="71">Z47+AT47</f>
        <v>41</v>
      </c>
      <c r="BO47" s="237">
        <f t="shared" si="71"/>
        <v>29</v>
      </c>
      <c r="BP47" s="237">
        <f t="shared" si="71"/>
        <v>25</v>
      </c>
      <c r="BQ47" s="237">
        <f t="shared" si="71"/>
        <v>23</v>
      </c>
      <c r="BR47" s="239">
        <f>SUM(BM47:BQ47)</f>
        <v>152</v>
      </c>
    </row>
    <row r="48" spans="2:70" ht="14.25" thickBot="1" x14ac:dyDescent="0.2">
      <c r="O48" s="299" t="s">
        <v>15</v>
      </c>
      <c r="P48" s="303"/>
      <c r="Q48" s="17">
        <v>60</v>
      </c>
      <c r="R48" s="18">
        <v>71</v>
      </c>
      <c r="S48" s="18">
        <v>77</v>
      </c>
      <c r="T48" s="18">
        <v>79</v>
      </c>
      <c r="U48" s="18">
        <v>62</v>
      </c>
      <c r="V48" s="18">
        <f>SUM(Q48:U48)</f>
        <v>349</v>
      </c>
      <c r="W48" s="304" t="s">
        <v>15</v>
      </c>
      <c r="X48" s="305"/>
      <c r="Y48" s="18">
        <v>71</v>
      </c>
      <c r="Z48" s="18">
        <v>83</v>
      </c>
      <c r="AA48" s="18">
        <v>61</v>
      </c>
      <c r="AB48" s="18">
        <v>62</v>
      </c>
      <c r="AC48" s="18">
        <v>59</v>
      </c>
      <c r="AD48" s="19">
        <f>SUM(Y48:AC48)</f>
        <v>336</v>
      </c>
      <c r="AI48" s="299" t="s">
        <v>15</v>
      </c>
      <c r="AJ48" s="303"/>
      <c r="AK48" s="17"/>
      <c r="AL48" s="18"/>
      <c r="AM48" s="18"/>
      <c r="AN48" s="18"/>
      <c r="AO48" s="18"/>
      <c r="AP48" s="18">
        <f>SUM(AK48:AO48)</f>
        <v>0</v>
      </c>
      <c r="AQ48" s="304" t="s">
        <v>15</v>
      </c>
      <c r="AR48" s="305"/>
      <c r="AS48" s="18"/>
      <c r="AT48" s="18"/>
      <c r="AU48" s="18"/>
      <c r="AV48" s="18"/>
      <c r="AW48" s="18"/>
      <c r="AX48" s="19">
        <f>SUM(AS48:AW48)</f>
        <v>0</v>
      </c>
      <c r="BC48" s="299" t="s">
        <v>15</v>
      </c>
      <c r="BD48" s="303"/>
      <c r="BE48" s="17">
        <f>Q48+AK48</f>
        <v>60</v>
      </c>
      <c r="BF48" s="18">
        <f t="shared" si="70"/>
        <v>71</v>
      </c>
      <c r="BG48" s="18">
        <f t="shared" si="70"/>
        <v>77</v>
      </c>
      <c r="BH48" s="18">
        <f t="shared" si="70"/>
        <v>79</v>
      </c>
      <c r="BI48" s="18">
        <f t="shared" si="70"/>
        <v>62</v>
      </c>
      <c r="BJ48" s="18">
        <f>SUM(BE48:BI48)</f>
        <v>349</v>
      </c>
      <c r="BK48" s="306" t="s">
        <v>15</v>
      </c>
      <c r="BL48" s="306"/>
      <c r="BM48" s="18">
        <f>Y48+AS48</f>
        <v>71</v>
      </c>
      <c r="BN48" s="18">
        <f t="shared" si="71"/>
        <v>83</v>
      </c>
      <c r="BO48" s="18">
        <f t="shared" si="71"/>
        <v>61</v>
      </c>
      <c r="BP48" s="18">
        <f t="shared" si="71"/>
        <v>62</v>
      </c>
      <c r="BQ48" s="18">
        <f t="shared" si="71"/>
        <v>59</v>
      </c>
      <c r="BR48" s="19">
        <f>SUM(BM48:BQ48)</f>
        <v>336</v>
      </c>
    </row>
    <row r="49" spans="15:76" x14ac:dyDescent="0.15">
      <c r="O49" s="299" t="s">
        <v>12</v>
      </c>
      <c r="P49" s="300"/>
      <c r="Q49" s="20">
        <f t="shared" ref="Q49:V49" si="72">SUM(Q47:Q48)</f>
        <v>116</v>
      </c>
      <c r="R49" s="20">
        <f t="shared" si="72"/>
        <v>108</v>
      </c>
      <c r="S49" s="20">
        <f t="shared" si="72"/>
        <v>123</v>
      </c>
      <c r="T49" s="20">
        <f t="shared" si="72"/>
        <v>126</v>
      </c>
      <c r="U49" s="20">
        <f t="shared" si="72"/>
        <v>103</v>
      </c>
      <c r="V49" s="20">
        <f t="shared" si="72"/>
        <v>576</v>
      </c>
      <c r="W49" s="301" t="s">
        <v>12</v>
      </c>
      <c r="X49" s="302"/>
      <c r="Y49" s="20">
        <f t="shared" ref="Y49:AD49" si="73">SUM(Y47:Y48)</f>
        <v>105</v>
      </c>
      <c r="Z49" s="20">
        <f t="shared" si="73"/>
        <v>124</v>
      </c>
      <c r="AA49" s="20">
        <f t="shared" si="73"/>
        <v>90</v>
      </c>
      <c r="AB49" s="20">
        <f t="shared" si="73"/>
        <v>87</v>
      </c>
      <c r="AC49" s="20">
        <f t="shared" si="73"/>
        <v>82</v>
      </c>
      <c r="AD49" s="20">
        <f t="shared" si="73"/>
        <v>488</v>
      </c>
      <c r="AI49" s="299" t="s">
        <v>12</v>
      </c>
      <c r="AJ49" s="300"/>
      <c r="AK49" s="20">
        <f t="shared" ref="AK49:AP49" si="74">SUM(AK47:AK48)</f>
        <v>0</v>
      </c>
      <c r="AL49" s="20">
        <f t="shared" si="74"/>
        <v>0</v>
      </c>
      <c r="AM49" s="20">
        <f t="shared" si="74"/>
        <v>0</v>
      </c>
      <c r="AN49" s="20">
        <f t="shared" si="74"/>
        <v>0</v>
      </c>
      <c r="AO49" s="20">
        <f t="shared" si="74"/>
        <v>0</v>
      </c>
      <c r="AP49" s="20">
        <f t="shared" si="74"/>
        <v>0</v>
      </c>
      <c r="AQ49" s="301" t="s">
        <v>12</v>
      </c>
      <c r="AR49" s="302"/>
      <c r="AS49" s="20">
        <f t="shared" ref="AS49:AX49" si="75">SUM(AS47:AS48)</f>
        <v>0</v>
      </c>
      <c r="AT49" s="20">
        <f t="shared" si="75"/>
        <v>0</v>
      </c>
      <c r="AU49" s="20">
        <f t="shared" si="75"/>
        <v>0</v>
      </c>
      <c r="AV49" s="20">
        <f t="shared" si="75"/>
        <v>0</v>
      </c>
      <c r="AW49" s="20">
        <f t="shared" si="75"/>
        <v>0</v>
      </c>
      <c r="AX49" s="20">
        <f t="shared" si="75"/>
        <v>0</v>
      </c>
      <c r="BC49" s="299" t="s">
        <v>12</v>
      </c>
      <c r="BD49" s="300"/>
      <c r="BE49" s="20">
        <f t="shared" ref="BE49:BJ49" si="76">SUM(BE47:BE48)</f>
        <v>116</v>
      </c>
      <c r="BF49" s="20">
        <f t="shared" si="76"/>
        <v>108</v>
      </c>
      <c r="BG49" s="20">
        <f t="shared" si="76"/>
        <v>123</v>
      </c>
      <c r="BH49" s="20">
        <f t="shared" si="76"/>
        <v>126</v>
      </c>
      <c r="BI49" s="20">
        <f t="shared" si="76"/>
        <v>103</v>
      </c>
      <c r="BJ49" s="20">
        <f t="shared" si="76"/>
        <v>576</v>
      </c>
      <c r="BK49" s="301" t="s">
        <v>12</v>
      </c>
      <c r="BL49" s="302"/>
      <c r="BM49" s="20">
        <f t="shared" ref="BM49:BR49" si="77">SUM(BM47:BM48)</f>
        <v>105</v>
      </c>
      <c r="BN49" s="20">
        <f t="shared" si="77"/>
        <v>124</v>
      </c>
      <c r="BO49" s="20">
        <f t="shared" si="77"/>
        <v>90</v>
      </c>
      <c r="BP49" s="20">
        <f t="shared" si="77"/>
        <v>87</v>
      </c>
      <c r="BQ49" s="20">
        <f t="shared" si="77"/>
        <v>82</v>
      </c>
      <c r="BR49" s="20">
        <f t="shared" si="77"/>
        <v>488</v>
      </c>
    </row>
    <row r="50" spans="15:76" x14ac:dyDescent="0.15">
      <c r="O50" s="217"/>
      <c r="P50" s="217"/>
      <c r="Q50" s="26"/>
      <c r="R50" s="26"/>
      <c r="S50" s="26"/>
      <c r="T50" s="26"/>
      <c r="U50" s="26"/>
      <c r="V50" s="26"/>
      <c r="W50" s="217"/>
      <c r="X50" s="217"/>
      <c r="Y50" s="26"/>
      <c r="Z50" s="26"/>
      <c r="AA50" s="26"/>
      <c r="AB50" s="26"/>
      <c r="AC50" s="26"/>
      <c r="AD50" s="26"/>
      <c r="AI50" s="217"/>
      <c r="AJ50" s="217"/>
      <c r="AK50" s="26"/>
      <c r="AL50" s="26"/>
      <c r="AM50" s="26"/>
      <c r="AN50" s="26"/>
      <c r="AO50" s="26"/>
      <c r="AP50" s="26"/>
      <c r="AQ50" s="217"/>
      <c r="AR50" s="217"/>
      <c r="AS50" s="26"/>
      <c r="AT50" s="26"/>
      <c r="AU50" s="26"/>
      <c r="AV50" s="26"/>
      <c r="AW50" s="26"/>
      <c r="AX50" s="26"/>
      <c r="BC50" s="217"/>
      <c r="BD50" s="217"/>
      <c r="BE50" s="26"/>
      <c r="BF50" s="26"/>
      <c r="BG50" s="26"/>
      <c r="BH50" s="26"/>
      <c r="BI50" s="26"/>
      <c r="BJ50" s="26"/>
      <c r="BK50" s="217"/>
      <c r="BL50" s="217"/>
      <c r="BM50" s="26"/>
      <c r="BN50" s="26"/>
      <c r="BO50" s="26"/>
      <c r="BP50" s="26"/>
      <c r="BQ50" s="26"/>
      <c r="BR50" s="26"/>
    </row>
    <row r="51" spans="15:76" ht="14.25" thickBot="1" x14ac:dyDescent="0.2">
      <c r="O51" s="299" t="s">
        <v>10</v>
      </c>
      <c r="P51" s="300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310" t="s">
        <v>10</v>
      </c>
      <c r="X51" s="31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99" t="s">
        <v>10</v>
      </c>
      <c r="AJ51" s="300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310" t="s">
        <v>10</v>
      </c>
      <c r="AR51" s="31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99" t="s">
        <v>10</v>
      </c>
      <c r="BD51" s="300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310" t="s">
        <v>10</v>
      </c>
      <c r="BL51" s="31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99" t="s">
        <v>13</v>
      </c>
      <c r="P52" s="303"/>
      <c r="Q52" s="238">
        <v>12</v>
      </c>
      <c r="R52" s="237">
        <v>12</v>
      </c>
      <c r="S52" s="237">
        <v>15</v>
      </c>
      <c r="T52" s="237">
        <v>6</v>
      </c>
      <c r="U52" s="237">
        <v>6</v>
      </c>
      <c r="V52" s="237">
        <f>SUM(Q52:U52)</f>
        <v>51</v>
      </c>
      <c r="W52" s="307" t="s">
        <v>13</v>
      </c>
      <c r="X52" s="308"/>
      <c r="Y52" s="237">
        <v>3</v>
      </c>
      <c r="Z52" s="237">
        <v>3</v>
      </c>
      <c r="AA52" s="237">
        <v>0</v>
      </c>
      <c r="AB52" s="237">
        <v>3</v>
      </c>
      <c r="AC52" s="237">
        <v>1</v>
      </c>
      <c r="AD52" s="239">
        <f>SUM(Y52:AC52)</f>
        <v>10</v>
      </c>
      <c r="AI52" s="299" t="s">
        <v>13</v>
      </c>
      <c r="AJ52" s="303"/>
      <c r="AK52" s="238"/>
      <c r="AL52" s="237"/>
      <c r="AM52" s="237"/>
      <c r="AN52" s="237"/>
      <c r="AO52" s="237"/>
      <c r="AP52" s="237">
        <f>SUM(AK52:AO52)</f>
        <v>0</v>
      </c>
      <c r="AQ52" s="307" t="s">
        <v>13</v>
      </c>
      <c r="AR52" s="308"/>
      <c r="AS52" s="237"/>
      <c r="AT52" s="237"/>
      <c r="AU52" s="237"/>
      <c r="AV52" s="237"/>
      <c r="AW52" s="237"/>
      <c r="AX52" s="239">
        <f>SUM(AS52:AW52)</f>
        <v>0</v>
      </c>
      <c r="BC52" s="299" t="s">
        <v>13</v>
      </c>
      <c r="BD52" s="303"/>
      <c r="BE52" s="238">
        <f t="shared" ref="BE52:BI53" si="78">Q52+AK52</f>
        <v>12</v>
      </c>
      <c r="BF52" s="237">
        <f t="shared" si="78"/>
        <v>12</v>
      </c>
      <c r="BG52" s="237">
        <f t="shared" si="78"/>
        <v>15</v>
      </c>
      <c r="BH52" s="237">
        <f t="shared" si="78"/>
        <v>6</v>
      </c>
      <c r="BI52" s="237">
        <f t="shared" si="78"/>
        <v>6</v>
      </c>
      <c r="BJ52" s="237">
        <f>SUM(BE52:BI52)</f>
        <v>51</v>
      </c>
      <c r="BK52" s="309" t="s">
        <v>13</v>
      </c>
      <c r="BL52" s="309"/>
      <c r="BM52" s="237">
        <f>Y52+AS52</f>
        <v>3</v>
      </c>
      <c r="BN52" s="237">
        <f t="shared" ref="BN52:BQ53" si="79">Z52+AT52</f>
        <v>3</v>
      </c>
      <c r="BO52" s="237">
        <f t="shared" si="79"/>
        <v>0</v>
      </c>
      <c r="BP52" s="237">
        <f t="shared" si="79"/>
        <v>3</v>
      </c>
      <c r="BQ52" s="237">
        <f t="shared" si="79"/>
        <v>1</v>
      </c>
      <c r="BR52" s="239">
        <f>SUM(BM52:BQ52)</f>
        <v>10</v>
      </c>
    </row>
    <row r="53" spans="15:76" ht="14.25" thickBot="1" x14ac:dyDescent="0.2">
      <c r="O53" s="299" t="s">
        <v>15</v>
      </c>
      <c r="P53" s="303"/>
      <c r="Q53" s="17">
        <v>57</v>
      </c>
      <c r="R53" s="18">
        <v>38</v>
      </c>
      <c r="S53" s="18">
        <v>30</v>
      </c>
      <c r="T53" s="18">
        <v>26</v>
      </c>
      <c r="U53" s="18">
        <v>27</v>
      </c>
      <c r="V53" s="18">
        <f>SUM(Q53:U53)</f>
        <v>178</v>
      </c>
      <c r="W53" s="304" t="s">
        <v>15</v>
      </c>
      <c r="X53" s="305"/>
      <c r="Y53" s="18">
        <v>20</v>
      </c>
      <c r="Z53" s="18">
        <v>13</v>
      </c>
      <c r="AA53" s="18">
        <v>14</v>
      </c>
      <c r="AB53" s="18">
        <v>10</v>
      </c>
      <c r="AC53" s="18">
        <v>7</v>
      </c>
      <c r="AD53" s="19">
        <f>SUM(Y53:AC53)</f>
        <v>64</v>
      </c>
      <c r="AI53" s="299" t="s">
        <v>15</v>
      </c>
      <c r="AJ53" s="303"/>
      <c r="AK53" s="17"/>
      <c r="AL53" s="18"/>
      <c r="AM53" s="18"/>
      <c r="AN53" s="18"/>
      <c r="AO53" s="18"/>
      <c r="AP53" s="18">
        <f>SUM(AK53:AO53)</f>
        <v>0</v>
      </c>
      <c r="AQ53" s="304" t="s">
        <v>15</v>
      </c>
      <c r="AR53" s="305"/>
      <c r="AS53" s="18"/>
      <c r="AT53" s="18"/>
      <c r="AU53" s="18"/>
      <c r="AV53" s="18"/>
      <c r="AW53" s="18"/>
      <c r="AX53" s="19">
        <f>SUM(AS53:AW53)</f>
        <v>0</v>
      </c>
      <c r="BC53" s="299" t="s">
        <v>15</v>
      </c>
      <c r="BD53" s="303"/>
      <c r="BE53" s="17">
        <f t="shared" si="78"/>
        <v>57</v>
      </c>
      <c r="BF53" s="18">
        <f t="shared" si="78"/>
        <v>38</v>
      </c>
      <c r="BG53" s="18">
        <f t="shared" si="78"/>
        <v>30</v>
      </c>
      <c r="BH53" s="18">
        <f t="shared" si="78"/>
        <v>26</v>
      </c>
      <c r="BI53" s="18">
        <f t="shared" si="78"/>
        <v>27</v>
      </c>
      <c r="BJ53" s="18">
        <f>SUM(BE53:BI53)</f>
        <v>178</v>
      </c>
      <c r="BK53" s="306" t="s">
        <v>15</v>
      </c>
      <c r="BL53" s="306"/>
      <c r="BM53" s="18">
        <f>Y53+AS53</f>
        <v>20</v>
      </c>
      <c r="BN53" s="18">
        <f t="shared" si="79"/>
        <v>13</v>
      </c>
      <c r="BO53" s="18">
        <f t="shared" si="79"/>
        <v>14</v>
      </c>
      <c r="BP53" s="18">
        <f t="shared" si="79"/>
        <v>10</v>
      </c>
      <c r="BQ53" s="18">
        <f t="shared" si="79"/>
        <v>7</v>
      </c>
      <c r="BR53" s="19">
        <f>SUM(BM53:BQ53)</f>
        <v>64</v>
      </c>
    </row>
    <row r="54" spans="15:76" x14ac:dyDescent="0.15">
      <c r="O54" s="299" t="s">
        <v>12</v>
      </c>
      <c r="P54" s="300"/>
      <c r="Q54" s="20">
        <f t="shared" ref="Q54:V54" si="80">SUM(Q52:Q53)</f>
        <v>69</v>
      </c>
      <c r="R54" s="20">
        <f t="shared" si="80"/>
        <v>50</v>
      </c>
      <c r="S54" s="20">
        <f t="shared" si="80"/>
        <v>45</v>
      </c>
      <c r="T54" s="20">
        <f t="shared" si="80"/>
        <v>32</v>
      </c>
      <c r="U54" s="20">
        <f t="shared" si="80"/>
        <v>33</v>
      </c>
      <c r="V54" s="20">
        <f t="shared" si="80"/>
        <v>229</v>
      </c>
      <c r="W54" s="301" t="s">
        <v>12</v>
      </c>
      <c r="X54" s="302"/>
      <c r="Y54" s="20">
        <f t="shared" ref="Y54:AD54" si="81">SUM(Y52:Y53)</f>
        <v>23</v>
      </c>
      <c r="Z54" s="20">
        <f t="shared" si="81"/>
        <v>16</v>
      </c>
      <c r="AA54" s="20">
        <f t="shared" si="81"/>
        <v>14</v>
      </c>
      <c r="AB54" s="20">
        <f t="shared" si="81"/>
        <v>13</v>
      </c>
      <c r="AC54" s="20">
        <f t="shared" si="81"/>
        <v>8</v>
      </c>
      <c r="AD54" s="20">
        <f t="shared" si="81"/>
        <v>74</v>
      </c>
      <c r="AI54" s="299" t="s">
        <v>12</v>
      </c>
      <c r="AJ54" s="300"/>
      <c r="AK54" s="20">
        <f t="shared" ref="AK54:AP54" si="82">SUM(AK52:AK53)</f>
        <v>0</v>
      </c>
      <c r="AL54" s="20">
        <f t="shared" si="82"/>
        <v>0</v>
      </c>
      <c r="AM54" s="20">
        <f t="shared" si="82"/>
        <v>0</v>
      </c>
      <c r="AN54" s="20">
        <f t="shared" si="82"/>
        <v>0</v>
      </c>
      <c r="AO54" s="20">
        <f t="shared" si="82"/>
        <v>0</v>
      </c>
      <c r="AP54" s="20">
        <f t="shared" si="82"/>
        <v>0</v>
      </c>
      <c r="AQ54" s="301" t="s">
        <v>12</v>
      </c>
      <c r="AR54" s="302"/>
      <c r="AS54" s="20">
        <f t="shared" ref="AS54:AX54" si="83">SUM(AS52:AS53)</f>
        <v>0</v>
      </c>
      <c r="AT54" s="20">
        <f t="shared" si="83"/>
        <v>0</v>
      </c>
      <c r="AU54" s="20">
        <f t="shared" si="83"/>
        <v>0</v>
      </c>
      <c r="AV54" s="20">
        <f t="shared" si="83"/>
        <v>0</v>
      </c>
      <c r="AW54" s="20">
        <f t="shared" si="83"/>
        <v>0</v>
      </c>
      <c r="AX54" s="20">
        <f t="shared" si="83"/>
        <v>0</v>
      </c>
      <c r="BC54" s="299" t="s">
        <v>12</v>
      </c>
      <c r="BD54" s="300"/>
      <c r="BE54" s="20">
        <f t="shared" ref="BE54:BJ54" si="84">SUM(BE52:BE53)</f>
        <v>69</v>
      </c>
      <c r="BF54" s="20">
        <f t="shared" si="84"/>
        <v>50</v>
      </c>
      <c r="BG54" s="20">
        <f t="shared" si="84"/>
        <v>45</v>
      </c>
      <c r="BH54" s="20">
        <f t="shared" si="84"/>
        <v>32</v>
      </c>
      <c r="BI54" s="20">
        <f t="shared" si="84"/>
        <v>33</v>
      </c>
      <c r="BJ54" s="20">
        <f t="shared" si="84"/>
        <v>229</v>
      </c>
      <c r="BK54" s="301" t="s">
        <v>12</v>
      </c>
      <c r="BL54" s="302"/>
      <c r="BM54" s="20">
        <f t="shared" ref="BM54:BR54" si="85">SUM(BM52:BM53)</f>
        <v>23</v>
      </c>
      <c r="BN54" s="20">
        <f t="shared" si="85"/>
        <v>16</v>
      </c>
      <c r="BO54" s="20">
        <f t="shared" si="85"/>
        <v>14</v>
      </c>
      <c r="BP54" s="20">
        <f t="shared" si="85"/>
        <v>13</v>
      </c>
      <c r="BQ54" s="20">
        <f t="shared" si="85"/>
        <v>8</v>
      </c>
      <c r="BR54" s="20">
        <f t="shared" si="85"/>
        <v>74</v>
      </c>
    </row>
    <row r="55" spans="15:76" x14ac:dyDescent="0.15">
      <c r="O55" s="217"/>
      <c r="P55" s="217"/>
      <c r="Q55" s="26"/>
      <c r="R55" s="26"/>
      <c r="S55" s="26"/>
      <c r="T55" s="26"/>
      <c r="U55" s="26"/>
      <c r="V55" s="26"/>
      <c r="W55" s="217"/>
      <c r="X55" s="217"/>
      <c r="Y55" s="26"/>
      <c r="Z55" s="26"/>
      <c r="AA55" s="26"/>
      <c r="AB55" s="26"/>
      <c r="AC55" s="26"/>
      <c r="AD55" s="26"/>
      <c r="AI55" s="217"/>
      <c r="AJ55" s="217"/>
      <c r="AK55" s="26"/>
      <c r="AL55" s="26"/>
      <c r="AM55" s="26"/>
      <c r="AN55" s="26"/>
      <c r="AO55" s="26"/>
      <c r="AP55" s="26"/>
      <c r="AQ55" s="217"/>
      <c r="AR55" s="217"/>
      <c r="AS55" s="26"/>
      <c r="AT55" s="26"/>
      <c r="AU55" s="26"/>
      <c r="AV55" s="26"/>
      <c r="AW55" s="26"/>
      <c r="AX55" s="26"/>
      <c r="BC55" s="217"/>
      <c r="BD55" s="217"/>
      <c r="BE55" s="26"/>
      <c r="BF55" s="26"/>
      <c r="BG55" s="26"/>
      <c r="BH55" s="26"/>
      <c r="BI55" s="26"/>
      <c r="BJ55" s="26"/>
      <c r="BK55" s="217"/>
      <c r="BL55" s="217"/>
      <c r="BM55" s="26"/>
      <c r="BN55" s="26"/>
      <c r="BO55" s="26"/>
      <c r="BP55" s="26"/>
      <c r="BQ55" s="26"/>
      <c r="BR55" s="26"/>
    </row>
    <row r="56" spans="15:76" ht="14.25" thickBot="1" x14ac:dyDescent="0.2">
      <c r="O56" s="299" t="s">
        <v>10</v>
      </c>
      <c r="P56" s="300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310" t="s">
        <v>10</v>
      </c>
      <c r="X56" s="31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99" t="s">
        <v>10</v>
      </c>
      <c r="AJ56" s="300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310" t="s">
        <v>10</v>
      </c>
      <c r="AR56" s="31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99" t="s">
        <v>10</v>
      </c>
      <c r="BD56" s="300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310" t="s">
        <v>10</v>
      </c>
      <c r="BL56" s="31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99" t="s">
        <v>13</v>
      </c>
      <c r="P57" s="303"/>
      <c r="Q57" s="238">
        <v>1</v>
      </c>
      <c r="R57" s="237">
        <v>0</v>
      </c>
      <c r="S57" s="237">
        <v>0</v>
      </c>
      <c r="T57" s="237">
        <v>0</v>
      </c>
      <c r="U57" s="237">
        <v>0</v>
      </c>
      <c r="V57" s="237">
        <f>SUM(Q57:U57)</f>
        <v>1</v>
      </c>
      <c r="W57" s="309" t="s">
        <v>13</v>
      </c>
      <c r="X57" s="309"/>
      <c r="Y57" s="237">
        <v>0</v>
      </c>
      <c r="Z57" s="237">
        <v>0</v>
      </c>
      <c r="AA57" s="237">
        <v>0</v>
      </c>
      <c r="AB57" s="237">
        <v>0</v>
      </c>
      <c r="AC57" s="237">
        <v>0</v>
      </c>
      <c r="AD57" s="239">
        <f>SUM(Y57:AC57)</f>
        <v>0</v>
      </c>
      <c r="AI57" s="299" t="s">
        <v>13</v>
      </c>
      <c r="AJ57" s="303"/>
      <c r="AK57" s="238"/>
      <c r="AL57" s="237"/>
      <c r="AM57" s="237"/>
      <c r="AN57" s="237"/>
      <c r="AO57" s="237"/>
      <c r="AP57" s="237">
        <f>SUM(AK57:AO57)</f>
        <v>0</v>
      </c>
      <c r="AQ57" s="307" t="s">
        <v>13</v>
      </c>
      <c r="AR57" s="308"/>
      <c r="AS57" s="237"/>
      <c r="AT57" s="237"/>
      <c r="AU57" s="237"/>
      <c r="AV57" s="237"/>
      <c r="AW57" s="237"/>
      <c r="AX57" s="239">
        <f>SUM(AS57:AW57)</f>
        <v>0</v>
      </c>
      <c r="BC57" s="299" t="s">
        <v>13</v>
      </c>
      <c r="BD57" s="303"/>
      <c r="BE57" s="238">
        <f>Q57+AK57</f>
        <v>1</v>
      </c>
      <c r="BF57" s="237">
        <f t="shared" ref="BF57:BI58" si="86">R57+AL57</f>
        <v>0</v>
      </c>
      <c r="BG57" s="237">
        <f t="shared" si="86"/>
        <v>0</v>
      </c>
      <c r="BH57" s="237">
        <f t="shared" si="86"/>
        <v>0</v>
      </c>
      <c r="BI57" s="237">
        <f t="shared" si="86"/>
        <v>0</v>
      </c>
      <c r="BJ57" s="237">
        <f>SUM(BE57:BI57)</f>
        <v>1</v>
      </c>
      <c r="BK57" s="309" t="s">
        <v>13</v>
      </c>
      <c r="BL57" s="309"/>
      <c r="BM57" s="237">
        <f t="shared" ref="BM57:BQ58" si="87">Y57+AS57</f>
        <v>0</v>
      </c>
      <c r="BN57" s="237">
        <f t="shared" si="87"/>
        <v>0</v>
      </c>
      <c r="BO57" s="237">
        <f t="shared" si="87"/>
        <v>0</v>
      </c>
      <c r="BP57" s="237">
        <f t="shared" si="87"/>
        <v>0</v>
      </c>
      <c r="BQ57" s="237">
        <f t="shared" si="87"/>
        <v>0</v>
      </c>
      <c r="BR57" s="239">
        <f>SUM(BM57:BQ57)</f>
        <v>0</v>
      </c>
    </row>
    <row r="58" spans="15:76" ht="14.25" thickBot="1" x14ac:dyDescent="0.2">
      <c r="O58" s="299" t="s">
        <v>15</v>
      </c>
      <c r="P58" s="303"/>
      <c r="Q58" s="17">
        <v>5</v>
      </c>
      <c r="R58" s="18">
        <v>2</v>
      </c>
      <c r="S58" s="18">
        <v>3</v>
      </c>
      <c r="T58" s="18">
        <v>1</v>
      </c>
      <c r="U58" s="18">
        <v>1</v>
      </c>
      <c r="V58" s="18">
        <f>SUM(Q58:U58)</f>
        <v>12</v>
      </c>
      <c r="W58" s="306" t="s">
        <v>15</v>
      </c>
      <c r="X58" s="306"/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9">
        <f>SUM(Y58:AC58)</f>
        <v>0</v>
      </c>
      <c r="AI58" s="299" t="s">
        <v>15</v>
      </c>
      <c r="AJ58" s="303"/>
      <c r="AK58" s="17"/>
      <c r="AL58" s="18"/>
      <c r="AM58" s="18"/>
      <c r="AN58" s="18"/>
      <c r="AO58" s="18"/>
      <c r="AP58" s="18">
        <f>SUM(AK58:AO58)</f>
        <v>0</v>
      </c>
      <c r="AQ58" s="304" t="s">
        <v>15</v>
      </c>
      <c r="AR58" s="305"/>
      <c r="AS58" s="18"/>
      <c r="AT58" s="18"/>
      <c r="AU58" s="18"/>
      <c r="AV58" s="18"/>
      <c r="AW58" s="18"/>
      <c r="AX58" s="19">
        <f>SUM(AS58:AW58)</f>
        <v>0</v>
      </c>
      <c r="BC58" s="299" t="s">
        <v>15</v>
      </c>
      <c r="BD58" s="303"/>
      <c r="BE58" s="17">
        <f>Q58+AK58</f>
        <v>5</v>
      </c>
      <c r="BF58" s="18">
        <f t="shared" si="86"/>
        <v>2</v>
      </c>
      <c r="BG58" s="18">
        <f t="shared" si="86"/>
        <v>3</v>
      </c>
      <c r="BH58" s="18">
        <f t="shared" si="86"/>
        <v>1</v>
      </c>
      <c r="BI58" s="18">
        <f t="shared" si="86"/>
        <v>1</v>
      </c>
      <c r="BJ58" s="18">
        <f>SUM(BE58:BI58)</f>
        <v>12</v>
      </c>
      <c r="BK58" s="306" t="s">
        <v>15</v>
      </c>
      <c r="BL58" s="306"/>
      <c r="BM58" s="18">
        <f t="shared" si="87"/>
        <v>0</v>
      </c>
      <c r="BN58" s="18">
        <f t="shared" si="87"/>
        <v>0</v>
      </c>
      <c r="BO58" s="18">
        <f t="shared" si="87"/>
        <v>0</v>
      </c>
      <c r="BP58" s="18">
        <f t="shared" si="87"/>
        <v>0</v>
      </c>
      <c r="BQ58" s="18">
        <f t="shared" si="87"/>
        <v>0</v>
      </c>
      <c r="BR58" s="19">
        <f>SUM(BM58:BQ58)</f>
        <v>0</v>
      </c>
    </row>
    <row r="59" spans="15:76" x14ac:dyDescent="0.15">
      <c r="O59" s="299" t="s">
        <v>12</v>
      </c>
      <c r="P59" s="300"/>
      <c r="Q59" s="20">
        <f t="shared" ref="Q59:V59" si="88">SUM(Q57:Q58)</f>
        <v>6</v>
      </c>
      <c r="R59" s="20">
        <f t="shared" si="88"/>
        <v>2</v>
      </c>
      <c r="S59" s="20">
        <f t="shared" si="88"/>
        <v>3</v>
      </c>
      <c r="T59" s="20">
        <f t="shared" si="88"/>
        <v>1</v>
      </c>
      <c r="U59" s="20">
        <f t="shared" si="88"/>
        <v>1</v>
      </c>
      <c r="V59" s="20">
        <f t="shared" si="88"/>
        <v>13</v>
      </c>
      <c r="W59" s="301" t="s">
        <v>12</v>
      </c>
      <c r="X59" s="302"/>
      <c r="Y59" s="20">
        <f t="shared" ref="Y59:AD59" si="89">SUM(Y57:Y58)</f>
        <v>0</v>
      </c>
      <c r="Z59" s="20">
        <f t="shared" si="89"/>
        <v>0</v>
      </c>
      <c r="AA59" s="20">
        <f t="shared" si="89"/>
        <v>0</v>
      </c>
      <c r="AB59" s="20">
        <f t="shared" si="89"/>
        <v>0</v>
      </c>
      <c r="AC59" s="20">
        <f t="shared" si="89"/>
        <v>0</v>
      </c>
      <c r="AD59" s="20">
        <f t="shared" si="89"/>
        <v>0</v>
      </c>
      <c r="AI59" s="299" t="s">
        <v>12</v>
      </c>
      <c r="AJ59" s="300"/>
      <c r="AK59" s="20">
        <f t="shared" ref="AK59:AP59" si="90">SUM(AK57:AK58)</f>
        <v>0</v>
      </c>
      <c r="AL59" s="20">
        <f t="shared" si="90"/>
        <v>0</v>
      </c>
      <c r="AM59" s="20">
        <f t="shared" si="90"/>
        <v>0</v>
      </c>
      <c r="AN59" s="20">
        <f t="shared" si="90"/>
        <v>0</v>
      </c>
      <c r="AO59" s="20">
        <f t="shared" si="90"/>
        <v>0</v>
      </c>
      <c r="AP59" s="20">
        <f t="shared" si="90"/>
        <v>0</v>
      </c>
      <c r="AQ59" s="301" t="s">
        <v>12</v>
      </c>
      <c r="AR59" s="302"/>
      <c r="AS59" s="20">
        <f t="shared" ref="AS59:AX59" si="91">SUM(AS57:AS58)</f>
        <v>0</v>
      </c>
      <c r="AT59" s="20">
        <f t="shared" si="91"/>
        <v>0</v>
      </c>
      <c r="AU59" s="20">
        <f t="shared" si="91"/>
        <v>0</v>
      </c>
      <c r="AV59" s="20">
        <f t="shared" si="91"/>
        <v>0</v>
      </c>
      <c r="AW59" s="20">
        <f t="shared" si="91"/>
        <v>0</v>
      </c>
      <c r="AX59" s="20">
        <f t="shared" si="91"/>
        <v>0</v>
      </c>
      <c r="BC59" s="299" t="s">
        <v>12</v>
      </c>
      <c r="BD59" s="300"/>
      <c r="BE59" s="20">
        <f t="shared" ref="BE59:BJ59" si="92">SUM(BE57:BE58)</f>
        <v>6</v>
      </c>
      <c r="BF59" s="20">
        <f t="shared" si="92"/>
        <v>2</v>
      </c>
      <c r="BG59" s="20">
        <f t="shared" si="92"/>
        <v>3</v>
      </c>
      <c r="BH59" s="20">
        <f t="shared" si="92"/>
        <v>1</v>
      </c>
      <c r="BI59" s="20">
        <f t="shared" si="92"/>
        <v>1</v>
      </c>
      <c r="BJ59" s="20">
        <f t="shared" si="92"/>
        <v>13</v>
      </c>
      <c r="BK59" s="301" t="s">
        <v>12</v>
      </c>
      <c r="BL59" s="302"/>
      <c r="BM59" s="20">
        <f t="shared" ref="BM59:BR59" si="93">SUM(BM57:BM58)</f>
        <v>0</v>
      </c>
      <c r="BN59" s="20">
        <f t="shared" si="93"/>
        <v>0</v>
      </c>
      <c r="BO59" s="20">
        <f t="shared" si="93"/>
        <v>0</v>
      </c>
      <c r="BP59" s="20">
        <f t="shared" si="93"/>
        <v>0</v>
      </c>
      <c r="BQ59" s="20">
        <f t="shared" si="93"/>
        <v>0</v>
      </c>
      <c r="BR59" s="20">
        <f t="shared" si="93"/>
        <v>0</v>
      </c>
    </row>
    <row r="60" spans="15:76" x14ac:dyDescent="0.15">
      <c r="AE60" s="280" t="s">
        <v>28</v>
      </c>
      <c r="AF60" s="280"/>
      <c r="AY60" s="280" t="s">
        <v>28</v>
      </c>
      <c r="AZ60" s="280"/>
      <c r="BS60" s="280" t="s">
        <v>28</v>
      </c>
      <c r="BT60" s="280"/>
    </row>
    <row r="61" spans="15:76" ht="14.25" x14ac:dyDescent="0.15">
      <c r="Q61" s="281" t="s">
        <v>18</v>
      </c>
      <c r="R61" s="282"/>
      <c r="S61" s="283"/>
      <c r="T61" s="50"/>
      <c r="U61" s="50"/>
      <c r="V61" s="284" t="s">
        <v>19</v>
      </c>
      <c r="W61" s="285"/>
      <c r="X61" s="286"/>
      <c r="Y61" s="50"/>
      <c r="Z61" s="50"/>
      <c r="AA61" s="287" t="s">
        <v>20</v>
      </c>
      <c r="AB61" s="288"/>
      <c r="AC61" s="289"/>
      <c r="AE61" s="85" t="s">
        <v>21</v>
      </c>
      <c r="AF61" s="85" t="s">
        <v>22</v>
      </c>
      <c r="AK61" s="290" t="s">
        <v>18</v>
      </c>
      <c r="AL61" s="291"/>
      <c r="AM61" s="292"/>
      <c r="AP61" s="293" t="s">
        <v>19</v>
      </c>
      <c r="AQ61" s="294"/>
      <c r="AR61" s="295"/>
      <c r="AU61" s="296" t="s">
        <v>20</v>
      </c>
      <c r="AV61" s="297"/>
      <c r="AW61" s="298"/>
      <c r="AY61" s="85" t="s">
        <v>21</v>
      </c>
      <c r="AZ61" s="85" t="s">
        <v>22</v>
      </c>
      <c r="BE61" s="290" t="s">
        <v>18</v>
      </c>
      <c r="BF61" s="291"/>
      <c r="BG61" s="292"/>
      <c r="BJ61" s="293" t="s">
        <v>19</v>
      </c>
      <c r="BK61" s="294"/>
      <c r="BL61" s="295"/>
      <c r="BO61" s="296" t="s">
        <v>20</v>
      </c>
      <c r="BP61" s="297"/>
      <c r="BQ61" s="298"/>
      <c r="BS61" s="85" t="s">
        <v>21</v>
      </c>
      <c r="BT61" s="85" t="s">
        <v>22</v>
      </c>
    </row>
    <row r="62" spans="15:76" ht="14.25" x14ac:dyDescent="0.15">
      <c r="Q62" s="229" t="s">
        <v>16</v>
      </c>
      <c r="R62" s="436">
        <f>V7+AD7+V12</f>
        <v>614</v>
      </c>
      <c r="S62" s="275"/>
      <c r="T62" s="50"/>
      <c r="U62" s="50"/>
      <c r="V62" s="229" t="s">
        <v>16</v>
      </c>
      <c r="W62" s="436">
        <f>AD12+V17+AD17+V22+AD22+V27+AD27+V32+AD32+V37</f>
        <v>2810</v>
      </c>
      <c r="X62" s="275"/>
      <c r="Y62" s="50"/>
      <c r="Z62" s="50"/>
      <c r="AA62" s="229" t="s">
        <v>16</v>
      </c>
      <c r="AB62" s="436">
        <f>AD37+V42+AD42+V47+AD47+V52+AD52+V57+AD57</f>
        <v>1663</v>
      </c>
      <c r="AC62" s="275"/>
      <c r="AD62" s="43" t="s">
        <v>16</v>
      </c>
      <c r="AE62" s="44">
        <f>AD37+V42</f>
        <v>897</v>
      </c>
      <c r="AF62" s="44">
        <f>AD42+V47+AD47+V52+AD52+V57+AD57</f>
        <v>766</v>
      </c>
      <c r="AK62" s="230" t="s">
        <v>16</v>
      </c>
      <c r="AL62" s="415">
        <f>AP7+AX7+AP12</f>
        <v>0</v>
      </c>
      <c r="AM62" s="277"/>
      <c r="AP62" s="230" t="s">
        <v>16</v>
      </c>
      <c r="AQ62" s="415">
        <f>AX12+AP17+AX17+AP22+AX22+AP27+AX27+AP32+AX32+AP37</f>
        <v>35</v>
      </c>
      <c r="AR62" s="277"/>
      <c r="AU62" s="230" t="s">
        <v>16</v>
      </c>
      <c r="AV62" s="415">
        <f>AX37+AP42+AX42+AP47+AX47+AP52+AX52+AP57+AX57</f>
        <v>0</v>
      </c>
      <c r="AW62" s="277"/>
      <c r="AX62" s="43" t="s">
        <v>16</v>
      </c>
      <c r="AY62" s="44">
        <f>AX37+AP42</f>
        <v>0</v>
      </c>
      <c r="AZ62" s="44">
        <f>AX42+AP47+AX47+AP52+AX52+AP57+AX57</f>
        <v>0</v>
      </c>
      <c r="BE62" s="230" t="s">
        <v>16</v>
      </c>
      <c r="BF62" s="437">
        <f>BJ7+BR7+BJ12</f>
        <v>614</v>
      </c>
      <c r="BG62" s="279"/>
      <c r="BJ62" s="230" t="s">
        <v>16</v>
      </c>
      <c r="BK62" s="437">
        <f>BR12+BJ17+BR17+BJ22+BR22+BJ27+BR27+BJ32+BR32+BJ37</f>
        <v>2845</v>
      </c>
      <c r="BL62" s="279"/>
      <c r="BO62" s="230" t="s">
        <v>16</v>
      </c>
      <c r="BP62" s="437">
        <f>BR37+BJ42+BR42+BJ47+BR47+BJ52+BR52+BJ57+BR57</f>
        <v>1663</v>
      </c>
      <c r="BQ62" s="279"/>
      <c r="BR62" s="43" t="s">
        <v>16</v>
      </c>
      <c r="BS62" s="173">
        <f>BR37+BJ42</f>
        <v>897</v>
      </c>
      <c r="BT62" s="173">
        <f>BR42+BJ47+BR47+BJ52+BR52+BJ57+BR57</f>
        <v>766</v>
      </c>
    </row>
    <row r="63" spans="15:76" ht="15" thickBot="1" x14ac:dyDescent="0.2">
      <c r="Q63" s="231" t="s">
        <v>14</v>
      </c>
      <c r="R63" s="438">
        <f>V8+AD8+V13</f>
        <v>611</v>
      </c>
      <c r="S63" s="268"/>
      <c r="T63" s="50"/>
      <c r="U63" s="50"/>
      <c r="V63" s="231" t="s">
        <v>14</v>
      </c>
      <c r="W63" s="438">
        <f>AD13+V18+AD18+V23+AD23+V28+AD28+V33+AD33+V38</f>
        <v>2713</v>
      </c>
      <c r="X63" s="268"/>
      <c r="Y63" s="50"/>
      <c r="Z63" s="50"/>
      <c r="AA63" s="231" t="s">
        <v>14</v>
      </c>
      <c r="AB63" s="438">
        <f>AD38+V43+AD43+V48+AD48+V53+AD53+V58+AD58</f>
        <v>2256</v>
      </c>
      <c r="AC63" s="268"/>
      <c r="AD63" s="43" t="s">
        <v>14</v>
      </c>
      <c r="AE63" s="45">
        <f>AD38+V43</f>
        <v>961</v>
      </c>
      <c r="AF63" s="45">
        <f>AD43+V48+AD48+V53+AD53+V58+AD58</f>
        <v>1295</v>
      </c>
      <c r="AK63" s="232" t="s">
        <v>14</v>
      </c>
      <c r="AL63" s="439">
        <f>AP8+AX8+AP13</f>
        <v>0</v>
      </c>
      <c r="AM63" s="270"/>
      <c r="AP63" s="232" t="s">
        <v>14</v>
      </c>
      <c r="AQ63" s="439">
        <f>AX13+AP18+AX18+AP23+AX23+AP28+AX28+AP33+AX33+AP38</f>
        <v>51</v>
      </c>
      <c r="AR63" s="270"/>
      <c r="AU63" s="232" t="s">
        <v>14</v>
      </c>
      <c r="AV63" s="439">
        <f>AX38+AP43+AX43+AP48+AX48+AP53+AX53+AP58+AX58</f>
        <v>1</v>
      </c>
      <c r="AW63" s="270"/>
      <c r="AX63" s="43" t="s">
        <v>14</v>
      </c>
      <c r="AY63" s="45">
        <f>AX38+AP43</f>
        <v>0</v>
      </c>
      <c r="AZ63" s="45">
        <f>AX43+AP48+AX48+AP53+AX53+AP58+AX58</f>
        <v>1</v>
      </c>
      <c r="BE63" s="232" t="s">
        <v>14</v>
      </c>
      <c r="BF63" s="440">
        <f>BJ8+BR8+BJ13</f>
        <v>611</v>
      </c>
      <c r="BG63" s="272"/>
      <c r="BJ63" s="232" t="s">
        <v>14</v>
      </c>
      <c r="BK63" s="440">
        <f>BR13+BJ18+BR18+BJ23+BR23+BJ28+BR28+BJ33+BR33+BJ38</f>
        <v>2764</v>
      </c>
      <c r="BL63" s="272"/>
      <c r="BO63" s="232" t="s">
        <v>14</v>
      </c>
      <c r="BP63" s="440">
        <f>BR38+BJ43+BR43+BJ48+BR48+BJ53+BR53+BJ58+BR58</f>
        <v>2257</v>
      </c>
      <c r="BQ63" s="272"/>
      <c r="BR63" s="43" t="s">
        <v>14</v>
      </c>
      <c r="BS63" s="174">
        <f>BR38+BJ43</f>
        <v>961</v>
      </c>
      <c r="BT63" s="174">
        <f>BR43+BJ48+BR48+BJ53+BR53+BJ58+BR58</f>
        <v>1296</v>
      </c>
    </row>
    <row r="64" spans="15:76" ht="15" thickBot="1" x14ac:dyDescent="0.2">
      <c r="Q64" s="233" t="s">
        <v>12</v>
      </c>
      <c r="R64" s="442">
        <f>R62+R63</f>
        <v>1225</v>
      </c>
      <c r="S64" s="264"/>
      <c r="T64" s="50"/>
      <c r="U64" s="50"/>
      <c r="V64" s="233" t="s">
        <v>12</v>
      </c>
      <c r="W64" s="442">
        <f>W62+W63</f>
        <v>5523</v>
      </c>
      <c r="X64" s="264"/>
      <c r="Y64" s="50"/>
      <c r="Z64" s="50"/>
      <c r="AA64" s="233" t="s">
        <v>12</v>
      </c>
      <c r="AB64" s="442">
        <f>AB62+AB63</f>
        <v>3919</v>
      </c>
      <c r="AC64" s="264"/>
      <c r="AD64" s="43" t="s">
        <v>12</v>
      </c>
      <c r="AE64" s="46">
        <f>AD39+V44</f>
        <v>1858</v>
      </c>
      <c r="AF64" s="47">
        <f>AD44+V49+AD49+V54+AD54+V59+AD59</f>
        <v>2061</v>
      </c>
      <c r="AK64" s="234" t="s">
        <v>12</v>
      </c>
      <c r="AL64" s="443">
        <f>AL62+AL63</f>
        <v>0</v>
      </c>
      <c r="AM64" s="266"/>
      <c r="AP64" s="234" t="s">
        <v>12</v>
      </c>
      <c r="AQ64" s="443">
        <f>AQ62+AQ63</f>
        <v>86</v>
      </c>
      <c r="AR64" s="266"/>
      <c r="AU64" s="234" t="s">
        <v>12</v>
      </c>
      <c r="AV64" s="443">
        <f>AV62+AV63</f>
        <v>1</v>
      </c>
      <c r="AW64" s="266"/>
      <c r="AX64" s="43" t="s">
        <v>12</v>
      </c>
      <c r="AY64" s="46">
        <f>AX39+AP44</f>
        <v>0</v>
      </c>
      <c r="AZ64" s="47">
        <f>AX44+AP49+AX49+AP54+AX54+AP59+AX59</f>
        <v>1</v>
      </c>
      <c r="BE64" s="234" t="s">
        <v>12</v>
      </c>
      <c r="BF64" s="441">
        <f>BF62+BF63</f>
        <v>1225</v>
      </c>
      <c r="BG64" s="260"/>
      <c r="BJ64" s="234" t="s">
        <v>12</v>
      </c>
      <c r="BK64" s="441">
        <f>BK62+BK63</f>
        <v>5609</v>
      </c>
      <c r="BL64" s="260"/>
      <c r="BO64" s="234" t="s">
        <v>12</v>
      </c>
      <c r="BP64" s="441">
        <f>BP62+BP63</f>
        <v>3920</v>
      </c>
      <c r="BQ64" s="260"/>
      <c r="BR64" s="43" t="s">
        <v>12</v>
      </c>
      <c r="BS64" s="175">
        <f>BR39+BJ44</f>
        <v>1858</v>
      </c>
      <c r="BT64" s="176">
        <f>BR44+BJ49+BR49+BJ54+BR54+BJ59+BR59</f>
        <v>2062</v>
      </c>
      <c r="BW64" s="38"/>
      <c r="BX64" s="38"/>
    </row>
    <row r="65" spans="17:76" ht="14.25" x14ac:dyDescent="0.15">
      <c r="Q65" s="56" t="s">
        <v>23</v>
      </c>
      <c r="R65" s="261">
        <f>R64/O9</f>
        <v>0.11484016124496109</v>
      </c>
      <c r="S65" s="262"/>
      <c r="T65" s="50"/>
      <c r="U65" s="50"/>
      <c r="V65" s="56" t="s">
        <v>23</v>
      </c>
      <c r="W65" s="261">
        <f>W64/O9</f>
        <v>0.51776506984156745</v>
      </c>
      <c r="X65" s="262"/>
      <c r="Y65" s="235"/>
      <c r="Z65" s="235"/>
      <c r="AA65" s="56" t="s">
        <v>23</v>
      </c>
      <c r="AB65" s="261">
        <f>AB64/O9</f>
        <v>0.36739476891347145</v>
      </c>
      <c r="AC65" s="262"/>
      <c r="AE65" s="48">
        <f>AE64/O9</f>
        <v>0.17418205681072466</v>
      </c>
      <c r="AF65" s="48">
        <f>AF64/O9</f>
        <v>0.19321271210274679</v>
      </c>
      <c r="AK65" s="171" t="s">
        <v>23</v>
      </c>
      <c r="AL65" s="256">
        <f>AL64/AI9</f>
        <v>0</v>
      </c>
      <c r="AM65" s="257"/>
      <c r="AP65" s="171" t="s">
        <v>23</v>
      </c>
      <c r="AQ65" s="256">
        <f>AQ64/AI9</f>
        <v>0.9885057471264368</v>
      </c>
      <c r="AR65" s="257"/>
      <c r="AS65" s="236"/>
      <c r="AT65" s="236"/>
      <c r="AU65" s="171" t="s">
        <v>23</v>
      </c>
      <c r="AV65" s="256">
        <f>AV64/AI9</f>
        <v>1.1494252873563218E-2</v>
      </c>
      <c r="AW65" s="257"/>
      <c r="AY65" s="48">
        <f>AY64/AI9</f>
        <v>0</v>
      </c>
      <c r="AZ65" s="48">
        <f>AZ64/AI9</f>
        <v>1.1494252873563218E-2</v>
      </c>
      <c r="BE65" s="171" t="s">
        <v>23</v>
      </c>
      <c r="BF65" s="256">
        <f>BF64/BC9</f>
        <v>0.11391110284545286</v>
      </c>
      <c r="BG65" s="257"/>
      <c r="BJ65" s="171" t="s">
        <v>23</v>
      </c>
      <c r="BK65" s="256">
        <f>BK64/BC9</f>
        <v>0.52157336804909804</v>
      </c>
      <c r="BL65" s="257"/>
      <c r="BM65" s="236"/>
      <c r="BN65" s="236"/>
      <c r="BO65" s="171" t="s">
        <v>23</v>
      </c>
      <c r="BP65" s="256">
        <f>BP64/BC9</f>
        <v>0.36451552910544915</v>
      </c>
      <c r="BQ65" s="257"/>
      <c r="BS65" s="48">
        <f>BS64/BC9</f>
        <v>0.17277292170355216</v>
      </c>
      <c r="BT65" s="48">
        <f>BT64/BC9</f>
        <v>0.19174260740189697</v>
      </c>
      <c r="BW65" s="38"/>
      <c r="BX65" s="38"/>
    </row>
    <row r="67" spans="17:76" x14ac:dyDescent="0.15">
      <c r="Q67" s="40" t="s">
        <v>24</v>
      </c>
      <c r="AK67" s="40"/>
      <c r="BE67" s="40" t="s">
        <v>25</v>
      </c>
    </row>
    <row r="74" spans="17:76" x14ac:dyDescent="0.15">
      <c r="W74" s="41"/>
      <c r="X74" s="41"/>
      <c r="Y74" s="42" t="s">
        <v>26</v>
      </c>
      <c r="Z74" s="258">
        <f>V27+AD27+V32+AD32+V37</f>
        <v>1685</v>
      </c>
      <c r="AA74" s="258"/>
    </row>
    <row r="75" spans="17:76" x14ac:dyDescent="0.15">
      <c r="W75" s="41"/>
      <c r="X75" s="41"/>
      <c r="Y75" s="42" t="s">
        <v>27</v>
      </c>
      <c r="Z75" s="258">
        <f>V28+AD28+V33+AD33+V38</f>
        <v>1658</v>
      </c>
      <c r="AA75" s="258"/>
    </row>
  </sheetData>
  <mergeCells count="408"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7" man="1"/>
    <brk id="32" max="67" man="1"/>
    <brk id="52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H31.4</vt:lpstr>
      <vt:lpstr>R1.5</vt:lpstr>
      <vt:lpstr>R1.6</vt:lpstr>
      <vt:lpstr>R1.7</vt:lpstr>
      <vt:lpstr>R1.8</vt:lpstr>
      <vt:lpstr>R1.9</vt:lpstr>
      <vt:lpstr>R1.10</vt:lpstr>
      <vt:lpstr>R1.11</vt:lpstr>
      <vt:lpstr>R1.12</vt:lpstr>
      <vt:lpstr>R2.1</vt:lpstr>
      <vt:lpstr>R2.2</vt:lpstr>
      <vt:lpstr>R2.3</vt:lpstr>
      <vt:lpstr>H31.4!Print_Area</vt:lpstr>
      <vt:lpstr>R1.10!Print_Area</vt:lpstr>
      <vt:lpstr>R1.11!Print_Area</vt:lpstr>
      <vt:lpstr>R1.12!Print_Area</vt:lpstr>
      <vt:lpstr>R1.5!Print_Area</vt:lpstr>
      <vt:lpstr>R1.6!Print_Area</vt:lpstr>
      <vt:lpstr>R1.7!Print_Area</vt:lpstr>
      <vt:lpstr>R1.8!Print_Area</vt:lpstr>
      <vt:lpstr>R1.9!Print_Area</vt:lpstr>
      <vt:lpstr>R2.1!Print_Area</vt:lpstr>
      <vt:lpstr>R2.2!Print_Area</vt:lpstr>
      <vt:lpstr>R2.3!Print_Area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U2039</dc:creator>
  <cp:lastModifiedBy>爲國 沙耶</cp:lastModifiedBy>
  <cp:lastPrinted>2018-03-02T04:06:41Z</cp:lastPrinted>
  <dcterms:created xsi:type="dcterms:W3CDTF">2014-05-12T00:18:53Z</dcterms:created>
  <dcterms:modified xsi:type="dcterms:W3CDTF">2020-04-07T06:15:31Z</dcterms:modified>
</cp:coreProperties>
</file>