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000共通\人口統計資料\R2年度「人口統計」\"/>
    </mc:Choice>
  </mc:AlternateContent>
  <xr:revisionPtr revIDLastSave="0" documentId="13_ncr:1_{AA09B082-94F4-47F8-88B2-2BF4C7153F1C}" xr6:coauthVersionLast="45" xr6:coauthVersionMax="45" xr10:uidLastSave="{00000000-0000-0000-0000-000000000000}"/>
  <bookViews>
    <workbookView xWindow="-120" yWindow="-120" windowWidth="20730" windowHeight="11160" tabRatio="725" activeTab="5" xr2:uid="{00000000-000D-0000-FFFF-FFFF00000000}"/>
  </bookViews>
  <sheets>
    <sheet name="R2.4" sheetId="12" r:id="rId1"/>
    <sheet name="R2.5" sheetId="33" r:id="rId2"/>
    <sheet name="R2.6" sheetId="34" r:id="rId3"/>
    <sheet name="R2.7" sheetId="35" r:id="rId4"/>
    <sheet name="R2.8" sheetId="36" r:id="rId5"/>
    <sheet name="R2.9" sheetId="37" r:id="rId6"/>
    <sheet name="R2.10" sheetId="38" r:id="rId7"/>
    <sheet name="R2.11" sheetId="39" r:id="rId8"/>
    <sheet name="R2.12" sheetId="40" r:id="rId9"/>
    <sheet name="R3.1" sheetId="41" r:id="rId10"/>
    <sheet name="R3.2" sheetId="42" r:id="rId11"/>
    <sheet name="R3.3" sheetId="43" r:id="rId12"/>
  </sheets>
  <definedNames>
    <definedName name="_xlnm.Print_Area" localSheetId="6">'R2.10'!$A$1:$BT$67</definedName>
    <definedName name="_xlnm.Print_Area" localSheetId="7">'R2.11'!$A$1:$BT$67</definedName>
    <definedName name="_xlnm.Print_Area" localSheetId="8">'R2.12'!$A$1:$BT$67</definedName>
    <definedName name="_xlnm.Print_Area" localSheetId="0">'R2.4'!$A$1:$BT$67</definedName>
    <definedName name="_xlnm.Print_Area" localSheetId="1">'R2.5'!$A$1:$BT$67</definedName>
    <definedName name="_xlnm.Print_Area" localSheetId="2">'R2.6'!$A$1:$BT$67</definedName>
    <definedName name="_xlnm.Print_Area" localSheetId="3">'R2.7'!$A$1:$BT$67</definedName>
    <definedName name="_xlnm.Print_Area" localSheetId="4">'R2.8'!$A$1:$BT$67</definedName>
    <definedName name="_xlnm.Print_Area" localSheetId="5">'R2.9'!$A$1:$BT$67</definedName>
    <definedName name="_xlnm.Print_Area" localSheetId="9">'R3.1'!$A$1:$BT$67</definedName>
    <definedName name="_xlnm.Print_Area" localSheetId="10">'R3.2'!$A$1:$BT$67</definedName>
    <definedName name="_xlnm.Print_Area" localSheetId="11">'R3.3'!$A$1:$BT$67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T30" i="37" l="1"/>
  <c r="R64" i="43" l="1"/>
  <c r="AE63" i="43"/>
  <c r="AB62" i="43"/>
  <c r="BQ59" i="43"/>
  <c r="BP59" i="43"/>
  <c r="BG59" i="43"/>
  <c r="AW59" i="43"/>
  <c r="AV59" i="43"/>
  <c r="AU59" i="43"/>
  <c r="AT59" i="43"/>
  <c r="AS59" i="43"/>
  <c r="AO59" i="43"/>
  <c r="AN59" i="43"/>
  <c r="AM59" i="43"/>
  <c r="AL59" i="43"/>
  <c r="AK59" i="43"/>
  <c r="AC59" i="43"/>
  <c r="AB59" i="43"/>
  <c r="AA59" i="43"/>
  <c r="Z59" i="43"/>
  <c r="Y59" i="43"/>
  <c r="U59" i="43"/>
  <c r="T59" i="43"/>
  <c r="S59" i="43"/>
  <c r="R59" i="43"/>
  <c r="Q59" i="43"/>
  <c r="BO58" i="43"/>
  <c r="BN58" i="43"/>
  <c r="BM58" i="43"/>
  <c r="BI58" i="43"/>
  <c r="BH58" i="43"/>
  <c r="BG58" i="43"/>
  <c r="BF58" i="43"/>
  <c r="BE58" i="43"/>
  <c r="BJ58" i="43" s="1"/>
  <c r="AX58" i="43"/>
  <c r="AP58" i="43"/>
  <c r="AD58" i="43"/>
  <c r="V58" i="43"/>
  <c r="BO57" i="43"/>
  <c r="BO59" i="43" s="1"/>
  <c r="BN57" i="43"/>
  <c r="BN59" i="43" s="1"/>
  <c r="BM57" i="43"/>
  <c r="BR57" i="43" s="1"/>
  <c r="BI57" i="43"/>
  <c r="BI59" i="43" s="1"/>
  <c r="BH57" i="43"/>
  <c r="BH59" i="43" s="1"/>
  <c r="BG57" i="43"/>
  <c r="BF57" i="43"/>
  <c r="BF59" i="43" s="1"/>
  <c r="BE57" i="43"/>
  <c r="BE59" i="43" s="1"/>
  <c r="AX57" i="43"/>
  <c r="AX59" i="43" s="1"/>
  <c r="AP57" i="43"/>
  <c r="AP59" i="43" s="1"/>
  <c r="AD57" i="43"/>
  <c r="AD59" i="43" s="1"/>
  <c r="V57" i="43"/>
  <c r="V59" i="43" s="1"/>
  <c r="BQ54" i="43"/>
  <c r="AW54" i="43"/>
  <c r="AV54" i="43"/>
  <c r="AU54" i="43"/>
  <c r="AT54" i="43"/>
  <c r="AS54" i="43"/>
  <c r="AO54" i="43"/>
  <c r="AN54" i="43"/>
  <c r="AM54" i="43"/>
  <c r="AL54" i="43"/>
  <c r="AK54" i="43"/>
  <c r="AC54" i="43"/>
  <c r="AB54" i="43"/>
  <c r="AA54" i="43"/>
  <c r="Z54" i="43"/>
  <c r="Y54" i="43"/>
  <c r="U54" i="43"/>
  <c r="T54" i="43"/>
  <c r="S54" i="43"/>
  <c r="R54" i="43"/>
  <c r="Q54" i="43"/>
  <c r="BQ53" i="43"/>
  <c r="BP53" i="43"/>
  <c r="BO53" i="43"/>
  <c r="BN53" i="43"/>
  <c r="BM53" i="43"/>
  <c r="BR53" i="43" s="1"/>
  <c r="BI53" i="43"/>
  <c r="BH53" i="43"/>
  <c r="BG53" i="43"/>
  <c r="BF53" i="43"/>
  <c r="BE53" i="43"/>
  <c r="BJ53" i="43" s="1"/>
  <c r="AX53" i="43"/>
  <c r="AP53" i="43"/>
  <c r="AD53" i="43"/>
  <c r="V53" i="43"/>
  <c r="BQ52" i="43"/>
  <c r="BP52" i="43"/>
  <c r="BP54" i="43" s="1"/>
  <c r="BO52" i="43"/>
  <c r="BO54" i="43" s="1"/>
  <c r="BN52" i="43"/>
  <c r="BN54" i="43" s="1"/>
  <c r="BM52" i="43"/>
  <c r="BR52" i="43" s="1"/>
  <c r="BI52" i="43"/>
  <c r="BI54" i="43" s="1"/>
  <c r="BH52" i="43"/>
  <c r="BH54" i="43" s="1"/>
  <c r="BG52" i="43"/>
  <c r="BG54" i="43" s="1"/>
  <c r="BF52" i="43"/>
  <c r="BF54" i="43" s="1"/>
  <c r="BE52" i="43"/>
  <c r="AX52" i="43"/>
  <c r="AX54" i="43" s="1"/>
  <c r="AP52" i="43"/>
  <c r="AP54" i="43" s="1"/>
  <c r="AD52" i="43"/>
  <c r="AD54" i="43" s="1"/>
  <c r="V52" i="43"/>
  <c r="V54" i="43" s="1"/>
  <c r="AW49" i="43"/>
  <c r="AV49" i="43"/>
  <c r="AU49" i="43"/>
  <c r="AT49" i="43"/>
  <c r="AS49" i="43"/>
  <c r="AO49" i="43"/>
  <c r="AN49" i="43"/>
  <c r="AM49" i="43"/>
  <c r="AL49" i="43"/>
  <c r="AK49" i="43"/>
  <c r="AC49" i="43"/>
  <c r="AB49" i="43"/>
  <c r="AA49" i="43"/>
  <c r="Z49" i="43"/>
  <c r="Y49" i="43"/>
  <c r="U49" i="43"/>
  <c r="T49" i="43"/>
  <c r="S49" i="43"/>
  <c r="R49" i="43"/>
  <c r="Q49" i="43"/>
  <c r="BQ48" i="43"/>
  <c r="BP48" i="43"/>
  <c r="BO48" i="43"/>
  <c r="BN48" i="43"/>
  <c r="BM48" i="43"/>
  <c r="BR48" i="43" s="1"/>
  <c r="BI48" i="43"/>
  <c r="BH48" i="43"/>
  <c r="BG48" i="43"/>
  <c r="BF48" i="43"/>
  <c r="BE48" i="43"/>
  <c r="BJ48" i="43" s="1"/>
  <c r="AX48" i="43"/>
  <c r="AP48" i="43"/>
  <c r="AD48" i="43"/>
  <c r="V48" i="43"/>
  <c r="BQ47" i="43"/>
  <c r="BQ49" i="43" s="1"/>
  <c r="BP47" i="43"/>
  <c r="BP49" i="43" s="1"/>
  <c r="BO47" i="43"/>
  <c r="BO49" i="43" s="1"/>
  <c r="BN47" i="43"/>
  <c r="BN49" i="43" s="1"/>
  <c r="BM47" i="43"/>
  <c r="BR47" i="43" s="1"/>
  <c r="BR49" i="43" s="1"/>
  <c r="BI47" i="43"/>
  <c r="BI49" i="43" s="1"/>
  <c r="BH47" i="43"/>
  <c r="BH49" i="43" s="1"/>
  <c r="BG47" i="43"/>
  <c r="BG49" i="43" s="1"/>
  <c r="BF47" i="43"/>
  <c r="BF49" i="43" s="1"/>
  <c r="BE47" i="43"/>
  <c r="AX47" i="43"/>
  <c r="AX49" i="43" s="1"/>
  <c r="AP47" i="43"/>
  <c r="AP49" i="43" s="1"/>
  <c r="AD47" i="43"/>
  <c r="AD49" i="43" s="1"/>
  <c r="V47" i="43"/>
  <c r="V49" i="43" s="1"/>
  <c r="AW44" i="43"/>
  <c r="AV44" i="43"/>
  <c r="AU44" i="43"/>
  <c r="AT44" i="43"/>
  <c r="AS44" i="43"/>
  <c r="AO44" i="43"/>
  <c r="AN44" i="43"/>
  <c r="AM44" i="43"/>
  <c r="AL44" i="43"/>
  <c r="AK44" i="43"/>
  <c r="AC44" i="43"/>
  <c r="AB44" i="43"/>
  <c r="AA44" i="43"/>
  <c r="Z44" i="43"/>
  <c r="Y44" i="43"/>
  <c r="U44" i="43"/>
  <c r="T44" i="43"/>
  <c r="S44" i="43"/>
  <c r="R44" i="43"/>
  <c r="Q44" i="43"/>
  <c r="BQ43" i="43"/>
  <c r="BP43" i="43"/>
  <c r="BO43" i="43"/>
  <c r="BN43" i="43"/>
  <c r="BM43" i="43"/>
  <c r="BR43" i="43" s="1"/>
  <c r="BI43" i="43"/>
  <c r="BH43" i="43"/>
  <c r="BG43" i="43"/>
  <c r="BG44" i="43" s="1"/>
  <c r="BF43" i="43"/>
  <c r="BE43" i="43"/>
  <c r="AX43" i="43"/>
  <c r="AZ63" i="43" s="1"/>
  <c r="AP43" i="43"/>
  <c r="G19" i="43" s="1"/>
  <c r="AD43" i="43"/>
  <c r="V43" i="43"/>
  <c r="BQ42" i="43"/>
  <c r="BQ44" i="43" s="1"/>
  <c r="BP42" i="43"/>
  <c r="BP44" i="43" s="1"/>
  <c r="BO42" i="43"/>
  <c r="BO44" i="43" s="1"/>
  <c r="BN42" i="43"/>
  <c r="BN44" i="43" s="1"/>
  <c r="BM42" i="43"/>
  <c r="BR42" i="43" s="1"/>
  <c r="BR44" i="43" s="1"/>
  <c r="BI42" i="43"/>
  <c r="BI44" i="43" s="1"/>
  <c r="BH42" i="43"/>
  <c r="BH44" i="43" s="1"/>
  <c r="BG42" i="43"/>
  <c r="BF42" i="43"/>
  <c r="BF44" i="43" s="1"/>
  <c r="BE42" i="43"/>
  <c r="BJ42" i="43" s="1"/>
  <c r="AX42" i="43"/>
  <c r="AP42" i="43"/>
  <c r="AD42" i="43"/>
  <c r="AF62" i="43" s="1"/>
  <c r="V42" i="43"/>
  <c r="V44" i="43" s="1"/>
  <c r="BN39" i="43"/>
  <c r="AW39" i="43"/>
  <c r="AV39" i="43"/>
  <c r="AU39" i="43"/>
  <c r="AT39" i="43"/>
  <c r="AS39" i="43"/>
  <c r="AO39" i="43"/>
  <c r="AN39" i="43"/>
  <c r="AM39" i="43"/>
  <c r="AL39" i="43"/>
  <c r="AK39" i="43"/>
  <c r="AD39" i="43"/>
  <c r="AC39" i="43"/>
  <c r="AB39" i="43"/>
  <c r="AA39" i="43"/>
  <c r="Z39" i="43"/>
  <c r="Y39" i="43"/>
  <c r="U39" i="43"/>
  <c r="T39" i="43"/>
  <c r="S39" i="43"/>
  <c r="R39" i="43"/>
  <c r="Q39" i="43"/>
  <c r="BR38" i="43"/>
  <c r="BQ38" i="43"/>
  <c r="BP38" i="43"/>
  <c r="BO38" i="43"/>
  <c r="BN38" i="43"/>
  <c r="BM38" i="43"/>
  <c r="BI38" i="43"/>
  <c r="BH38" i="43"/>
  <c r="BH39" i="43" s="1"/>
  <c r="BG38" i="43"/>
  <c r="BF38" i="43"/>
  <c r="BE38" i="43"/>
  <c r="AX38" i="43"/>
  <c r="AP38" i="43"/>
  <c r="AD38" i="43"/>
  <c r="V38" i="43"/>
  <c r="BQ37" i="43"/>
  <c r="BQ39" i="43" s="1"/>
  <c r="BP37" i="43"/>
  <c r="BP39" i="43" s="1"/>
  <c r="BO37" i="43"/>
  <c r="BO39" i="43" s="1"/>
  <c r="BN37" i="43"/>
  <c r="BM37" i="43"/>
  <c r="BM39" i="43" s="1"/>
  <c r="BI37" i="43"/>
  <c r="BI39" i="43" s="1"/>
  <c r="BH37" i="43"/>
  <c r="BG37" i="43"/>
  <c r="BG39" i="43" s="1"/>
  <c r="BF37" i="43"/>
  <c r="BF39" i="43" s="1"/>
  <c r="BE37" i="43"/>
  <c r="AX37" i="43"/>
  <c r="AY62" i="43" s="1"/>
  <c r="AP37" i="43"/>
  <c r="AP39" i="43" s="1"/>
  <c r="AD37" i="43"/>
  <c r="AE62" i="43" s="1"/>
  <c r="V37" i="43"/>
  <c r="V39" i="43" s="1"/>
  <c r="BO34" i="43"/>
  <c r="BI34" i="43"/>
  <c r="BE34" i="43"/>
  <c r="AW34" i="43"/>
  <c r="AV34" i="43"/>
  <c r="AU34" i="43"/>
  <c r="AT34" i="43"/>
  <c r="AS34" i="43"/>
  <c r="AO34" i="43"/>
  <c r="AN34" i="43"/>
  <c r="AM34" i="43"/>
  <c r="AL34" i="43"/>
  <c r="AK34" i="43"/>
  <c r="AC34" i="43"/>
  <c r="AB34" i="43"/>
  <c r="AA34" i="43"/>
  <c r="Z34" i="43"/>
  <c r="Y34" i="43"/>
  <c r="U34" i="43"/>
  <c r="T34" i="43"/>
  <c r="S34" i="43"/>
  <c r="R34" i="43"/>
  <c r="Q34" i="43"/>
  <c r="BQ33" i="43"/>
  <c r="BP33" i="43"/>
  <c r="BO33" i="43"/>
  <c r="BN33" i="43"/>
  <c r="BM33" i="43"/>
  <c r="BI33" i="43"/>
  <c r="BH33" i="43"/>
  <c r="BG33" i="43"/>
  <c r="BF33" i="43"/>
  <c r="BJ33" i="43" s="1"/>
  <c r="BE33" i="43"/>
  <c r="AX33" i="43"/>
  <c r="AP33" i="43"/>
  <c r="AD33" i="43"/>
  <c r="V33" i="43"/>
  <c r="BQ32" i="43"/>
  <c r="BQ34" i="43" s="1"/>
  <c r="BP32" i="43"/>
  <c r="BP34" i="43" s="1"/>
  <c r="BO32" i="43"/>
  <c r="BN32" i="43"/>
  <c r="BN34" i="43" s="1"/>
  <c r="BM32" i="43"/>
  <c r="BM34" i="43" s="1"/>
  <c r="BI32" i="43"/>
  <c r="BH32" i="43"/>
  <c r="BH34" i="43" s="1"/>
  <c r="BG32" i="43"/>
  <c r="BG34" i="43" s="1"/>
  <c r="BF32" i="43"/>
  <c r="BE32" i="43"/>
  <c r="AX32" i="43"/>
  <c r="AX34" i="43" s="1"/>
  <c r="AP32" i="43"/>
  <c r="AP34" i="43" s="1"/>
  <c r="AD32" i="43"/>
  <c r="V32" i="43"/>
  <c r="V34" i="43" s="1"/>
  <c r="AW29" i="43"/>
  <c r="AV29" i="43"/>
  <c r="AU29" i="43"/>
  <c r="AT29" i="43"/>
  <c r="AS29" i="43"/>
  <c r="AO29" i="43"/>
  <c r="AN29" i="43"/>
  <c r="AM29" i="43"/>
  <c r="AL29" i="43"/>
  <c r="AK29" i="43"/>
  <c r="AC29" i="43"/>
  <c r="AB29" i="43"/>
  <c r="AA29" i="43"/>
  <c r="Z29" i="43"/>
  <c r="Y29" i="43"/>
  <c r="U29" i="43"/>
  <c r="T29" i="43"/>
  <c r="S29" i="43"/>
  <c r="R29" i="43"/>
  <c r="Q29" i="43"/>
  <c r="BQ28" i="43"/>
  <c r="BP28" i="43"/>
  <c r="BO28" i="43"/>
  <c r="BN28" i="43"/>
  <c r="BM28" i="43"/>
  <c r="BR28" i="43" s="1"/>
  <c r="BI28" i="43"/>
  <c r="BH28" i="43"/>
  <c r="BG28" i="43"/>
  <c r="BG29" i="43" s="1"/>
  <c r="BF28" i="43"/>
  <c r="BE28" i="43"/>
  <c r="AX28" i="43"/>
  <c r="AP28" i="43"/>
  <c r="AD28" i="43"/>
  <c r="V28" i="43"/>
  <c r="Z75" i="43" s="1"/>
  <c r="BQ27" i="43"/>
  <c r="BQ29" i="43" s="1"/>
  <c r="BP27" i="43"/>
  <c r="BP29" i="43" s="1"/>
  <c r="BO27" i="43"/>
  <c r="BO29" i="43" s="1"/>
  <c r="BN27" i="43"/>
  <c r="BN29" i="43" s="1"/>
  <c r="BM27" i="43"/>
  <c r="BR27" i="43" s="1"/>
  <c r="BI27" i="43"/>
  <c r="BI29" i="43" s="1"/>
  <c r="BH27" i="43"/>
  <c r="BH29" i="43" s="1"/>
  <c r="BG27" i="43"/>
  <c r="BF27" i="43"/>
  <c r="BF29" i="43" s="1"/>
  <c r="BE27" i="43"/>
  <c r="BJ27" i="43" s="1"/>
  <c r="AX27" i="43"/>
  <c r="AX29" i="43" s="1"/>
  <c r="AP27" i="43"/>
  <c r="AD27" i="43"/>
  <c r="AD29" i="43" s="1"/>
  <c r="V27" i="43"/>
  <c r="V29" i="43" s="1"/>
  <c r="BO24" i="43"/>
  <c r="BI24" i="43"/>
  <c r="BE24" i="43"/>
  <c r="AW24" i="43"/>
  <c r="AV24" i="43"/>
  <c r="AU24" i="43"/>
  <c r="AT24" i="43"/>
  <c r="AS24" i="43"/>
  <c r="AO24" i="43"/>
  <c r="AN24" i="43"/>
  <c r="AM24" i="43"/>
  <c r="AL24" i="43"/>
  <c r="AK24" i="43"/>
  <c r="AC24" i="43"/>
  <c r="AB24" i="43"/>
  <c r="AA24" i="43"/>
  <c r="Z24" i="43"/>
  <c r="Y24" i="43"/>
  <c r="U24" i="43"/>
  <c r="T24" i="43"/>
  <c r="S24" i="43"/>
  <c r="R24" i="43"/>
  <c r="Q24" i="43"/>
  <c r="BQ23" i="43"/>
  <c r="BP23" i="43"/>
  <c r="BO23" i="43"/>
  <c r="BN23" i="43"/>
  <c r="BM23" i="43"/>
  <c r="BI23" i="43"/>
  <c r="BH23" i="43"/>
  <c r="BG23" i="43"/>
  <c r="BF23" i="43"/>
  <c r="BJ23" i="43" s="1"/>
  <c r="BE23" i="43"/>
  <c r="AX23" i="43"/>
  <c r="AP23" i="43"/>
  <c r="AD23" i="43"/>
  <c r="V23" i="43"/>
  <c r="BQ22" i="43"/>
  <c r="BQ24" i="43" s="1"/>
  <c r="BP22" i="43"/>
  <c r="BP24" i="43" s="1"/>
  <c r="BO22" i="43"/>
  <c r="BN22" i="43"/>
  <c r="BN24" i="43" s="1"/>
  <c r="BM22" i="43"/>
  <c r="BI22" i="43"/>
  <c r="BH22" i="43"/>
  <c r="BH24" i="43" s="1"/>
  <c r="BG22" i="43"/>
  <c r="BG24" i="43" s="1"/>
  <c r="BF22" i="43"/>
  <c r="BF24" i="43" s="1"/>
  <c r="BE22" i="43"/>
  <c r="BJ22" i="43" s="1"/>
  <c r="AX22" i="43"/>
  <c r="AX24" i="43" s="1"/>
  <c r="AP22" i="43"/>
  <c r="AP24" i="43" s="1"/>
  <c r="AD22" i="43"/>
  <c r="AD24" i="43" s="1"/>
  <c r="V22" i="43"/>
  <c r="V24" i="43" s="1"/>
  <c r="C20" i="43"/>
  <c r="BO19" i="43"/>
  <c r="BI19" i="43"/>
  <c r="BE19" i="43"/>
  <c r="AW19" i="43"/>
  <c r="AV19" i="43"/>
  <c r="AU19" i="43"/>
  <c r="AT19" i="43"/>
  <c r="AS19" i="43"/>
  <c r="AO19" i="43"/>
  <c r="AN19" i="43"/>
  <c r="AM19" i="43"/>
  <c r="AL19" i="43"/>
  <c r="AK19" i="43"/>
  <c r="AC19" i="43"/>
  <c r="AB19" i="43"/>
  <c r="AA19" i="43"/>
  <c r="Z19" i="43"/>
  <c r="Y19" i="43"/>
  <c r="V19" i="43"/>
  <c r="U19" i="43"/>
  <c r="T19" i="43"/>
  <c r="S19" i="43"/>
  <c r="R19" i="43"/>
  <c r="Q19" i="43"/>
  <c r="I19" i="43"/>
  <c r="F19" i="43"/>
  <c r="D19" i="43"/>
  <c r="J19" i="43" s="1"/>
  <c r="C19" i="43"/>
  <c r="BQ18" i="43"/>
  <c r="BP18" i="43"/>
  <c r="BP19" i="43" s="1"/>
  <c r="BO18" i="43"/>
  <c r="BN18" i="43"/>
  <c r="BM18" i="43"/>
  <c r="BR18" i="43" s="1"/>
  <c r="BI18" i="43"/>
  <c r="BH18" i="43"/>
  <c r="BG18" i="43"/>
  <c r="BF18" i="43"/>
  <c r="BF19" i="43" s="1"/>
  <c r="BE18" i="43"/>
  <c r="AX18" i="43"/>
  <c r="AP18" i="43"/>
  <c r="AD18" i="43"/>
  <c r="V18" i="43"/>
  <c r="I18" i="43"/>
  <c r="F18" i="43"/>
  <c r="E18" i="43"/>
  <c r="D18" i="43"/>
  <c r="C18" i="43"/>
  <c r="BQ17" i="43"/>
  <c r="BQ19" i="43" s="1"/>
  <c r="BP17" i="43"/>
  <c r="BO17" i="43"/>
  <c r="BN17" i="43"/>
  <c r="BN19" i="43" s="1"/>
  <c r="BM17" i="43"/>
  <c r="BR17" i="43" s="1"/>
  <c r="BR19" i="43" s="1"/>
  <c r="BI17" i="43"/>
  <c r="BH17" i="43"/>
  <c r="BH19" i="43" s="1"/>
  <c r="BG17" i="43"/>
  <c r="BG19" i="43" s="1"/>
  <c r="BF17" i="43"/>
  <c r="BE17" i="43"/>
  <c r="BJ17" i="43" s="1"/>
  <c r="AX17" i="43"/>
  <c r="AX19" i="43" s="1"/>
  <c r="AP17" i="43"/>
  <c r="AP19" i="43" s="1"/>
  <c r="AD17" i="43"/>
  <c r="AD19" i="43" s="1"/>
  <c r="V17" i="43"/>
  <c r="J17" i="43"/>
  <c r="G17" i="43"/>
  <c r="F17" i="43"/>
  <c r="D17" i="43"/>
  <c r="C17" i="43"/>
  <c r="AW14" i="43"/>
  <c r="AV14" i="43"/>
  <c r="AU14" i="43"/>
  <c r="AT14" i="43"/>
  <c r="AS14" i="43"/>
  <c r="AO14" i="43"/>
  <c r="AN14" i="43"/>
  <c r="AM14" i="43"/>
  <c r="AL14" i="43"/>
  <c r="AK14" i="43"/>
  <c r="AD14" i="43"/>
  <c r="AC14" i="43"/>
  <c r="AB14" i="43"/>
  <c r="AA14" i="43"/>
  <c r="Z14" i="43"/>
  <c r="Y14" i="43"/>
  <c r="U14" i="43"/>
  <c r="T14" i="43"/>
  <c r="S14" i="43"/>
  <c r="R14" i="43"/>
  <c r="Q14" i="43"/>
  <c r="BQ13" i="43"/>
  <c r="BP13" i="43"/>
  <c r="BO13" i="43"/>
  <c r="BN13" i="43"/>
  <c r="BR13" i="43" s="1"/>
  <c r="BM13" i="43"/>
  <c r="BI13" i="43"/>
  <c r="BH13" i="43"/>
  <c r="BG13" i="43"/>
  <c r="BF13" i="43"/>
  <c r="BE13" i="43"/>
  <c r="BJ13" i="43" s="1"/>
  <c r="AX13" i="43"/>
  <c r="AQ63" i="43" s="1"/>
  <c r="AP13" i="43"/>
  <c r="AD13" i="43"/>
  <c r="V13" i="43"/>
  <c r="BQ12" i="43"/>
  <c r="BQ14" i="43" s="1"/>
  <c r="BP12" i="43"/>
  <c r="BP14" i="43" s="1"/>
  <c r="BO12" i="43"/>
  <c r="BO14" i="43" s="1"/>
  <c r="BN12" i="43"/>
  <c r="BR12" i="43" s="1"/>
  <c r="BM12" i="43"/>
  <c r="BM14" i="43" s="1"/>
  <c r="BI12" i="43"/>
  <c r="BI14" i="43" s="1"/>
  <c r="BH12" i="43"/>
  <c r="BH14" i="43" s="1"/>
  <c r="BG12" i="43"/>
  <c r="BG14" i="43" s="1"/>
  <c r="BF12" i="43"/>
  <c r="BF14" i="43" s="1"/>
  <c r="BE12" i="43"/>
  <c r="BE14" i="43" s="1"/>
  <c r="AX12" i="43"/>
  <c r="AQ62" i="43" s="1"/>
  <c r="AQ64" i="43" s="1"/>
  <c r="AP12" i="43"/>
  <c r="AP14" i="43" s="1"/>
  <c r="AD12" i="43"/>
  <c r="V12" i="43"/>
  <c r="V14" i="43" s="1"/>
  <c r="AW9" i="43"/>
  <c r="AV9" i="43"/>
  <c r="AU9" i="43"/>
  <c r="AT9" i="43"/>
  <c r="AS9" i="43"/>
  <c r="AO9" i="43"/>
  <c r="AN9" i="43"/>
  <c r="AM9" i="43"/>
  <c r="AL9" i="43"/>
  <c r="AK9" i="43"/>
  <c r="AD9" i="43"/>
  <c r="AC9" i="43"/>
  <c r="AB9" i="43"/>
  <c r="AA9" i="43"/>
  <c r="Z9" i="43"/>
  <c r="Y9" i="43"/>
  <c r="U9" i="43"/>
  <c r="T9" i="43"/>
  <c r="S9" i="43"/>
  <c r="R9" i="43"/>
  <c r="Q9" i="43"/>
  <c r="C9" i="43"/>
  <c r="BQ8" i="43"/>
  <c r="BP8" i="43"/>
  <c r="BO8" i="43"/>
  <c r="BN8" i="43"/>
  <c r="BM8" i="43"/>
  <c r="BR8" i="43" s="1"/>
  <c r="BI8" i="43"/>
  <c r="BH8" i="43"/>
  <c r="BG8" i="43"/>
  <c r="BF8" i="43"/>
  <c r="BJ8" i="43" s="1"/>
  <c r="BE8" i="43"/>
  <c r="AX8" i="43"/>
  <c r="AP8" i="43"/>
  <c r="AD8" i="43"/>
  <c r="V8" i="43"/>
  <c r="R63" i="43" s="1"/>
  <c r="O8" i="43"/>
  <c r="D10" i="43" s="1"/>
  <c r="BQ7" i="43"/>
  <c r="BQ9" i="43" s="1"/>
  <c r="BP7" i="43"/>
  <c r="BP9" i="43" s="1"/>
  <c r="BO7" i="43"/>
  <c r="BO9" i="43" s="1"/>
  <c r="BN7" i="43"/>
  <c r="BN9" i="43" s="1"/>
  <c r="BM7" i="43"/>
  <c r="BM9" i="43" s="1"/>
  <c r="BJ7" i="43"/>
  <c r="BI7" i="43"/>
  <c r="BI9" i="43" s="1"/>
  <c r="BH7" i="43"/>
  <c r="BH9" i="43" s="1"/>
  <c r="BG7" i="43"/>
  <c r="BG9" i="43" s="1"/>
  <c r="BF7" i="43"/>
  <c r="BF9" i="43" s="1"/>
  <c r="BE7" i="43"/>
  <c r="BE9" i="43" s="1"/>
  <c r="AX7" i="43"/>
  <c r="AX9" i="43" s="1"/>
  <c r="AP7" i="43"/>
  <c r="AD7" i="43"/>
  <c r="V7" i="43"/>
  <c r="R62" i="43" s="1"/>
  <c r="O7" i="43"/>
  <c r="C10" i="43" s="1"/>
  <c r="Z4" i="43"/>
  <c r="AT4" i="43" s="1"/>
  <c r="BN4" i="43" s="1"/>
  <c r="BF63" i="43" l="1"/>
  <c r="AL62" i="43"/>
  <c r="AL64" i="43" s="1"/>
  <c r="AP9" i="43"/>
  <c r="AI7" i="43"/>
  <c r="H19" i="43"/>
  <c r="C8" i="43"/>
  <c r="E10" i="43"/>
  <c r="C25" i="43"/>
  <c r="C12" i="43"/>
  <c r="BJ9" i="43"/>
  <c r="BR14" i="43"/>
  <c r="AL63" i="43"/>
  <c r="AI8" i="43"/>
  <c r="G10" i="43" s="1"/>
  <c r="G8" i="43" s="1"/>
  <c r="O9" i="43"/>
  <c r="AX14" i="43"/>
  <c r="BN14" i="43"/>
  <c r="BJ18" i="43"/>
  <c r="BJ19" i="43" s="1"/>
  <c r="BJ24" i="43"/>
  <c r="BM49" i="43"/>
  <c r="R65" i="43"/>
  <c r="E19" i="43"/>
  <c r="BE39" i="43"/>
  <c r="BJ37" i="43"/>
  <c r="BM44" i="43"/>
  <c r="AB64" i="43"/>
  <c r="AB65" i="43" s="1"/>
  <c r="E24" i="43"/>
  <c r="BS63" i="43"/>
  <c r="C23" i="43"/>
  <c r="F32" i="43"/>
  <c r="BM24" i="43"/>
  <c r="BR22" i="43"/>
  <c r="BR24" i="43" s="1"/>
  <c r="I32" i="43"/>
  <c r="AY63" i="43"/>
  <c r="BR7" i="43"/>
  <c r="BR9" i="43" s="1"/>
  <c r="V9" i="43"/>
  <c r="W62" i="43"/>
  <c r="BJ12" i="43"/>
  <c r="BJ14" i="43" s="1"/>
  <c r="W63" i="43"/>
  <c r="D23" i="43"/>
  <c r="H17" i="43"/>
  <c r="C24" i="43"/>
  <c r="C32" i="43"/>
  <c r="C38" i="43" s="1"/>
  <c r="G18" i="43"/>
  <c r="K18" i="43"/>
  <c r="BM19" i="43"/>
  <c r="BR23" i="43"/>
  <c r="BR29" i="43"/>
  <c r="BM29" i="43"/>
  <c r="AX39" i="43"/>
  <c r="AY64" i="43" s="1"/>
  <c r="AP44" i="43"/>
  <c r="BJ43" i="43"/>
  <c r="BP63" i="43" s="1"/>
  <c r="BJ52" i="43"/>
  <c r="BJ54" i="43" s="1"/>
  <c r="BR59" i="43"/>
  <c r="BR58" i="43"/>
  <c r="BM59" i="43"/>
  <c r="AV63" i="43"/>
  <c r="G9" i="43" s="1"/>
  <c r="D25" i="43"/>
  <c r="C34" i="43"/>
  <c r="C40" i="43" s="1"/>
  <c r="C26" i="43"/>
  <c r="E17" i="43"/>
  <c r="I17" i="43"/>
  <c r="D32" i="43"/>
  <c r="D38" i="43" s="1"/>
  <c r="H18" i="43"/>
  <c r="D24" i="43"/>
  <c r="AP29" i="43"/>
  <c r="BJ28" i="43"/>
  <c r="BJ29" i="43" s="1"/>
  <c r="AD34" i="43"/>
  <c r="BF34" i="43"/>
  <c r="BJ32" i="43"/>
  <c r="BJ34" i="43" s="1"/>
  <c r="BR33" i="43"/>
  <c r="AB63" i="43"/>
  <c r="D9" i="43" s="1"/>
  <c r="BJ38" i="43"/>
  <c r="AE64" i="43"/>
  <c r="AE65" i="43" s="1"/>
  <c r="AZ62" i="43"/>
  <c r="AF63" i="43"/>
  <c r="BT63" i="43"/>
  <c r="BJ47" i="43"/>
  <c r="BR54" i="43"/>
  <c r="BM54" i="43"/>
  <c r="AD44" i="43"/>
  <c r="AF64" i="43" s="1"/>
  <c r="AF65" i="43" s="1"/>
  <c r="AX44" i="43"/>
  <c r="AZ64" i="43" s="1"/>
  <c r="AV62" i="43"/>
  <c r="BE29" i="43"/>
  <c r="BR32" i="43"/>
  <c r="BE44" i="43"/>
  <c r="BE49" i="43"/>
  <c r="BE54" i="43"/>
  <c r="Z74" i="43"/>
  <c r="BR37" i="43"/>
  <c r="BJ57" i="43"/>
  <c r="BJ59" i="43" s="1"/>
  <c r="AV64" i="43" l="1"/>
  <c r="F9" i="43"/>
  <c r="E25" i="43"/>
  <c r="K19" i="43"/>
  <c r="AL65" i="43"/>
  <c r="BS62" i="43"/>
  <c r="BP62" i="43"/>
  <c r="BP64" i="43" s="1"/>
  <c r="BR39" i="43"/>
  <c r="AZ65" i="43"/>
  <c r="BJ49" i="43"/>
  <c r="BT64" i="43" s="1"/>
  <c r="BT62" i="43"/>
  <c r="G20" i="43"/>
  <c r="G12" i="43"/>
  <c r="E32" i="43"/>
  <c r="E38" i="43" s="1"/>
  <c r="G23" i="43"/>
  <c r="BK62" i="43"/>
  <c r="BK64" i="43" s="1"/>
  <c r="BK63" i="43"/>
  <c r="G25" i="43"/>
  <c r="J10" i="43"/>
  <c r="BR34" i="43"/>
  <c r="E23" i="43"/>
  <c r="K17" i="43"/>
  <c r="K32" i="43"/>
  <c r="W64" i="43"/>
  <c r="W65" i="43" s="1"/>
  <c r="BJ44" i="43"/>
  <c r="BJ39" i="43"/>
  <c r="BC7" i="43"/>
  <c r="AI9" i="43"/>
  <c r="AQ65" i="43" s="1"/>
  <c r="F10" i="43"/>
  <c r="BC8" i="43"/>
  <c r="D20" i="43"/>
  <c r="D12" i="43"/>
  <c r="E9" i="43"/>
  <c r="J9" i="43"/>
  <c r="J12" i="43" s="1"/>
  <c r="H32" i="43"/>
  <c r="G24" i="43"/>
  <c r="G32" i="43"/>
  <c r="G38" i="43" s="1"/>
  <c r="J18" i="43"/>
  <c r="D8" i="43"/>
  <c r="J8" i="43" s="1"/>
  <c r="BF62" i="43"/>
  <c r="BF64" i="43" s="1"/>
  <c r="H10" i="43" l="1"/>
  <c r="F8" i="43"/>
  <c r="I8" i="43" s="1"/>
  <c r="F23" i="43"/>
  <c r="I10" i="43"/>
  <c r="F25" i="43"/>
  <c r="F24" i="43"/>
  <c r="BF65" i="43"/>
  <c r="F38" i="43"/>
  <c r="J23" i="43"/>
  <c r="J25" i="43"/>
  <c r="BS64" i="43"/>
  <c r="BS65" i="43" s="1"/>
  <c r="AY65" i="43"/>
  <c r="E12" i="43"/>
  <c r="G34" i="43"/>
  <c r="G40" i="43" s="1"/>
  <c r="G26" i="43"/>
  <c r="E8" i="43"/>
  <c r="J24" i="43"/>
  <c r="J32" i="43"/>
  <c r="J38" i="43" s="1"/>
  <c r="H38" i="43"/>
  <c r="D26" i="43"/>
  <c r="J20" i="43"/>
  <c r="D34" i="43"/>
  <c r="D40" i="43" s="1"/>
  <c r="E20" i="43"/>
  <c r="BC9" i="43"/>
  <c r="BT65" i="43" s="1"/>
  <c r="BP65" i="43"/>
  <c r="F12" i="43"/>
  <c r="F20" i="43"/>
  <c r="I9" i="43"/>
  <c r="I12" i="43" s="1"/>
  <c r="H9" i="43"/>
  <c r="K9" i="43" s="1"/>
  <c r="AV65" i="43"/>
  <c r="J34" i="43" l="1"/>
  <c r="J40" i="43" s="1"/>
  <c r="J26" i="43"/>
  <c r="I24" i="43"/>
  <c r="I25" i="43"/>
  <c r="I23" i="43"/>
  <c r="I38" i="43"/>
  <c r="F34" i="43"/>
  <c r="F40" i="43" s="1"/>
  <c r="F26" i="43"/>
  <c r="I20" i="43"/>
  <c r="K8" i="43"/>
  <c r="BK65" i="43"/>
  <c r="E26" i="43"/>
  <c r="E34" i="43"/>
  <c r="E40" i="43" s="1"/>
  <c r="H20" i="43"/>
  <c r="K20" i="43" s="1"/>
  <c r="H12" i="43"/>
  <c r="H8" i="43"/>
  <c r="H23" i="43"/>
  <c r="K10" i="43"/>
  <c r="H25" i="43"/>
  <c r="H24" i="43"/>
  <c r="K34" i="43" l="1"/>
  <c r="K40" i="43" s="1"/>
  <c r="K26" i="43"/>
  <c r="K24" i="43"/>
  <c r="K23" i="43"/>
  <c r="K25" i="43"/>
  <c r="K38" i="43"/>
  <c r="H26" i="43"/>
  <c r="H34" i="43"/>
  <c r="H40" i="43" s="1"/>
  <c r="I26" i="43"/>
  <c r="I34" i="43"/>
  <c r="I40" i="43" s="1"/>
  <c r="K12" i="43"/>
  <c r="R64" i="42" l="1"/>
  <c r="AE63" i="42"/>
  <c r="AB62" i="42"/>
  <c r="BQ59" i="42"/>
  <c r="BP59" i="42"/>
  <c r="BG59" i="42"/>
  <c r="AW59" i="42"/>
  <c r="AV59" i="42"/>
  <c r="AU59" i="42"/>
  <c r="AT59" i="42"/>
  <c r="AS59" i="42"/>
  <c r="AO59" i="42"/>
  <c r="AN59" i="42"/>
  <c r="AM59" i="42"/>
  <c r="AL59" i="42"/>
  <c r="AK59" i="42"/>
  <c r="AC59" i="42"/>
  <c r="AB59" i="42"/>
  <c r="AA59" i="42"/>
  <c r="Z59" i="42"/>
  <c r="Y59" i="42"/>
  <c r="U59" i="42"/>
  <c r="T59" i="42"/>
  <c r="S59" i="42"/>
  <c r="R59" i="42"/>
  <c r="Q59" i="42"/>
  <c r="BO58" i="42"/>
  <c r="BN58" i="42"/>
  <c r="BM58" i="42"/>
  <c r="BI58" i="42"/>
  <c r="BH58" i="42"/>
  <c r="BG58" i="42"/>
  <c r="BF58" i="42"/>
  <c r="BE58" i="42"/>
  <c r="BJ58" i="42" s="1"/>
  <c r="AX58" i="42"/>
  <c r="AP58" i="42"/>
  <c r="AD58" i="42"/>
  <c r="V58" i="42"/>
  <c r="BO57" i="42"/>
  <c r="BO59" i="42" s="1"/>
  <c r="BN57" i="42"/>
  <c r="BN59" i="42" s="1"/>
  <c r="BM57" i="42"/>
  <c r="BR57" i="42" s="1"/>
  <c r="BI57" i="42"/>
  <c r="BI59" i="42" s="1"/>
  <c r="BH57" i="42"/>
  <c r="BH59" i="42" s="1"/>
  <c r="BG57" i="42"/>
  <c r="BF57" i="42"/>
  <c r="BF59" i="42" s="1"/>
  <c r="BE57" i="42"/>
  <c r="BJ57" i="42" s="1"/>
  <c r="BJ59" i="42" s="1"/>
  <c r="AX57" i="42"/>
  <c r="AX59" i="42" s="1"/>
  <c r="AP57" i="42"/>
  <c r="AP59" i="42" s="1"/>
  <c r="AD57" i="42"/>
  <c r="AD59" i="42" s="1"/>
  <c r="V57" i="42"/>
  <c r="V59" i="42" s="1"/>
  <c r="BQ54" i="42"/>
  <c r="AW54" i="42"/>
  <c r="AV54" i="42"/>
  <c r="AU54" i="42"/>
  <c r="AT54" i="42"/>
  <c r="AS54" i="42"/>
  <c r="AO54" i="42"/>
  <c r="AN54" i="42"/>
  <c r="AM54" i="42"/>
  <c r="AL54" i="42"/>
  <c r="AK54" i="42"/>
  <c r="AC54" i="42"/>
  <c r="AB54" i="42"/>
  <c r="AA54" i="42"/>
  <c r="Z54" i="42"/>
  <c r="Y54" i="42"/>
  <c r="U54" i="42"/>
  <c r="T54" i="42"/>
  <c r="S54" i="42"/>
  <c r="R54" i="42"/>
  <c r="Q54" i="42"/>
  <c r="BQ53" i="42"/>
  <c r="BP53" i="42"/>
  <c r="BO53" i="42"/>
  <c r="BN53" i="42"/>
  <c r="BM53" i="42"/>
  <c r="BR53" i="42" s="1"/>
  <c r="BI53" i="42"/>
  <c r="BH53" i="42"/>
  <c r="BG53" i="42"/>
  <c r="BF53" i="42"/>
  <c r="BE53" i="42"/>
  <c r="BJ53" i="42" s="1"/>
  <c r="AX53" i="42"/>
  <c r="AP53" i="42"/>
  <c r="AD53" i="42"/>
  <c r="V53" i="42"/>
  <c r="BQ52" i="42"/>
  <c r="BP52" i="42"/>
  <c r="BP54" i="42" s="1"/>
  <c r="BO52" i="42"/>
  <c r="BO54" i="42" s="1"/>
  <c r="BN52" i="42"/>
  <c r="BN54" i="42" s="1"/>
  <c r="BM52" i="42"/>
  <c r="BR52" i="42" s="1"/>
  <c r="BI52" i="42"/>
  <c r="BI54" i="42" s="1"/>
  <c r="BH52" i="42"/>
  <c r="BH54" i="42" s="1"/>
  <c r="BG52" i="42"/>
  <c r="BG54" i="42" s="1"/>
  <c r="BF52" i="42"/>
  <c r="BF54" i="42" s="1"/>
  <c r="BE52" i="42"/>
  <c r="BE54" i="42" s="1"/>
  <c r="AX52" i="42"/>
  <c r="AX54" i="42" s="1"/>
  <c r="AP52" i="42"/>
  <c r="AP54" i="42" s="1"/>
  <c r="AD52" i="42"/>
  <c r="AD54" i="42" s="1"/>
  <c r="V52" i="42"/>
  <c r="V54" i="42" s="1"/>
  <c r="AW49" i="42"/>
  <c r="AV49" i="42"/>
  <c r="AU49" i="42"/>
  <c r="AT49" i="42"/>
  <c r="AS49" i="42"/>
  <c r="AO49" i="42"/>
  <c r="AN49" i="42"/>
  <c r="AM49" i="42"/>
  <c r="AL49" i="42"/>
  <c r="AK49" i="42"/>
  <c r="AC49" i="42"/>
  <c r="AB49" i="42"/>
  <c r="AA49" i="42"/>
  <c r="Z49" i="42"/>
  <c r="Y49" i="42"/>
  <c r="U49" i="42"/>
  <c r="T49" i="42"/>
  <c r="S49" i="42"/>
  <c r="R49" i="42"/>
  <c r="Q49" i="42"/>
  <c r="BQ48" i="42"/>
  <c r="BP48" i="42"/>
  <c r="BO48" i="42"/>
  <c r="BN48" i="42"/>
  <c r="BM48" i="42"/>
  <c r="BR48" i="42" s="1"/>
  <c r="BI48" i="42"/>
  <c r="BH48" i="42"/>
  <c r="BG48" i="42"/>
  <c r="BF48" i="42"/>
  <c r="BE48" i="42"/>
  <c r="BJ48" i="42" s="1"/>
  <c r="AX48" i="42"/>
  <c r="AP48" i="42"/>
  <c r="AD48" i="42"/>
  <c r="V48" i="42"/>
  <c r="BQ47" i="42"/>
  <c r="BQ49" i="42" s="1"/>
  <c r="BP47" i="42"/>
  <c r="BP49" i="42" s="1"/>
  <c r="BO47" i="42"/>
  <c r="BO49" i="42" s="1"/>
  <c r="BN47" i="42"/>
  <c r="BN49" i="42" s="1"/>
  <c r="BM47" i="42"/>
  <c r="BR47" i="42" s="1"/>
  <c r="BR49" i="42" s="1"/>
  <c r="BI47" i="42"/>
  <c r="BI49" i="42" s="1"/>
  <c r="BH47" i="42"/>
  <c r="BH49" i="42" s="1"/>
  <c r="BG47" i="42"/>
  <c r="BG49" i="42" s="1"/>
  <c r="BF47" i="42"/>
  <c r="BF49" i="42" s="1"/>
  <c r="BE47" i="42"/>
  <c r="AX47" i="42"/>
  <c r="AX49" i="42" s="1"/>
  <c r="AP47" i="42"/>
  <c r="AP49" i="42" s="1"/>
  <c r="AD47" i="42"/>
  <c r="AD49" i="42" s="1"/>
  <c r="V47" i="42"/>
  <c r="V49" i="42" s="1"/>
  <c r="AW44" i="42"/>
  <c r="AV44" i="42"/>
  <c r="AU44" i="42"/>
  <c r="AT44" i="42"/>
  <c r="AS44" i="42"/>
  <c r="AO44" i="42"/>
  <c r="AN44" i="42"/>
  <c r="AM44" i="42"/>
  <c r="AL44" i="42"/>
  <c r="AK44" i="42"/>
  <c r="AC44" i="42"/>
  <c r="AB44" i="42"/>
  <c r="AA44" i="42"/>
  <c r="Z44" i="42"/>
  <c r="Y44" i="42"/>
  <c r="U44" i="42"/>
  <c r="T44" i="42"/>
  <c r="S44" i="42"/>
  <c r="R44" i="42"/>
  <c r="Q44" i="42"/>
  <c r="BQ43" i="42"/>
  <c r="BP43" i="42"/>
  <c r="BO43" i="42"/>
  <c r="BN43" i="42"/>
  <c r="BM43" i="42"/>
  <c r="BR43" i="42" s="1"/>
  <c r="BI43" i="42"/>
  <c r="BH43" i="42"/>
  <c r="BG43" i="42"/>
  <c r="BG44" i="42" s="1"/>
  <c r="BF43" i="42"/>
  <c r="BE43" i="42"/>
  <c r="AX43" i="42"/>
  <c r="AZ63" i="42" s="1"/>
  <c r="AP43" i="42"/>
  <c r="AD43" i="42"/>
  <c r="V43" i="42"/>
  <c r="BQ42" i="42"/>
  <c r="BQ44" i="42" s="1"/>
  <c r="BP42" i="42"/>
  <c r="BP44" i="42" s="1"/>
  <c r="BO42" i="42"/>
  <c r="BO44" i="42" s="1"/>
  <c r="BN42" i="42"/>
  <c r="BN44" i="42" s="1"/>
  <c r="BM42" i="42"/>
  <c r="BR42" i="42" s="1"/>
  <c r="BR44" i="42" s="1"/>
  <c r="BI42" i="42"/>
  <c r="BI44" i="42" s="1"/>
  <c r="BH42" i="42"/>
  <c r="BH44" i="42" s="1"/>
  <c r="BG42" i="42"/>
  <c r="BF42" i="42"/>
  <c r="BF44" i="42" s="1"/>
  <c r="BE42" i="42"/>
  <c r="BE44" i="42" s="1"/>
  <c r="AX42" i="42"/>
  <c r="AP42" i="42"/>
  <c r="AD42" i="42"/>
  <c r="AF62" i="42" s="1"/>
  <c r="V42" i="42"/>
  <c r="V44" i="42" s="1"/>
  <c r="BN39" i="42"/>
  <c r="AW39" i="42"/>
  <c r="AV39" i="42"/>
  <c r="AU39" i="42"/>
  <c r="AT39" i="42"/>
  <c r="AS39" i="42"/>
  <c r="AO39" i="42"/>
  <c r="AN39" i="42"/>
  <c r="AM39" i="42"/>
  <c r="AL39" i="42"/>
  <c r="AK39" i="42"/>
  <c r="AD39" i="42"/>
  <c r="AC39" i="42"/>
  <c r="AB39" i="42"/>
  <c r="AA39" i="42"/>
  <c r="Z39" i="42"/>
  <c r="Y39" i="42"/>
  <c r="U39" i="42"/>
  <c r="T39" i="42"/>
  <c r="S39" i="42"/>
  <c r="R39" i="42"/>
  <c r="Q39" i="42"/>
  <c r="BQ38" i="42"/>
  <c r="BP38" i="42"/>
  <c r="BO38" i="42"/>
  <c r="BN38" i="42"/>
  <c r="BR38" i="42" s="1"/>
  <c r="BM38" i="42"/>
  <c r="BI38" i="42"/>
  <c r="BH38" i="42"/>
  <c r="BH39" i="42" s="1"/>
  <c r="BG38" i="42"/>
  <c r="BF38" i="42"/>
  <c r="BE38" i="42"/>
  <c r="AX38" i="42"/>
  <c r="AP38" i="42"/>
  <c r="AD38" i="42"/>
  <c r="V38" i="42"/>
  <c r="BQ37" i="42"/>
  <c r="BQ39" i="42" s="1"/>
  <c r="BP37" i="42"/>
  <c r="BP39" i="42" s="1"/>
  <c r="BO37" i="42"/>
  <c r="BO39" i="42" s="1"/>
  <c r="BN37" i="42"/>
  <c r="BM37" i="42"/>
  <c r="BM39" i="42" s="1"/>
  <c r="BI37" i="42"/>
  <c r="BI39" i="42" s="1"/>
  <c r="BH37" i="42"/>
  <c r="BG37" i="42"/>
  <c r="BG39" i="42" s="1"/>
  <c r="BF37" i="42"/>
  <c r="BF39" i="42" s="1"/>
  <c r="BE37" i="42"/>
  <c r="AX37" i="42"/>
  <c r="AY62" i="42" s="1"/>
  <c r="AP37" i="42"/>
  <c r="AP39" i="42" s="1"/>
  <c r="AD37" i="42"/>
  <c r="AE62" i="42" s="1"/>
  <c r="V37" i="42"/>
  <c r="V39" i="42" s="1"/>
  <c r="BO34" i="42"/>
  <c r="BI34" i="42"/>
  <c r="BE34" i="42"/>
  <c r="AW34" i="42"/>
  <c r="AV34" i="42"/>
  <c r="AU34" i="42"/>
  <c r="AT34" i="42"/>
  <c r="AS34" i="42"/>
  <c r="AO34" i="42"/>
  <c r="AN34" i="42"/>
  <c r="AM34" i="42"/>
  <c r="AL34" i="42"/>
  <c r="AK34" i="42"/>
  <c r="AC34" i="42"/>
  <c r="AB34" i="42"/>
  <c r="AA34" i="42"/>
  <c r="Z34" i="42"/>
  <c r="Y34" i="42"/>
  <c r="U34" i="42"/>
  <c r="T34" i="42"/>
  <c r="S34" i="42"/>
  <c r="R34" i="42"/>
  <c r="Q34" i="42"/>
  <c r="BQ33" i="42"/>
  <c r="BP33" i="42"/>
  <c r="BO33" i="42"/>
  <c r="BN33" i="42"/>
  <c r="BM33" i="42"/>
  <c r="BI33" i="42"/>
  <c r="BH33" i="42"/>
  <c r="BG33" i="42"/>
  <c r="BF33" i="42"/>
  <c r="BJ33" i="42" s="1"/>
  <c r="BE33" i="42"/>
  <c r="AX33" i="42"/>
  <c r="AP33" i="42"/>
  <c r="AD33" i="42"/>
  <c r="D17" i="42" s="1"/>
  <c r="V33" i="42"/>
  <c r="BQ32" i="42"/>
  <c r="BQ34" i="42" s="1"/>
  <c r="BP32" i="42"/>
  <c r="BO32" i="42"/>
  <c r="BN32" i="42"/>
  <c r="BN34" i="42" s="1"/>
  <c r="BM32" i="42"/>
  <c r="BM34" i="42" s="1"/>
  <c r="BI32" i="42"/>
  <c r="BH32" i="42"/>
  <c r="BH34" i="42" s="1"/>
  <c r="BG32" i="42"/>
  <c r="BG34" i="42" s="1"/>
  <c r="BF32" i="42"/>
  <c r="BE32" i="42"/>
  <c r="AX32" i="42"/>
  <c r="AX34" i="42" s="1"/>
  <c r="AP32" i="42"/>
  <c r="AP34" i="42" s="1"/>
  <c r="AD32" i="42"/>
  <c r="V32" i="42"/>
  <c r="V34" i="42" s="1"/>
  <c r="AW29" i="42"/>
  <c r="AV29" i="42"/>
  <c r="AU29" i="42"/>
  <c r="AT29" i="42"/>
  <c r="AS29" i="42"/>
  <c r="AO29" i="42"/>
  <c r="AN29" i="42"/>
  <c r="AM29" i="42"/>
  <c r="AL29" i="42"/>
  <c r="AK29" i="42"/>
  <c r="AC29" i="42"/>
  <c r="AB29" i="42"/>
  <c r="AA29" i="42"/>
  <c r="Z29" i="42"/>
  <c r="Y29" i="42"/>
  <c r="V29" i="42"/>
  <c r="U29" i="42"/>
  <c r="T29" i="42"/>
  <c r="S29" i="42"/>
  <c r="R29" i="42"/>
  <c r="Q29" i="42"/>
  <c r="BQ28" i="42"/>
  <c r="BP28" i="42"/>
  <c r="BO28" i="42"/>
  <c r="BN28" i="42"/>
  <c r="BM28" i="42"/>
  <c r="BR28" i="42" s="1"/>
  <c r="BI28" i="42"/>
  <c r="BH28" i="42"/>
  <c r="BG28" i="42"/>
  <c r="BG29" i="42" s="1"/>
  <c r="BF28" i="42"/>
  <c r="BE28" i="42"/>
  <c r="AX28" i="42"/>
  <c r="AP28" i="42"/>
  <c r="G17" i="42" s="1"/>
  <c r="AD28" i="42"/>
  <c r="V28" i="42"/>
  <c r="Z75" i="42" s="1"/>
  <c r="BQ27" i="42"/>
  <c r="BQ29" i="42" s="1"/>
  <c r="BP27" i="42"/>
  <c r="BP29" i="42" s="1"/>
  <c r="BO27" i="42"/>
  <c r="BO29" i="42" s="1"/>
  <c r="BN27" i="42"/>
  <c r="BN29" i="42" s="1"/>
  <c r="BM27" i="42"/>
  <c r="BR27" i="42" s="1"/>
  <c r="BR29" i="42" s="1"/>
  <c r="BI27" i="42"/>
  <c r="BI29" i="42" s="1"/>
  <c r="BH27" i="42"/>
  <c r="BH29" i="42" s="1"/>
  <c r="BG27" i="42"/>
  <c r="BF27" i="42"/>
  <c r="BF29" i="42" s="1"/>
  <c r="BE27" i="42"/>
  <c r="BE29" i="42" s="1"/>
  <c r="AX27" i="42"/>
  <c r="AX29" i="42" s="1"/>
  <c r="AP27" i="42"/>
  <c r="AD27" i="42"/>
  <c r="AD29" i="42" s="1"/>
  <c r="V27" i="42"/>
  <c r="Z74" i="42" s="1"/>
  <c r="BI24" i="42"/>
  <c r="BE24" i="42"/>
  <c r="AW24" i="42"/>
  <c r="AV24" i="42"/>
  <c r="AU24" i="42"/>
  <c r="AT24" i="42"/>
  <c r="AS24" i="42"/>
  <c r="AO24" i="42"/>
  <c r="AN24" i="42"/>
  <c r="AM24" i="42"/>
  <c r="AL24" i="42"/>
  <c r="AK24" i="42"/>
  <c r="AC24" i="42"/>
  <c r="AB24" i="42"/>
  <c r="AA24" i="42"/>
  <c r="Z24" i="42"/>
  <c r="Y24" i="42"/>
  <c r="U24" i="42"/>
  <c r="T24" i="42"/>
  <c r="S24" i="42"/>
  <c r="R24" i="42"/>
  <c r="Q24" i="42"/>
  <c r="BQ23" i="42"/>
  <c r="BP23" i="42"/>
  <c r="BO23" i="42"/>
  <c r="BN23" i="42"/>
  <c r="BM23" i="42"/>
  <c r="BI23" i="42"/>
  <c r="BH23" i="42"/>
  <c r="BG23" i="42"/>
  <c r="BF23" i="42"/>
  <c r="BJ23" i="42" s="1"/>
  <c r="BE23" i="42"/>
  <c r="AX23" i="42"/>
  <c r="AP23" i="42"/>
  <c r="AD23" i="42"/>
  <c r="V23" i="42"/>
  <c r="BQ22" i="42"/>
  <c r="BQ24" i="42" s="1"/>
  <c r="BP22" i="42"/>
  <c r="BO22" i="42"/>
  <c r="BO24" i="42" s="1"/>
  <c r="BN22" i="42"/>
  <c r="BN24" i="42" s="1"/>
  <c r="BM22" i="42"/>
  <c r="BI22" i="42"/>
  <c r="BH22" i="42"/>
  <c r="BH24" i="42" s="1"/>
  <c r="BG22" i="42"/>
  <c r="BG24" i="42" s="1"/>
  <c r="BF22" i="42"/>
  <c r="BE22" i="42"/>
  <c r="AX22" i="42"/>
  <c r="AX24" i="42" s="1"/>
  <c r="AP22" i="42"/>
  <c r="AP24" i="42" s="1"/>
  <c r="AD22" i="42"/>
  <c r="V22" i="42"/>
  <c r="V24" i="42" s="1"/>
  <c r="BN19" i="42"/>
  <c r="BH19" i="42"/>
  <c r="AX19" i="42"/>
  <c r="AW19" i="42"/>
  <c r="AV19" i="42"/>
  <c r="AU19" i="42"/>
  <c r="AT19" i="42"/>
  <c r="AS19" i="42"/>
  <c r="AO19" i="42"/>
  <c r="AN19" i="42"/>
  <c r="AM19" i="42"/>
  <c r="AL19" i="42"/>
  <c r="AK19" i="42"/>
  <c r="AC19" i="42"/>
  <c r="AB19" i="42"/>
  <c r="AA19" i="42"/>
  <c r="Z19" i="42"/>
  <c r="Y19" i="42"/>
  <c r="U19" i="42"/>
  <c r="T19" i="42"/>
  <c r="S19" i="42"/>
  <c r="R19" i="42"/>
  <c r="Q19" i="42"/>
  <c r="G19" i="42"/>
  <c r="D19" i="42"/>
  <c r="C19" i="42"/>
  <c r="BQ18" i="42"/>
  <c r="BP18" i="42"/>
  <c r="BO18" i="42"/>
  <c r="BO19" i="42" s="1"/>
  <c r="BN18" i="42"/>
  <c r="BM18" i="42"/>
  <c r="BR18" i="42" s="1"/>
  <c r="BI18" i="42"/>
  <c r="BI19" i="42" s="1"/>
  <c r="BH18" i="42"/>
  <c r="BG18" i="42"/>
  <c r="BF18" i="42"/>
  <c r="BE18" i="42"/>
  <c r="AX18" i="42"/>
  <c r="AP18" i="42"/>
  <c r="AD18" i="42"/>
  <c r="V18" i="42"/>
  <c r="V19" i="42" s="1"/>
  <c r="I18" i="42"/>
  <c r="F18" i="42"/>
  <c r="D18" i="42"/>
  <c r="C18" i="42"/>
  <c r="BQ17" i="42"/>
  <c r="BQ19" i="42" s="1"/>
  <c r="BP17" i="42"/>
  <c r="BP19" i="42" s="1"/>
  <c r="BO17" i="42"/>
  <c r="BN17" i="42"/>
  <c r="BM17" i="42"/>
  <c r="BM19" i="42" s="1"/>
  <c r="BI17" i="42"/>
  <c r="BH17" i="42"/>
  <c r="BG17" i="42"/>
  <c r="BG19" i="42" s="1"/>
  <c r="BF17" i="42"/>
  <c r="BF19" i="42" s="1"/>
  <c r="BE17" i="42"/>
  <c r="AX17" i="42"/>
  <c r="AP17" i="42"/>
  <c r="AP19" i="42" s="1"/>
  <c r="AD17" i="42"/>
  <c r="AD19" i="42" s="1"/>
  <c r="V17" i="42"/>
  <c r="I17" i="42"/>
  <c r="F17" i="42"/>
  <c r="C17" i="42"/>
  <c r="BM14" i="42"/>
  <c r="AW14" i="42"/>
  <c r="AV14" i="42"/>
  <c r="AU14" i="42"/>
  <c r="AT14" i="42"/>
  <c r="AS14" i="42"/>
  <c r="AO14" i="42"/>
  <c r="AN14" i="42"/>
  <c r="AM14" i="42"/>
  <c r="AL14" i="42"/>
  <c r="AK14" i="42"/>
  <c r="AD14" i="42"/>
  <c r="AC14" i="42"/>
  <c r="AB14" i="42"/>
  <c r="AA14" i="42"/>
  <c r="Z14" i="42"/>
  <c r="Y14" i="42"/>
  <c r="U14" i="42"/>
  <c r="T14" i="42"/>
  <c r="S14" i="42"/>
  <c r="R14" i="42"/>
  <c r="Q14" i="42"/>
  <c r="BQ13" i="42"/>
  <c r="BP13" i="42"/>
  <c r="BO13" i="42"/>
  <c r="BN13" i="42"/>
  <c r="BM13" i="42"/>
  <c r="BR13" i="42" s="1"/>
  <c r="BI13" i="42"/>
  <c r="BH13" i="42"/>
  <c r="BG13" i="42"/>
  <c r="BF13" i="42"/>
  <c r="BE13" i="42"/>
  <c r="BJ13" i="42" s="1"/>
  <c r="AX13" i="42"/>
  <c r="AP13" i="42"/>
  <c r="AD13" i="42"/>
  <c r="V13" i="42"/>
  <c r="BQ12" i="42"/>
  <c r="BQ14" i="42" s="1"/>
  <c r="BP12" i="42"/>
  <c r="BP14" i="42" s="1"/>
  <c r="BO12" i="42"/>
  <c r="BO14" i="42" s="1"/>
  <c r="BN12" i="42"/>
  <c r="BN14" i="42" s="1"/>
  <c r="BM12" i="42"/>
  <c r="BR12" i="42" s="1"/>
  <c r="BI12" i="42"/>
  <c r="BI14" i="42" s="1"/>
  <c r="BH12" i="42"/>
  <c r="BH14" i="42" s="1"/>
  <c r="BG12" i="42"/>
  <c r="BG14" i="42" s="1"/>
  <c r="BF12" i="42"/>
  <c r="BF14" i="42" s="1"/>
  <c r="BE12" i="42"/>
  <c r="AX12" i="42"/>
  <c r="AP12" i="42"/>
  <c r="AP14" i="42" s="1"/>
  <c r="AD12" i="42"/>
  <c r="V12" i="42"/>
  <c r="V14" i="42" s="1"/>
  <c r="BO9" i="42"/>
  <c r="AW9" i="42"/>
  <c r="AV9" i="42"/>
  <c r="AU9" i="42"/>
  <c r="AT9" i="42"/>
  <c r="AS9" i="42"/>
  <c r="AP9" i="42"/>
  <c r="AO9" i="42"/>
  <c r="AN9" i="42"/>
  <c r="AM9" i="42"/>
  <c r="AL9" i="42"/>
  <c r="AK9" i="42"/>
  <c r="AD9" i="42"/>
  <c r="AC9" i="42"/>
  <c r="AB9" i="42"/>
  <c r="AA9" i="42"/>
  <c r="Z9" i="42"/>
  <c r="Y9" i="42"/>
  <c r="U9" i="42"/>
  <c r="T9" i="42"/>
  <c r="S9" i="42"/>
  <c r="R9" i="42"/>
  <c r="Q9" i="42"/>
  <c r="C9" i="42"/>
  <c r="BQ8" i="42"/>
  <c r="BP8" i="42"/>
  <c r="BO8" i="42"/>
  <c r="BN8" i="42"/>
  <c r="BM8" i="42"/>
  <c r="BR8" i="42" s="1"/>
  <c r="BI8" i="42"/>
  <c r="BH8" i="42"/>
  <c r="BG8" i="42"/>
  <c r="BF8" i="42"/>
  <c r="BE8" i="42"/>
  <c r="AX8" i="42"/>
  <c r="AP8" i="42"/>
  <c r="AL63" i="42" s="1"/>
  <c r="AI8" i="42"/>
  <c r="G10" i="42" s="1"/>
  <c r="AD8" i="42"/>
  <c r="V8" i="42"/>
  <c r="R63" i="42" s="1"/>
  <c r="O8" i="42"/>
  <c r="D10" i="42" s="1"/>
  <c r="BQ7" i="42"/>
  <c r="BQ9" i="42" s="1"/>
  <c r="BP7" i="42"/>
  <c r="BP9" i="42" s="1"/>
  <c r="BO7" i="42"/>
  <c r="BN7" i="42"/>
  <c r="BN9" i="42" s="1"/>
  <c r="BM7" i="42"/>
  <c r="BR7" i="42" s="1"/>
  <c r="BI7" i="42"/>
  <c r="BI9" i="42" s="1"/>
  <c r="BH7" i="42"/>
  <c r="BH9" i="42" s="1"/>
  <c r="BG7" i="42"/>
  <c r="BG9" i="42" s="1"/>
  <c r="BF7" i="42"/>
  <c r="BE7" i="42"/>
  <c r="BE9" i="42" s="1"/>
  <c r="AX7" i="42"/>
  <c r="AX9" i="42" s="1"/>
  <c r="AP7" i="42"/>
  <c r="BJ7" i="42" s="1"/>
  <c r="AD7" i="42"/>
  <c r="V7" i="42"/>
  <c r="R62" i="42" s="1"/>
  <c r="O7" i="42"/>
  <c r="O9" i="42" s="1"/>
  <c r="Z4" i="42"/>
  <c r="AT4" i="42" s="1"/>
  <c r="BN4" i="42" s="1"/>
  <c r="G25" i="42" l="1"/>
  <c r="J10" i="42"/>
  <c r="C20" i="42"/>
  <c r="C12" i="42"/>
  <c r="C10" i="42"/>
  <c r="AQ62" i="42"/>
  <c r="C25" i="42"/>
  <c r="E19" i="42"/>
  <c r="D8" i="42"/>
  <c r="AI7" i="42"/>
  <c r="BF9" i="42"/>
  <c r="BJ12" i="42"/>
  <c r="BJ14" i="42" s="1"/>
  <c r="D32" i="42"/>
  <c r="D38" i="42" s="1"/>
  <c r="D24" i="42"/>
  <c r="E18" i="42"/>
  <c r="BE19" i="42"/>
  <c r="BJ18" i="42"/>
  <c r="BM49" i="42"/>
  <c r="R65" i="42"/>
  <c r="D23" i="42"/>
  <c r="J17" i="42"/>
  <c r="AL62" i="42"/>
  <c r="AL64" i="42" s="1"/>
  <c r="BR9" i="42"/>
  <c r="BJ8" i="42"/>
  <c r="BR14" i="42"/>
  <c r="E17" i="42"/>
  <c r="BJ17" i="42"/>
  <c r="BJ19" i="42" s="1"/>
  <c r="G23" i="42"/>
  <c r="AQ63" i="42"/>
  <c r="AX14" i="42"/>
  <c r="D25" i="42"/>
  <c r="BR23" i="42"/>
  <c r="BK63" i="42" s="1"/>
  <c r="BE39" i="42"/>
  <c r="BJ37" i="42"/>
  <c r="AY63" i="42"/>
  <c r="BM44" i="42"/>
  <c r="BR17" i="42"/>
  <c r="BR19" i="42" s="1"/>
  <c r="BJ22" i="42"/>
  <c r="BJ24" i="42" s="1"/>
  <c r="BP24" i="42"/>
  <c r="AP29" i="42"/>
  <c r="BM29" i="42"/>
  <c r="BJ38" i="42"/>
  <c r="AX39" i="42"/>
  <c r="AP44" i="42"/>
  <c r="BR58" i="42"/>
  <c r="BR59" i="42" s="1"/>
  <c r="BM59" i="42"/>
  <c r="AV63" i="42"/>
  <c r="G9" i="42" s="1"/>
  <c r="BM9" i="42"/>
  <c r="BE14" i="42"/>
  <c r="V9" i="42"/>
  <c r="W62" i="42"/>
  <c r="W64" i="42" s="1"/>
  <c r="W65" i="42" s="1"/>
  <c r="W63" i="42"/>
  <c r="H17" i="42"/>
  <c r="C24" i="42"/>
  <c r="C32" i="42"/>
  <c r="C38" i="42" s="1"/>
  <c r="G18" i="42"/>
  <c r="F19" i="42"/>
  <c r="J19" i="42"/>
  <c r="AD24" i="42"/>
  <c r="BF24" i="42"/>
  <c r="BM24" i="42"/>
  <c r="BR22" i="42"/>
  <c r="BR24" i="42" s="1"/>
  <c r="BJ28" i="42"/>
  <c r="AD34" i="42"/>
  <c r="BF34" i="42"/>
  <c r="BJ32" i="42"/>
  <c r="BJ34" i="42" s="1"/>
  <c r="BP34" i="42"/>
  <c r="BR33" i="42"/>
  <c r="BR37" i="42"/>
  <c r="AB63" i="42"/>
  <c r="D9" i="42" s="1"/>
  <c r="E9" i="42" s="1"/>
  <c r="AE64" i="42"/>
  <c r="AE65" i="42" s="1"/>
  <c r="AZ62" i="42"/>
  <c r="AF63" i="42"/>
  <c r="BJ43" i="42"/>
  <c r="BS63" i="42" s="1"/>
  <c r="BT63" i="42"/>
  <c r="BJ47" i="42"/>
  <c r="BR54" i="42"/>
  <c r="BM54" i="42"/>
  <c r="AD44" i="42"/>
  <c r="AF64" i="42" s="1"/>
  <c r="AF65" i="42" s="1"/>
  <c r="AX44" i="42"/>
  <c r="AZ64" i="42" s="1"/>
  <c r="AV62" i="42"/>
  <c r="BR32" i="42"/>
  <c r="BR34" i="42" s="1"/>
  <c r="BE49" i="42"/>
  <c r="BE59" i="42"/>
  <c r="BJ27" i="42"/>
  <c r="BJ42" i="42"/>
  <c r="BJ44" i="42" s="1"/>
  <c r="BJ52" i="42"/>
  <c r="BJ54" i="42" s="1"/>
  <c r="AV63" i="41"/>
  <c r="AE63" i="41"/>
  <c r="BQ59" i="41"/>
  <c r="BP59" i="41"/>
  <c r="BH59" i="41"/>
  <c r="AW59" i="41"/>
  <c r="AV59" i="41"/>
  <c r="AU59" i="41"/>
  <c r="AT59" i="41"/>
  <c r="AS59" i="41"/>
  <c r="AO59" i="41"/>
  <c r="AN59" i="41"/>
  <c r="AM59" i="41"/>
  <c r="AL59" i="41"/>
  <c r="AK59" i="41"/>
  <c r="AC59" i="41"/>
  <c r="AB59" i="41"/>
  <c r="AA59" i="41"/>
  <c r="Z59" i="41"/>
  <c r="Y59" i="41"/>
  <c r="U59" i="41"/>
  <c r="T59" i="41"/>
  <c r="S59" i="41"/>
  <c r="R59" i="41"/>
  <c r="Q59" i="41"/>
  <c r="BR58" i="41"/>
  <c r="BO58" i="41"/>
  <c r="BN58" i="41"/>
  <c r="BM58" i="41"/>
  <c r="BI58" i="41"/>
  <c r="BH58" i="41"/>
  <c r="BG58" i="41"/>
  <c r="BF58" i="41"/>
  <c r="BJ58" i="41" s="1"/>
  <c r="BE58" i="41"/>
  <c r="AX58" i="41"/>
  <c r="AP58" i="41"/>
  <c r="AD58" i="41"/>
  <c r="AD59" i="41" s="1"/>
  <c r="V58" i="41"/>
  <c r="AF63" i="41" s="1"/>
  <c r="BO57" i="41"/>
  <c r="BO59" i="41" s="1"/>
  <c r="BN57" i="41"/>
  <c r="BN59" i="41" s="1"/>
  <c r="BM57" i="41"/>
  <c r="BI57" i="41"/>
  <c r="BI59" i="41" s="1"/>
  <c r="BH57" i="41"/>
  <c r="BG57" i="41"/>
  <c r="BG59" i="41" s="1"/>
  <c r="BF57" i="41"/>
  <c r="BF59" i="41" s="1"/>
  <c r="BE57" i="41"/>
  <c r="AX57" i="41"/>
  <c r="AX59" i="41" s="1"/>
  <c r="AP57" i="41"/>
  <c r="AP59" i="41" s="1"/>
  <c r="AD57" i="41"/>
  <c r="V57" i="41"/>
  <c r="V59" i="41" s="1"/>
  <c r="BN54" i="41"/>
  <c r="AW54" i="41"/>
  <c r="AV54" i="41"/>
  <c r="AU54" i="41"/>
  <c r="AT54" i="41"/>
  <c r="AS54" i="41"/>
  <c r="AO54" i="41"/>
  <c r="AN54" i="41"/>
  <c r="AM54" i="41"/>
  <c r="AL54" i="41"/>
  <c r="AK54" i="41"/>
  <c r="AD54" i="41"/>
  <c r="AC54" i="41"/>
  <c r="AB54" i="41"/>
  <c r="AA54" i="41"/>
  <c r="Z54" i="41"/>
  <c r="Y54" i="41"/>
  <c r="U54" i="41"/>
  <c r="T54" i="41"/>
  <c r="S54" i="41"/>
  <c r="R54" i="41"/>
  <c r="Q54" i="41"/>
  <c r="BQ53" i="41"/>
  <c r="BP53" i="41"/>
  <c r="BO53" i="41"/>
  <c r="BN53" i="41"/>
  <c r="BR53" i="41" s="1"/>
  <c r="BM53" i="41"/>
  <c r="BI53" i="41"/>
  <c r="BH53" i="41"/>
  <c r="BG53" i="41"/>
  <c r="BF53" i="41"/>
  <c r="BE53" i="41"/>
  <c r="BJ53" i="41" s="1"/>
  <c r="AX53" i="41"/>
  <c r="AP53" i="41"/>
  <c r="AD53" i="41"/>
  <c r="V53" i="41"/>
  <c r="BQ52" i="41"/>
  <c r="BQ54" i="41" s="1"/>
  <c r="BP52" i="41"/>
  <c r="BP54" i="41" s="1"/>
  <c r="BO52" i="41"/>
  <c r="BO54" i="41" s="1"/>
  <c r="BN52" i="41"/>
  <c r="BM52" i="41"/>
  <c r="BM54" i="41" s="1"/>
  <c r="BI52" i="41"/>
  <c r="BI54" i="41" s="1"/>
  <c r="BH52" i="41"/>
  <c r="BH54" i="41" s="1"/>
  <c r="BG52" i="41"/>
  <c r="BG54" i="41" s="1"/>
  <c r="BF52" i="41"/>
  <c r="BF54" i="41" s="1"/>
  <c r="BE52" i="41"/>
  <c r="AX52" i="41"/>
  <c r="AX54" i="41" s="1"/>
  <c r="AP52" i="41"/>
  <c r="AD52" i="41"/>
  <c r="V52" i="41"/>
  <c r="V54" i="41" s="1"/>
  <c r="BH49" i="41"/>
  <c r="AW49" i="41"/>
  <c r="AV49" i="41"/>
  <c r="AU49" i="41"/>
  <c r="AT49" i="41"/>
  <c r="AS49" i="41"/>
  <c r="AO49" i="41"/>
  <c r="AN49" i="41"/>
  <c r="AM49" i="41"/>
  <c r="AL49" i="41"/>
  <c r="AK49" i="41"/>
  <c r="AD49" i="41"/>
  <c r="AC49" i="41"/>
  <c r="AB49" i="41"/>
  <c r="AA49" i="41"/>
  <c r="Z49" i="41"/>
  <c r="Y49" i="41"/>
  <c r="U49" i="41"/>
  <c r="T49" i="41"/>
  <c r="S49" i="41"/>
  <c r="R49" i="41"/>
  <c r="Q49" i="41"/>
  <c r="BQ48" i="41"/>
  <c r="BP48" i="41"/>
  <c r="BO48" i="41"/>
  <c r="BN48" i="41"/>
  <c r="BN49" i="41" s="1"/>
  <c r="BM48" i="41"/>
  <c r="BI48" i="41"/>
  <c r="BH48" i="41"/>
  <c r="BG48" i="41"/>
  <c r="BF48" i="41"/>
  <c r="BE48" i="41"/>
  <c r="AX48" i="41"/>
  <c r="AP48" i="41"/>
  <c r="AD48" i="41"/>
  <c r="V48" i="41"/>
  <c r="BQ47" i="41"/>
  <c r="BQ49" i="41" s="1"/>
  <c r="BP47" i="41"/>
  <c r="BP49" i="41" s="1"/>
  <c r="BO47" i="41"/>
  <c r="BO49" i="41" s="1"/>
  <c r="BN47" i="41"/>
  <c r="BM47" i="41"/>
  <c r="BI47" i="41"/>
  <c r="BI49" i="41" s="1"/>
  <c r="BH47" i="41"/>
  <c r="BG47" i="41"/>
  <c r="BF47" i="41"/>
  <c r="BF49" i="41" s="1"/>
  <c r="BE47" i="41"/>
  <c r="AX47" i="41"/>
  <c r="AX49" i="41" s="1"/>
  <c r="AP47" i="41"/>
  <c r="AD47" i="41"/>
  <c r="V47" i="41"/>
  <c r="V49" i="41" s="1"/>
  <c r="BN44" i="41"/>
  <c r="AW44" i="41"/>
  <c r="AV44" i="41"/>
  <c r="AU44" i="41"/>
  <c r="AT44" i="41"/>
  <c r="AS44" i="41"/>
  <c r="AO44" i="41"/>
  <c r="AN44" i="41"/>
  <c r="AM44" i="41"/>
  <c r="AL44" i="41"/>
  <c r="AK44" i="41"/>
  <c r="AD44" i="41"/>
  <c r="AF64" i="41" s="1"/>
  <c r="AC44" i="41"/>
  <c r="AB44" i="41"/>
  <c r="AA44" i="41"/>
  <c r="Z44" i="41"/>
  <c r="Y44" i="41"/>
  <c r="U44" i="41"/>
  <c r="T44" i="41"/>
  <c r="S44" i="41"/>
  <c r="R44" i="41"/>
  <c r="Q44" i="41"/>
  <c r="BQ43" i="41"/>
  <c r="BP43" i="41"/>
  <c r="BO43" i="41"/>
  <c r="BN43" i="41"/>
  <c r="BR43" i="41" s="1"/>
  <c r="BM43" i="41"/>
  <c r="BI43" i="41"/>
  <c r="BH43" i="41"/>
  <c r="BG43" i="41"/>
  <c r="BF43" i="41"/>
  <c r="BE43" i="41"/>
  <c r="BJ43" i="41" s="1"/>
  <c r="AX43" i="41"/>
  <c r="AP43" i="41"/>
  <c r="AD43" i="41"/>
  <c r="V43" i="41"/>
  <c r="BQ42" i="41"/>
  <c r="BQ44" i="41" s="1"/>
  <c r="BP42" i="41"/>
  <c r="BP44" i="41" s="1"/>
  <c r="BO42" i="41"/>
  <c r="BO44" i="41" s="1"/>
  <c r="BN42" i="41"/>
  <c r="BM42" i="41"/>
  <c r="BM44" i="41" s="1"/>
  <c r="BI42" i="41"/>
  <c r="BI44" i="41" s="1"/>
  <c r="BH42" i="41"/>
  <c r="BH44" i="41" s="1"/>
  <c r="BG42" i="41"/>
  <c r="BG44" i="41" s="1"/>
  <c r="BF42" i="41"/>
  <c r="BF44" i="41" s="1"/>
  <c r="BE42" i="41"/>
  <c r="AX42" i="41"/>
  <c r="AP42" i="41"/>
  <c r="AV62" i="41" s="1"/>
  <c r="AD42" i="41"/>
  <c r="AF62" i="41" s="1"/>
  <c r="V42" i="41"/>
  <c r="V44" i="41" s="1"/>
  <c r="BI39" i="41"/>
  <c r="BE39" i="41"/>
  <c r="AW39" i="41"/>
  <c r="AV39" i="41"/>
  <c r="AU39" i="41"/>
  <c r="AT39" i="41"/>
  <c r="AS39" i="41"/>
  <c r="AO39" i="41"/>
  <c r="AN39" i="41"/>
  <c r="AM39" i="41"/>
  <c r="AL39" i="41"/>
  <c r="AK39" i="41"/>
  <c r="AC39" i="41"/>
  <c r="AB39" i="41"/>
  <c r="AA39" i="41"/>
  <c r="Z39" i="41"/>
  <c r="Y39" i="41"/>
  <c r="U39" i="41"/>
  <c r="T39" i="41"/>
  <c r="S39" i="41"/>
  <c r="R39" i="41"/>
  <c r="Q39" i="41"/>
  <c r="BQ38" i="41"/>
  <c r="BP38" i="41"/>
  <c r="BO38" i="41"/>
  <c r="BO39" i="41" s="1"/>
  <c r="BN38" i="41"/>
  <c r="BR38" i="41" s="1"/>
  <c r="BM38" i="41"/>
  <c r="BI38" i="41"/>
  <c r="BH38" i="41"/>
  <c r="BH39" i="41" s="1"/>
  <c r="BG38" i="41"/>
  <c r="BF38" i="41"/>
  <c r="BE38" i="41"/>
  <c r="AX38" i="41"/>
  <c r="AP38" i="41"/>
  <c r="AD38" i="41"/>
  <c r="V38" i="41"/>
  <c r="BQ37" i="41"/>
  <c r="BQ39" i="41" s="1"/>
  <c r="BP37" i="41"/>
  <c r="BP39" i="41" s="1"/>
  <c r="BO37" i="41"/>
  <c r="BN37" i="41"/>
  <c r="BM37" i="41"/>
  <c r="BM39" i="41" s="1"/>
  <c r="BI37" i="41"/>
  <c r="BH37" i="41"/>
  <c r="BG37" i="41"/>
  <c r="BG39" i="41" s="1"/>
  <c r="BF37" i="41"/>
  <c r="BF39" i="41" s="1"/>
  <c r="BE37" i="41"/>
  <c r="AX37" i="41"/>
  <c r="AY62" i="41" s="1"/>
  <c r="AP37" i="41"/>
  <c r="AP39" i="41" s="1"/>
  <c r="AD37" i="41"/>
  <c r="AE62" i="41" s="1"/>
  <c r="V37" i="41"/>
  <c r="V39" i="41" s="1"/>
  <c r="BO34" i="41"/>
  <c r="BI34" i="41"/>
  <c r="BF34" i="41"/>
  <c r="BE34" i="41"/>
  <c r="AW34" i="41"/>
  <c r="AV34" i="41"/>
  <c r="AU34" i="41"/>
  <c r="AT34" i="41"/>
  <c r="AS34" i="41"/>
  <c r="AO34" i="41"/>
  <c r="AN34" i="41"/>
  <c r="AM34" i="41"/>
  <c r="AL34" i="41"/>
  <c r="AK34" i="41"/>
  <c r="AC34" i="41"/>
  <c r="AB34" i="41"/>
  <c r="AA34" i="41"/>
  <c r="Z34" i="41"/>
  <c r="Y34" i="41"/>
  <c r="V34" i="41"/>
  <c r="U34" i="41"/>
  <c r="T34" i="41"/>
  <c r="S34" i="41"/>
  <c r="R34" i="41"/>
  <c r="Q34" i="41"/>
  <c r="BQ33" i="41"/>
  <c r="BP33" i="41"/>
  <c r="BO33" i="41"/>
  <c r="BN33" i="41"/>
  <c r="BM33" i="41"/>
  <c r="BR33" i="41" s="1"/>
  <c r="BI33" i="41"/>
  <c r="BH33" i="41"/>
  <c r="BG33" i="41"/>
  <c r="BF33" i="41"/>
  <c r="BJ33" i="41" s="1"/>
  <c r="BE33" i="41"/>
  <c r="AX33" i="41"/>
  <c r="AP33" i="41"/>
  <c r="G17" i="41" s="1"/>
  <c r="G23" i="41" s="1"/>
  <c r="AD33" i="41"/>
  <c r="V33" i="41"/>
  <c r="BQ32" i="41"/>
  <c r="BP32" i="41"/>
  <c r="BP34" i="41" s="1"/>
  <c r="BO32" i="41"/>
  <c r="BN32" i="41"/>
  <c r="BN34" i="41" s="1"/>
  <c r="BM32" i="41"/>
  <c r="BI32" i="41"/>
  <c r="BH32" i="41"/>
  <c r="BH34" i="41" s="1"/>
  <c r="BG32" i="41"/>
  <c r="BF32" i="41"/>
  <c r="BJ32" i="41" s="1"/>
  <c r="BJ34" i="41" s="1"/>
  <c r="BE32" i="41"/>
  <c r="AX32" i="41"/>
  <c r="AX34" i="41" s="1"/>
  <c r="AP32" i="41"/>
  <c r="AD32" i="41"/>
  <c r="AD34" i="41" s="1"/>
  <c r="V32" i="41"/>
  <c r="C32" i="41"/>
  <c r="BN29" i="41"/>
  <c r="BG29" i="41"/>
  <c r="AW29" i="41"/>
  <c r="AV29" i="41"/>
  <c r="AU29" i="41"/>
  <c r="AT29" i="41"/>
  <c r="AS29" i="41"/>
  <c r="AO29" i="41"/>
  <c r="AN29" i="41"/>
  <c r="AM29" i="41"/>
  <c r="AL29" i="41"/>
  <c r="AK29" i="41"/>
  <c r="AD29" i="41"/>
  <c r="AC29" i="41"/>
  <c r="AB29" i="41"/>
  <c r="AA29" i="41"/>
  <c r="Z29" i="41"/>
  <c r="Y29" i="41"/>
  <c r="U29" i="41"/>
  <c r="T29" i="41"/>
  <c r="S29" i="41"/>
  <c r="R29" i="41"/>
  <c r="Q29" i="41"/>
  <c r="BQ28" i="41"/>
  <c r="BP28" i="41"/>
  <c r="BO28" i="41"/>
  <c r="BN28" i="41"/>
  <c r="BR28" i="41" s="1"/>
  <c r="BM28" i="41"/>
  <c r="BI28" i="41"/>
  <c r="BI29" i="41" s="1"/>
  <c r="BH28" i="41"/>
  <c r="BG28" i="41"/>
  <c r="BF28" i="41"/>
  <c r="BE28" i="41"/>
  <c r="AX28" i="41"/>
  <c r="AP28" i="41"/>
  <c r="AD28" i="41"/>
  <c r="V28" i="41"/>
  <c r="Z75" i="41" s="1"/>
  <c r="BQ27" i="41"/>
  <c r="BQ29" i="41" s="1"/>
  <c r="BP27" i="41"/>
  <c r="BP29" i="41" s="1"/>
  <c r="BO27" i="41"/>
  <c r="BO29" i="41" s="1"/>
  <c r="BN27" i="41"/>
  <c r="BM27" i="41"/>
  <c r="BI27" i="41"/>
  <c r="BH27" i="41"/>
  <c r="BH29" i="41" s="1"/>
  <c r="BG27" i="41"/>
  <c r="BF27" i="41"/>
  <c r="BF29" i="41" s="1"/>
  <c r="BE27" i="41"/>
  <c r="AX27" i="41"/>
  <c r="AX29" i="41" s="1"/>
  <c r="AP27" i="41"/>
  <c r="AD27" i="41"/>
  <c r="V27" i="41"/>
  <c r="BQ24" i="41"/>
  <c r="BO24" i="41"/>
  <c r="BE24" i="41"/>
  <c r="AW24" i="41"/>
  <c r="AV24" i="41"/>
  <c r="AU24" i="41"/>
  <c r="AT24" i="41"/>
  <c r="AS24" i="41"/>
  <c r="AO24" i="41"/>
  <c r="AN24" i="41"/>
  <c r="AM24" i="41"/>
  <c r="AL24" i="41"/>
  <c r="AK24" i="41"/>
  <c r="AC24" i="41"/>
  <c r="AB24" i="41"/>
  <c r="AA24" i="41"/>
  <c r="Z24" i="41"/>
  <c r="Y24" i="41"/>
  <c r="U24" i="41"/>
  <c r="T24" i="41"/>
  <c r="S24" i="41"/>
  <c r="R24" i="41"/>
  <c r="Q24" i="41"/>
  <c r="BQ23" i="41"/>
  <c r="BP23" i="41"/>
  <c r="BP24" i="41" s="1"/>
  <c r="BO23" i="41"/>
  <c r="BN23" i="41"/>
  <c r="BM23" i="41"/>
  <c r="BR23" i="41" s="1"/>
  <c r="BI23" i="41"/>
  <c r="BH23" i="41"/>
  <c r="BG23" i="41"/>
  <c r="BF23" i="41"/>
  <c r="BF24" i="41" s="1"/>
  <c r="BE23" i="41"/>
  <c r="AX23" i="41"/>
  <c r="AP23" i="41"/>
  <c r="AD23" i="41"/>
  <c r="V23" i="41"/>
  <c r="BQ22" i="41"/>
  <c r="BP22" i="41"/>
  <c r="BO22" i="41"/>
  <c r="BN22" i="41"/>
  <c r="BN24" i="41" s="1"/>
  <c r="BM22" i="41"/>
  <c r="BM24" i="41" s="1"/>
  <c r="BI22" i="41"/>
  <c r="BI24" i="41" s="1"/>
  <c r="BH22" i="41"/>
  <c r="BH24" i="41" s="1"/>
  <c r="BG22" i="41"/>
  <c r="BG24" i="41" s="1"/>
  <c r="BF22" i="41"/>
  <c r="BE22" i="41"/>
  <c r="AX22" i="41"/>
  <c r="AX24" i="41" s="1"/>
  <c r="AP22" i="41"/>
  <c r="AP24" i="41" s="1"/>
  <c r="AD22" i="41"/>
  <c r="AD24" i="41" s="1"/>
  <c r="V22" i="41"/>
  <c r="V24" i="41" s="1"/>
  <c r="BP19" i="41"/>
  <c r="BF19" i="41"/>
  <c r="AW19" i="41"/>
  <c r="AV19" i="41"/>
  <c r="AU19" i="41"/>
  <c r="AT19" i="41"/>
  <c r="AS19" i="41"/>
  <c r="AP19" i="41"/>
  <c r="AO19" i="41"/>
  <c r="AN19" i="41"/>
  <c r="AM19" i="41"/>
  <c r="AL19" i="41"/>
  <c r="AK19" i="41"/>
  <c r="AC19" i="41"/>
  <c r="AB19" i="41"/>
  <c r="AA19" i="41"/>
  <c r="Z19" i="41"/>
  <c r="Y19" i="41"/>
  <c r="V19" i="41"/>
  <c r="U19" i="41"/>
  <c r="T19" i="41"/>
  <c r="S19" i="41"/>
  <c r="R19" i="41"/>
  <c r="Q19" i="41"/>
  <c r="I19" i="41"/>
  <c r="G19" i="41"/>
  <c r="F19" i="41"/>
  <c r="E19" i="41"/>
  <c r="D19" i="41"/>
  <c r="J19" i="41" s="1"/>
  <c r="C19" i="41"/>
  <c r="BQ18" i="41"/>
  <c r="BP18" i="41"/>
  <c r="BO18" i="41"/>
  <c r="BN18" i="41"/>
  <c r="BM18" i="41"/>
  <c r="BR18" i="41" s="1"/>
  <c r="BI18" i="41"/>
  <c r="BH18" i="41"/>
  <c r="BG18" i="41"/>
  <c r="BF18" i="41"/>
  <c r="BE18" i="41"/>
  <c r="BJ18" i="41" s="1"/>
  <c r="AX18" i="41"/>
  <c r="AP18" i="41"/>
  <c r="AD18" i="41"/>
  <c r="V18" i="41"/>
  <c r="F18" i="41"/>
  <c r="D18" i="41"/>
  <c r="D32" i="41" s="1"/>
  <c r="C18" i="41"/>
  <c r="BQ17" i="41"/>
  <c r="BP17" i="41"/>
  <c r="BO17" i="41"/>
  <c r="BO19" i="41" s="1"/>
  <c r="BN17" i="41"/>
  <c r="BN19" i="41" s="1"/>
  <c r="BM17" i="41"/>
  <c r="BI17" i="41"/>
  <c r="BI19" i="41" s="1"/>
  <c r="BH17" i="41"/>
  <c r="BH19" i="41" s="1"/>
  <c r="BG17" i="41"/>
  <c r="BG19" i="41" s="1"/>
  <c r="BF17" i="41"/>
  <c r="BE17" i="41"/>
  <c r="BE19" i="41" s="1"/>
  <c r="AX17" i="41"/>
  <c r="AX19" i="41" s="1"/>
  <c r="AP17" i="41"/>
  <c r="AD17" i="41"/>
  <c r="AD19" i="41" s="1"/>
  <c r="V17" i="41"/>
  <c r="F17" i="41"/>
  <c r="D17" i="41"/>
  <c r="C17" i="41"/>
  <c r="AW14" i="41"/>
  <c r="AV14" i="41"/>
  <c r="AU14" i="41"/>
  <c r="AT14" i="41"/>
  <c r="AS14" i="41"/>
  <c r="AO14" i="41"/>
  <c r="AN14" i="41"/>
  <c r="AM14" i="41"/>
  <c r="AL14" i="41"/>
  <c r="AK14" i="41"/>
  <c r="AC14" i="41"/>
  <c r="AB14" i="41"/>
  <c r="AA14" i="41"/>
  <c r="Z14" i="41"/>
  <c r="Y14" i="41"/>
  <c r="U14" i="41"/>
  <c r="T14" i="41"/>
  <c r="S14" i="41"/>
  <c r="R14" i="41"/>
  <c r="Q14" i="41"/>
  <c r="BQ13" i="41"/>
  <c r="BP13" i="41"/>
  <c r="BO13" i="41"/>
  <c r="BN13" i="41"/>
  <c r="BM13" i="41"/>
  <c r="BR13" i="41" s="1"/>
  <c r="BI13" i="41"/>
  <c r="BH13" i="41"/>
  <c r="BG13" i="41"/>
  <c r="BF13" i="41"/>
  <c r="BE13" i="41"/>
  <c r="BJ13" i="41" s="1"/>
  <c r="AX13" i="41"/>
  <c r="AP13" i="41"/>
  <c r="AD13" i="41"/>
  <c r="V13" i="41"/>
  <c r="BQ12" i="41"/>
  <c r="BQ14" i="41" s="1"/>
  <c r="BP12" i="41"/>
  <c r="BP14" i="41" s="1"/>
  <c r="BO12" i="41"/>
  <c r="BO14" i="41" s="1"/>
  <c r="BN12" i="41"/>
  <c r="BN14" i="41" s="1"/>
  <c r="BM12" i="41"/>
  <c r="BI12" i="41"/>
  <c r="BI14" i="41" s="1"/>
  <c r="BH12" i="41"/>
  <c r="BH14" i="41" s="1"/>
  <c r="BG12" i="41"/>
  <c r="BG14" i="41" s="1"/>
  <c r="BF12" i="41"/>
  <c r="BF14" i="41" s="1"/>
  <c r="BE12" i="41"/>
  <c r="BJ12" i="41" s="1"/>
  <c r="BJ14" i="41" s="1"/>
  <c r="AX12" i="41"/>
  <c r="AX14" i="41" s="1"/>
  <c r="AP12" i="41"/>
  <c r="AP14" i="41" s="1"/>
  <c r="AD12" i="41"/>
  <c r="V12" i="41"/>
  <c r="V14" i="41" s="1"/>
  <c r="AX9" i="41"/>
  <c r="AW9" i="41"/>
  <c r="AV9" i="41"/>
  <c r="AU9" i="41"/>
  <c r="AT9" i="41"/>
  <c r="AS9" i="41"/>
  <c r="AP9" i="41"/>
  <c r="AO9" i="41"/>
  <c r="AN9" i="41"/>
  <c r="AM9" i="41"/>
  <c r="AL9" i="41"/>
  <c r="AK9" i="41"/>
  <c r="AC9" i="41"/>
  <c r="AB9" i="41"/>
  <c r="AA9" i="41"/>
  <c r="Z9" i="41"/>
  <c r="Y9" i="41"/>
  <c r="U9" i="41"/>
  <c r="T9" i="41"/>
  <c r="S9" i="41"/>
  <c r="R9" i="41"/>
  <c r="Q9" i="41"/>
  <c r="G9" i="41"/>
  <c r="BQ8" i="41"/>
  <c r="BP8" i="41"/>
  <c r="BO8" i="41"/>
  <c r="BN8" i="41"/>
  <c r="BM8" i="41"/>
  <c r="BR8" i="41" s="1"/>
  <c r="BI8" i="41"/>
  <c r="BH8" i="41"/>
  <c r="BG8" i="41"/>
  <c r="BF8" i="41"/>
  <c r="BE8" i="41"/>
  <c r="BJ8" i="41" s="1"/>
  <c r="AX8" i="41"/>
  <c r="AP8" i="41"/>
  <c r="AI8" i="41"/>
  <c r="G10" i="41" s="1"/>
  <c r="AD8" i="41"/>
  <c r="V8" i="41"/>
  <c r="BQ7" i="41"/>
  <c r="BQ9" i="41" s="1"/>
  <c r="BP7" i="41"/>
  <c r="BP9" i="41" s="1"/>
  <c r="BO7" i="41"/>
  <c r="BO9" i="41" s="1"/>
  <c r="BN7" i="41"/>
  <c r="BN9" i="41" s="1"/>
  <c r="BM7" i="41"/>
  <c r="BR7" i="41" s="1"/>
  <c r="BR9" i="41" s="1"/>
  <c r="BI7" i="41"/>
  <c r="BI9" i="41" s="1"/>
  <c r="BH7" i="41"/>
  <c r="BH9" i="41" s="1"/>
  <c r="BG7" i="41"/>
  <c r="BG9" i="41" s="1"/>
  <c r="BF7" i="41"/>
  <c r="BF9" i="41" s="1"/>
  <c r="BE7" i="41"/>
  <c r="BE9" i="41" s="1"/>
  <c r="AX7" i="41"/>
  <c r="AP7" i="41"/>
  <c r="AD7" i="41"/>
  <c r="AD9" i="41" s="1"/>
  <c r="V7" i="41"/>
  <c r="Z4" i="41"/>
  <c r="AT4" i="41" s="1"/>
  <c r="BN4" i="41" s="1"/>
  <c r="J8" i="42" l="1"/>
  <c r="AY64" i="42"/>
  <c r="C34" i="42"/>
  <c r="C40" i="42" s="1"/>
  <c r="C26" i="42"/>
  <c r="BP63" i="42"/>
  <c r="BJ29" i="42"/>
  <c r="AV64" i="42"/>
  <c r="F9" i="42"/>
  <c r="BS62" i="42"/>
  <c r="BP62" i="42"/>
  <c r="BP64" i="42" s="1"/>
  <c r="BR39" i="42"/>
  <c r="BS64" i="42" s="1"/>
  <c r="F25" i="42"/>
  <c r="H19" i="42"/>
  <c r="AB64" i="42"/>
  <c r="AB65" i="42" s="1"/>
  <c r="BJ39" i="42"/>
  <c r="I19" i="42"/>
  <c r="AQ64" i="42"/>
  <c r="G20" i="42"/>
  <c r="G12" i="42"/>
  <c r="BF63" i="42"/>
  <c r="BC8" i="42"/>
  <c r="BC7" i="42"/>
  <c r="BC9" i="42" s="1"/>
  <c r="J9" i="42"/>
  <c r="J12" i="42" s="1"/>
  <c r="D12" i="42"/>
  <c r="D20" i="42"/>
  <c r="J25" i="42"/>
  <c r="K17" i="42"/>
  <c r="E23" i="42"/>
  <c r="E24" i="42"/>
  <c r="K18" i="42"/>
  <c r="E32" i="42"/>
  <c r="E25" i="42"/>
  <c r="K19" i="42"/>
  <c r="BF62" i="42"/>
  <c r="BF64" i="42" s="1"/>
  <c r="BJ49" i="42"/>
  <c r="BT64" i="42" s="1"/>
  <c r="BT62" i="42"/>
  <c r="G24" i="42"/>
  <c r="G32" i="42"/>
  <c r="G38" i="42" s="1"/>
  <c r="H18" i="42"/>
  <c r="F32" i="42"/>
  <c r="BK62" i="42"/>
  <c r="BK64" i="42" s="1"/>
  <c r="BK65" i="42" s="1"/>
  <c r="J23" i="42"/>
  <c r="J18" i="42"/>
  <c r="F10" i="42"/>
  <c r="AI9" i="42"/>
  <c r="AL65" i="42" s="1"/>
  <c r="E10" i="42"/>
  <c r="C23" i="42"/>
  <c r="C8" i="42"/>
  <c r="BJ9" i="42"/>
  <c r="G8" i="42"/>
  <c r="G25" i="41"/>
  <c r="G8" i="41"/>
  <c r="AI7" i="41"/>
  <c r="BR12" i="41"/>
  <c r="BM14" i="41"/>
  <c r="BJ17" i="41"/>
  <c r="BJ19" i="41" s="1"/>
  <c r="BM19" i="41"/>
  <c r="BQ19" i="41"/>
  <c r="F32" i="41"/>
  <c r="AP34" i="41"/>
  <c r="BS63" i="41"/>
  <c r="BM49" i="41"/>
  <c r="BR47" i="41"/>
  <c r="BR49" i="41" s="1"/>
  <c r="BF63" i="41"/>
  <c r="G12" i="41"/>
  <c r="I17" i="41"/>
  <c r="E17" i="41"/>
  <c r="AV64" i="41"/>
  <c r="F9" i="41"/>
  <c r="BM9" i="41"/>
  <c r="BE14" i="41"/>
  <c r="D38" i="41"/>
  <c r="BR22" i="41"/>
  <c r="BR24" i="41" s="1"/>
  <c r="AZ62" i="41"/>
  <c r="BR48" i="41"/>
  <c r="BR57" i="41"/>
  <c r="BR59" i="41" s="1"/>
  <c r="BM59" i="41"/>
  <c r="AQ62" i="41"/>
  <c r="R62" i="41"/>
  <c r="BJ7" i="41"/>
  <c r="O7" i="41"/>
  <c r="V9" i="41"/>
  <c r="O8" i="41"/>
  <c r="D10" i="41" s="1"/>
  <c r="R63" i="41"/>
  <c r="BR17" i="41"/>
  <c r="BR19" i="41" s="1"/>
  <c r="BM29" i="41"/>
  <c r="BR27" i="41"/>
  <c r="BR29" i="41" s="1"/>
  <c r="AY63" i="41"/>
  <c r="AX39" i="41"/>
  <c r="G18" i="41"/>
  <c r="AX44" i="41"/>
  <c r="BG49" i="41"/>
  <c r="W62" i="41"/>
  <c r="W63" i="41"/>
  <c r="H17" i="41"/>
  <c r="BJ23" i="41"/>
  <c r="BK63" i="41" s="1"/>
  <c r="AP29" i="41"/>
  <c r="BG34" i="41"/>
  <c r="BM34" i="41"/>
  <c r="BR32" i="41"/>
  <c r="BR34" i="41" s="1"/>
  <c r="BQ34" i="41"/>
  <c r="BJ38" i="41"/>
  <c r="BN39" i="41"/>
  <c r="BJ42" i="41"/>
  <c r="BJ44" i="41" s="1"/>
  <c r="AP49" i="41"/>
  <c r="BJ52" i="41"/>
  <c r="BJ54" i="41" s="1"/>
  <c r="BJ22" i="41"/>
  <c r="BJ24" i="41" s="1"/>
  <c r="BJ28" i="41"/>
  <c r="BJ37" i="41"/>
  <c r="AB63" i="41"/>
  <c r="D9" i="41" s="1"/>
  <c r="AD39" i="41"/>
  <c r="AE64" i="41" s="1"/>
  <c r="BJ48" i="41"/>
  <c r="BP63" i="41" s="1"/>
  <c r="AB62" i="41"/>
  <c r="AL62" i="41"/>
  <c r="AL63" i="41"/>
  <c r="AQ63" i="41"/>
  <c r="AD14" i="41"/>
  <c r="J17" i="41"/>
  <c r="E18" i="41"/>
  <c r="I18" i="41"/>
  <c r="H19" i="41"/>
  <c r="V29" i="41"/>
  <c r="Z74" i="41"/>
  <c r="BJ27" i="41"/>
  <c r="BJ29" i="41" s="1"/>
  <c r="BE29" i="41"/>
  <c r="AP44" i="41"/>
  <c r="BR42" i="41"/>
  <c r="AZ63" i="41"/>
  <c r="BJ47" i="41"/>
  <c r="BJ49" i="41" s="1"/>
  <c r="AP54" i="41"/>
  <c r="BR52" i="41"/>
  <c r="BR54" i="41" s="1"/>
  <c r="BJ57" i="41"/>
  <c r="BJ59" i="41" s="1"/>
  <c r="BE44" i="41"/>
  <c r="BE49" i="41"/>
  <c r="BE54" i="41"/>
  <c r="BE59" i="41"/>
  <c r="BR37" i="41"/>
  <c r="BF65" i="42" l="1"/>
  <c r="K32" i="42"/>
  <c r="K38" i="42" s="1"/>
  <c r="G34" i="42"/>
  <c r="G40" i="42" s="1"/>
  <c r="G26" i="42"/>
  <c r="F38" i="42"/>
  <c r="K25" i="42"/>
  <c r="D26" i="42"/>
  <c r="J20" i="42"/>
  <c r="D34" i="42"/>
  <c r="D40" i="42" s="1"/>
  <c r="AQ65" i="42"/>
  <c r="BS65" i="42"/>
  <c r="E20" i="42"/>
  <c r="BT65" i="42"/>
  <c r="I25" i="42"/>
  <c r="I32" i="42"/>
  <c r="BP65" i="42"/>
  <c r="F20" i="42"/>
  <c r="H9" i="42"/>
  <c r="F12" i="42"/>
  <c r="I9" i="42"/>
  <c r="I12" i="42" s="1"/>
  <c r="AY65" i="42"/>
  <c r="F8" i="42"/>
  <c r="I8" i="42" s="1"/>
  <c r="H10" i="42"/>
  <c r="F23" i="42"/>
  <c r="F24" i="42"/>
  <c r="AV65" i="42"/>
  <c r="I10" i="42"/>
  <c r="J24" i="42"/>
  <c r="J32" i="42"/>
  <c r="J38" i="42" s="1"/>
  <c r="H32" i="42"/>
  <c r="H38" i="42" s="1"/>
  <c r="H24" i="42"/>
  <c r="E8" i="42"/>
  <c r="K10" i="42"/>
  <c r="K23" i="42" s="1"/>
  <c r="AZ65" i="42"/>
  <c r="E38" i="42"/>
  <c r="H25" i="42"/>
  <c r="E12" i="42"/>
  <c r="AL64" i="41"/>
  <c r="W64" i="41"/>
  <c r="AY64" i="41"/>
  <c r="D8" i="41"/>
  <c r="J8" i="41" s="1"/>
  <c r="D25" i="41"/>
  <c r="J10" i="41"/>
  <c r="J25" i="41" s="1"/>
  <c r="D24" i="41"/>
  <c r="R64" i="41"/>
  <c r="K17" i="41"/>
  <c r="BR44" i="41"/>
  <c r="BT64" i="41" s="1"/>
  <c r="BT62" i="41"/>
  <c r="G24" i="41"/>
  <c r="G32" i="41"/>
  <c r="G38" i="41" s="1"/>
  <c r="J18" i="41"/>
  <c r="BJ9" i="41"/>
  <c r="BF62" i="41"/>
  <c r="BF64" i="41" s="1"/>
  <c r="BC7" i="41"/>
  <c r="H9" i="41"/>
  <c r="F20" i="41"/>
  <c r="G20" i="41"/>
  <c r="BS62" i="41"/>
  <c r="BP62" i="41"/>
  <c r="BP64" i="41" s="1"/>
  <c r="BR39" i="41"/>
  <c r="BS64" i="41" s="1"/>
  <c r="AB64" i="41"/>
  <c r="C9" i="41"/>
  <c r="BJ39" i="41"/>
  <c r="AQ64" i="41"/>
  <c r="K19" i="41"/>
  <c r="BC8" i="41"/>
  <c r="BT63" i="41"/>
  <c r="E32" i="41"/>
  <c r="F10" i="41"/>
  <c r="AI9" i="41"/>
  <c r="AV65" i="41" s="1"/>
  <c r="J9" i="41"/>
  <c r="J12" i="41" s="1"/>
  <c r="D20" i="41"/>
  <c r="D12" i="41"/>
  <c r="I32" i="41"/>
  <c r="D23" i="41"/>
  <c r="AZ64" i="41"/>
  <c r="O9" i="41"/>
  <c r="AF65" i="41" s="1"/>
  <c r="C10" i="41"/>
  <c r="H18" i="41"/>
  <c r="BK62" i="41"/>
  <c r="BK64" i="41" s="1"/>
  <c r="BR14" i="41"/>
  <c r="H12" i="42" l="1"/>
  <c r="H20" i="42"/>
  <c r="K9" i="42"/>
  <c r="K12" i="42" s="1"/>
  <c r="F34" i="42"/>
  <c r="F40" i="42" s="1"/>
  <c r="F26" i="42"/>
  <c r="I20" i="42"/>
  <c r="K24" i="42"/>
  <c r="E26" i="42"/>
  <c r="E34" i="42"/>
  <c r="E40" i="42" s="1"/>
  <c r="K20" i="42"/>
  <c r="J34" i="42"/>
  <c r="J40" i="42" s="1"/>
  <c r="J26" i="42"/>
  <c r="I24" i="42"/>
  <c r="I23" i="42"/>
  <c r="H8" i="42"/>
  <c r="K8" i="42" s="1"/>
  <c r="H23" i="42"/>
  <c r="I38" i="42"/>
  <c r="H10" i="41"/>
  <c r="F8" i="41"/>
  <c r="F23" i="41"/>
  <c r="F24" i="41"/>
  <c r="F25" i="41"/>
  <c r="AQ65" i="41"/>
  <c r="AB65" i="41"/>
  <c r="H20" i="41"/>
  <c r="H12" i="41"/>
  <c r="J32" i="41"/>
  <c r="J38" i="41" s="1"/>
  <c r="J24" i="41"/>
  <c r="W65" i="41"/>
  <c r="E38" i="41"/>
  <c r="F34" i="41"/>
  <c r="F40" i="41" s="1"/>
  <c r="F26" i="41"/>
  <c r="AE65" i="41"/>
  <c r="D34" i="41"/>
  <c r="D40" i="41" s="1"/>
  <c r="D26" i="41"/>
  <c r="J20" i="41"/>
  <c r="G34" i="41"/>
  <c r="G40" i="41" s="1"/>
  <c r="G26" i="41"/>
  <c r="BC9" i="41"/>
  <c r="BP65" i="41" s="1"/>
  <c r="AL65" i="41"/>
  <c r="C20" i="41"/>
  <c r="C12" i="41"/>
  <c r="E9" i="41"/>
  <c r="I9" i="41"/>
  <c r="I12" i="41" s="1"/>
  <c r="AY65" i="41"/>
  <c r="AZ65" i="41"/>
  <c r="H32" i="41"/>
  <c r="H38" i="41" s="1"/>
  <c r="K18" i="41"/>
  <c r="I10" i="41"/>
  <c r="C8" i="41"/>
  <c r="I8" i="41" s="1"/>
  <c r="E10" i="41"/>
  <c r="C38" i="41"/>
  <c r="C25" i="41"/>
  <c r="C23" i="41"/>
  <c r="C24" i="41"/>
  <c r="BS65" i="41"/>
  <c r="F12" i="41"/>
  <c r="BF65" i="41"/>
  <c r="F38" i="41"/>
  <c r="R65" i="41"/>
  <c r="J23" i="41"/>
  <c r="I26" i="42" l="1"/>
  <c r="I34" i="42"/>
  <c r="I40" i="42" s="1"/>
  <c r="H26" i="42"/>
  <c r="H34" i="42"/>
  <c r="H40" i="42" s="1"/>
  <c r="K34" i="42"/>
  <c r="K40" i="42" s="1"/>
  <c r="K26" i="42"/>
  <c r="I25" i="41"/>
  <c r="I23" i="41"/>
  <c r="I24" i="41"/>
  <c r="E12" i="41"/>
  <c r="K9" i="41"/>
  <c r="I38" i="41"/>
  <c r="H8" i="41"/>
  <c r="H25" i="41"/>
  <c r="H23" i="41"/>
  <c r="K32" i="41"/>
  <c r="BT65" i="41"/>
  <c r="J34" i="41"/>
  <c r="J40" i="41" s="1"/>
  <c r="J26" i="41"/>
  <c r="H34" i="41"/>
  <c r="H40" i="41" s="1"/>
  <c r="H26" i="41"/>
  <c r="BK65" i="41"/>
  <c r="E8" i="41"/>
  <c r="K10" i="41"/>
  <c r="E25" i="41"/>
  <c r="E24" i="41"/>
  <c r="E23" i="41"/>
  <c r="H24" i="41"/>
  <c r="C34" i="41"/>
  <c r="C40" i="41" s="1"/>
  <c r="I20" i="41"/>
  <c r="E20" i="41"/>
  <c r="C26" i="41"/>
  <c r="K23" i="41" l="1"/>
  <c r="K25" i="41"/>
  <c r="K38" i="41"/>
  <c r="E26" i="41"/>
  <c r="E34" i="41"/>
  <c r="E40" i="41" s="1"/>
  <c r="K20" i="41"/>
  <c r="K8" i="41"/>
  <c r="K24" i="41"/>
  <c r="I26" i="41"/>
  <c r="I34" i="41"/>
  <c r="I40" i="41" s="1"/>
  <c r="K12" i="41"/>
  <c r="K34" i="41" l="1"/>
  <c r="K40" i="41" s="1"/>
  <c r="K26" i="41"/>
  <c r="V58" i="40" l="1"/>
  <c r="BQ59" i="40" l="1"/>
  <c r="BP59" i="40"/>
  <c r="AW59" i="40"/>
  <c r="AV59" i="40"/>
  <c r="AU59" i="40"/>
  <c r="AT59" i="40"/>
  <c r="AS59" i="40"/>
  <c r="AO59" i="40"/>
  <c r="AN59" i="40"/>
  <c r="AM59" i="40"/>
  <c r="AL59" i="40"/>
  <c r="AK59" i="40"/>
  <c r="AC59" i="40"/>
  <c r="AB59" i="40"/>
  <c r="AA59" i="40"/>
  <c r="Z59" i="40"/>
  <c r="Y59" i="40"/>
  <c r="U59" i="40"/>
  <c r="T59" i="40"/>
  <c r="S59" i="40"/>
  <c r="R59" i="40"/>
  <c r="Q59" i="40"/>
  <c r="BR58" i="40"/>
  <c r="BO58" i="40"/>
  <c r="BN58" i="40"/>
  <c r="BM58" i="40"/>
  <c r="BI58" i="40"/>
  <c r="BH58" i="40"/>
  <c r="BG58" i="40"/>
  <c r="BF58" i="40"/>
  <c r="BE58" i="40"/>
  <c r="AX58" i="40"/>
  <c r="AP58" i="40"/>
  <c r="AD58" i="40"/>
  <c r="AD59" i="40" s="1"/>
  <c r="BO57" i="40"/>
  <c r="BO59" i="40" s="1"/>
  <c r="BN57" i="40"/>
  <c r="BN59" i="40" s="1"/>
  <c r="BM57" i="40"/>
  <c r="BI57" i="40"/>
  <c r="BH57" i="40"/>
  <c r="BG57" i="40"/>
  <c r="BG59" i="40" s="1"/>
  <c r="BF57" i="40"/>
  <c r="BE57" i="40"/>
  <c r="AX57" i="40"/>
  <c r="AX59" i="40" s="1"/>
  <c r="AP57" i="40"/>
  <c r="AP59" i="40" s="1"/>
  <c r="AD57" i="40"/>
  <c r="V57" i="40"/>
  <c r="V59" i="40" s="1"/>
  <c r="AW54" i="40"/>
  <c r="AV54" i="40"/>
  <c r="AU54" i="40"/>
  <c r="AT54" i="40"/>
  <c r="AS54" i="40"/>
  <c r="AO54" i="40"/>
  <c r="AN54" i="40"/>
  <c r="AM54" i="40"/>
  <c r="AL54" i="40"/>
  <c r="AK54" i="40"/>
  <c r="AC54" i="40"/>
  <c r="AB54" i="40"/>
  <c r="AA54" i="40"/>
  <c r="Z54" i="40"/>
  <c r="Y54" i="40"/>
  <c r="U54" i="40"/>
  <c r="T54" i="40"/>
  <c r="S54" i="40"/>
  <c r="R54" i="40"/>
  <c r="Q54" i="40"/>
  <c r="BQ53" i="40"/>
  <c r="BQ54" i="40" s="1"/>
  <c r="BP53" i="40"/>
  <c r="BO53" i="40"/>
  <c r="BN53" i="40"/>
  <c r="BN54" i="40" s="1"/>
  <c r="BM53" i="40"/>
  <c r="BI53" i="40"/>
  <c r="BH53" i="40"/>
  <c r="BG53" i="40"/>
  <c r="BG54" i="40" s="1"/>
  <c r="BF53" i="40"/>
  <c r="BE53" i="40"/>
  <c r="AX53" i="40"/>
  <c r="AP53" i="40"/>
  <c r="AD53" i="40"/>
  <c r="V53" i="40"/>
  <c r="BQ52" i="40"/>
  <c r="BP52" i="40"/>
  <c r="BP54" i="40" s="1"/>
  <c r="BO52" i="40"/>
  <c r="BO54" i="40" s="1"/>
  <c r="BN52" i="40"/>
  <c r="BM52" i="40"/>
  <c r="BM54" i="40" s="1"/>
  <c r="BI52" i="40"/>
  <c r="BI54" i="40" s="1"/>
  <c r="BH52" i="40"/>
  <c r="BG52" i="40"/>
  <c r="BF52" i="40"/>
  <c r="BF54" i="40" s="1"/>
  <c r="BE52" i="40"/>
  <c r="AX52" i="40"/>
  <c r="AX54" i="40" s="1"/>
  <c r="AP52" i="40"/>
  <c r="AP54" i="40" s="1"/>
  <c r="AD52" i="40"/>
  <c r="V52" i="40"/>
  <c r="AW49" i="40"/>
  <c r="AV49" i="40"/>
  <c r="AU49" i="40"/>
  <c r="AT49" i="40"/>
  <c r="AS49" i="40"/>
  <c r="AO49" i="40"/>
  <c r="AN49" i="40"/>
  <c r="AM49" i="40"/>
  <c r="AL49" i="40"/>
  <c r="AK49" i="40"/>
  <c r="AC49" i="40"/>
  <c r="AB49" i="40"/>
  <c r="AA49" i="40"/>
  <c r="Z49" i="40"/>
  <c r="Y49" i="40"/>
  <c r="U49" i="40"/>
  <c r="T49" i="40"/>
  <c r="S49" i="40"/>
  <c r="R49" i="40"/>
  <c r="Q49" i="40"/>
  <c r="BQ48" i="40"/>
  <c r="BP48" i="40"/>
  <c r="BO48" i="40"/>
  <c r="BN48" i="40"/>
  <c r="BM48" i="40"/>
  <c r="BI48" i="40"/>
  <c r="BH48" i="40"/>
  <c r="BG48" i="40"/>
  <c r="BF48" i="40"/>
  <c r="BE48" i="40"/>
  <c r="AX48" i="40"/>
  <c r="AP48" i="40"/>
  <c r="AD48" i="40"/>
  <c r="V48" i="40"/>
  <c r="BQ47" i="40"/>
  <c r="BQ49" i="40" s="1"/>
  <c r="BP47" i="40"/>
  <c r="BP49" i="40" s="1"/>
  <c r="BO47" i="40"/>
  <c r="BO49" i="40" s="1"/>
  <c r="BN47" i="40"/>
  <c r="BM47" i="40"/>
  <c r="BI47" i="40"/>
  <c r="BI49" i="40" s="1"/>
  <c r="BH47" i="40"/>
  <c r="BH49" i="40" s="1"/>
  <c r="BG47" i="40"/>
  <c r="BG49" i="40" s="1"/>
  <c r="BF47" i="40"/>
  <c r="BF49" i="40" s="1"/>
  <c r="BE47" i="40"/>
  <c r="AX47" i="40"/>
  <c r="AX49" i="40" s="1"/>
  <c r="AP47" i="40"/>
  <c r="AD47" i="40"/>
  <c r="V47" i="40"/>
  <c r="AW44" i="40"/>
  <c r="AV44" i="40"/>
  <c r="AU44" i="40"/>
  <c r="AT44" i="40"/>
  <c r="AS44" i="40"/>
  <c r="AO44" i="40"/>
  <c r="AN44" i="40"/>
  <c r="AM44" i="40"/>
  <c r="AL44" i="40"/>
  <c r="AK44" i="40"/>
  <c r="AC44" i="40"/>
  <c r="AB44" i="40"/>
  <c r="AA44" i="40"/>
  <c r="Z44" i="40"/>
  <c r="Y44" i="40"/>
  <c r="U44" i="40"/>
  <c r="T44" i="40"/>
  <c r="S44" i="40"/>
  <c r="R44" i="40"/>
  <c r="Q44" i="40"/>
  <c r="BQ43" i="40"/>
  <c r="BQ44" i="40" s="1"/>
  <c r="BP43" i="40"/>
  <c r="BO43" i="40"/>
  <c r="BN43" i="40"/>
  <c r="BM43" i="40"/>
  <c r="BI43" i="40"/>
  <c r="BH43" i="40"/>
  <c r="BG43" i="40"/>
  <c r="BF43" i="40"/>
  <c r="BE43" i="40"/>
  <c r="AX43" i="40"/>
  <c r="AP43" i="40"/>
  <c r="AD43" i="40"/>
  <c r="V43" i="40"/>
  <c r="D19" i="40" s="1"/>
  <c r="J19" i="40" s="1"/>
  <c r="BQ42" i="40"/>
  <c r="BP42" i="40"/>
  <c r="BO42" i="40"/>
  <c r="BO44" i="40" s="1"/>
  <c r="BN42" i="40"/>
  <c r="BN44" i="40" s="1"/>
  <c r="BM42" i="40"/>
  <c r="BM44" i="40" s="1"/>
  <c r="BI42" i="40"/>
  <c r="BI44" i="40" s="1"/>
  <c r="BH42" i="40"/>
  <c r="BH44" i="40" s="1"/>
  <c r="BG42" i="40"/>
  <c r="BG44" i="40" s="1"/>
  <c r="BF42" i="40"/>
  <c r="BF44" i="40" s="1"/>
  <c r="BE42" i="40"/>
  <c r="AX42" i="40"/>
  <c r="AP42" i="40"/>
  <c r="AP44" i="40" s="1"/>
  <c r="AD42" i="40"/>
  <c r="V42" i="40"/>
  <c r="C19" i="40" s="1"/>
  <c r="I19" i="40" s="1"/>
  <c r="AX39" i="40"/>
  <c r="AY64" i="40" s="1"/>
  <c r="AW39" i="40"/>
  <c r="AV39" i="40"/>
  <c r="AU39" i="40"/>
  <c r="AT39" i="40"/>
  <c r="AS39" i="40"/>
  <c r="AO39" i="40"/>
  <c r="AN39" i="40"/>
  <c r="AM39" i="40"/>
  <c r="AL39" i="40"/>
  <c r="AK39" i="40"/>
  <c r="AC39" i="40"/>
  <c r="AB39" i="40"/>
  <c r="AA39" i="40"/>
  <c r="Z39" i="40"/>
  <c r="Y39" i="40"/>
  <c r="U39" i="40"/>
  <c r="T39" i="40"/>
  <c r="S39" i="40"/>
  <c r="R39" i="40"/>
  <c r="Q39" i="40"/>
  <c r="BQ38" i="40"/>
  <c r="BP38" i="40"/>
  <c r="BO38" i="40"/>
  <c r="BN38" i="40"/>
  <c r="BM38" i="40"/>
  <c r="BI38" i="40"/>
  <c r="BH38" i="40"/>
  <c r="BH39" i="40" s="1"/>
  <c r="BG38" i="40"/>
  <c r="BF38" i="40"/>
  <c r="BE38" i="40"/>
  <c r="AX38" i="40"/>
  <c r="AY63" i="40" s="1"/>
  <c r="AP38" i="40"/>
  <c r="AD38" i="40"/>
  <c r="AE63" i="40" s="1"/>
  <c r="V38" i="40"/>
  <c r="BQ37" i="40"/>
  <c r="BQ39" i="40" s="1"/>
  <c r="BP37" i="40"/>
  <c r="BP39" i="40" s="1"/>
  <c r="BO37" i="40"/>
  <c r="BO39" i="40" s="1"/>
  <c r="BN37" i="40"/>
  <c r="BN39" i="40" s="1"/>
  <c r="BM37" i="40"/>
  <c r="BM39" i="40" s="1"/>
  <c r="BI37" i="40"/>
  <c r="BI39" i="40" s="1"/>
  <c r="BH37" i="40"/>
  <c r="BG37" i="40"/>
  <c r="BG39" i="40" s="1"/>
  <c r="BF37" i="40"/>
  <c r="BF39" i="40" s="1"/>
  <c r="BE37" i="40"/>
  <c r="AX37" i="40"/>
  <c r="AY62" i="40" s="1"/>
  <c r="AP37" i="40"/>
  <c r="AP39" i="40" s="1"/>
  <c r="AD37" i="40"/>
  <c r="V37" i="40"/>
  <c r="AW34" i="40"/>
  <c r="AV34" i="40"/>
  <c r="AU34" i="40"/>
  <c r="AT34" i="40"/>
  <c r="AS34" i="40"/>
  <c r="AO34" i="40"/>
  <c r="AN34" i="40"/>
  <c r="AM34" i="40"/>
  <c r="AL34" i="40"/>
  <c r="AK34" i="40"/>
  <c r="AC34" i="40"/>
  <c r="AB34" i="40"/>
  <c r="AA34" i="40"/>
  <c r="Z34" i="40"/>
  <c r="Y34" i="40"/>
  <c r="U34" i="40"/>
  <c r="T34" i="40"/>
  <c r="S34" i="40"/>
  <c r="R34" i="40"/>
  <c r="Q34" i="40"/>
  <c r="BQ33" i="40"/>
  <c r="BP33" i="40"/>
  <c r="BO33" i="40"/>
  <c r="BN33" i="40"/>
  <c r="BM33" i="40"/>
  <c r="BI33" i="40"/>
  <c r="BH33" i="40"/>
  <c r="BG33" i="40"/>
  <c r="BF33" i="40"/>
  <c r="BE33" i="40"/>
  <c r="AX33" i="40"/>
  <c r="AP33" i="40"/>
  <c r="AD33" i="40"/>
  <c r="V33" i="40"/>
  <c r="BQ32" i="40"/>
  <c r="BQ34" i="40" s="1"/>
  <c r="BP32" i="40"/>
  <c r="BO32" i="40"/>
  <c r="BO34" i="40" s="1"/>
  <c r="BN32" i="40"/>
  <c r="BN34" i="40" s="1"/>
  <c r="BM32" i="40"/>
  <c r="BI32" i="40"/>
  <c r="BI34" i="40" s="1"/>
  <c r="BH32" i="40"/>
  <c r="BH34" i="40" s="1"/>
  <c r="BG32" i="40"/>
  <c r="BF32" i="40"/>
  <c r="BE32" i="40"/>
  <c r="AX32" i="40"/>
  <c r="AX34" i="40" s="1"/>
  <c r="AP32" i="40"/>
  <c r="AP34" i="40" s="1"/>
  <c r="AD32" i="40"/>
  <c r="V32" i="40"/>
  <c r="AX29" i="40"/>
  <c r="AW29" i="40"/>
  <c r="AV29" i="40"/>
  <c r="AU29" i="40"/>
  <c r="AT29" i="40"/>
  <c r="AS29" i="40"/>
  <c r="AO29" i="40"/>
  <c r="AN29" i="40"/>
  <c r="AM29" i="40"/>
  <c r="AL29" i="40"/>
  <c r="AK29" i="40"/>
  <c r="AC29" i="40"/>
  <c r="AB29" i="40"/>
  <c r="AA29" i="40"/>
  <c r="Z29" i="40"/>
  <c r="Y29" i="40"/>
  <c r="U29" i="40"/>
  <c r="T29" i="40"/>
  <c r="S29" i="40"/>
  <c r="R29" i="40"/>
  <c r="Q29" i="40"/>
  <c r="BQ28" i="40"/>
  <c r="BP28" i="40"/>
  <c r="BO28" i="40"/>
  <c r="BN28" i="40"/>
  <c r="BN29" i="40" s="1"/>
  <c r="BM28" i="40"/>
  <c r="BI28" i="40"/>
  <c r="BH28" i="40"/>
  <c r="BG28" i="40"/>
  <c r="BF28" i="40"/>
  <c r="BE28" i="40"/>
  <c r="AX28" i="40"/>
  <c r="AP28" i="40"/>
  <c r="G17" i="40" s="1"/>
  <c r="AD28" i="40"/>
  <c r="V28" i="40"/>
  <c r="BQ27" i="40"/>
  <c r="BQ29" i="40" s="1"/>
  <c r="BP27" i="40"/>
  <c r="BP29" i="40" s="1"/>
  <c r="BO27" i="40"/>
  <c r="BO29" i="40" s="1"/>
  <c r="BN27" i="40"/>
  <c r="BM27" i="40"/>
  <c r="BI27" i="40"/>
  <c r="BH27" i="40"/>
  <c r="BH29" i="40" s="1"/>
  <c r="BG27" i="40"/>
  <c r="BF27" i="40"/>
  <c r="BE27" i="40"/>
  <c r="AX27" i="40"/>
  <c r="AP27" i="40"/>
  <c r="AD27" i="40"/>
  <c r="V27" i="40"/>
  <c r="AW24" i="40"/>
  <c r="AV24" i="40"/>
  <c r="AU24" i="40"/>
  <c r="AT24" i="40"/>
  <c r="AS24" i="40"/>
  <c r="AO24" i="40"/>
  <c r="AN24" i="40"/>
  <c r="AM24" i="40"/>
  <c r="AL24" i="40"/>
  <c r="AK24" i="40"/>
  <c r="AC24" i="40"/>
  <c r="AB24" i="40"/>
  <c r="AA24" i="40"/>
  <c r="Z24" i="40"/>
  <c r="Y24" i="40"/>
  <c r="U24" i="40"/>
  <c r="T24" i="40"/>
  <c r="S24" i="40"/>
  <c r="R24" i="40"/>
  <c r="Q24" i="40"/>
  <c r="BQ23" i="40"/>
  <c r="BP23" i="40"/>
  <c r="BO23" i="40"/>
  <c r="BO24" i="40" s="1"/>
  <c r="BN23" i="40"/>
  <c r="BM23" i="40"/>
  <c r="BI23" i="40"/>
  <c r="BH23" i="40"/>
  <c r="BG23" i="40"/>
  <c r="BF23" i="40"/>
  <c r="BE23" i="40"/>
  <c r="AX23" i="40"/>
  <c r="AP23" i="40"/>
  <c r="AD23" i="40"/>
  <c r="V23" i="40"/>
  <c r="BQ22" i="40"/>
  <c r="BQ24" i="40" s="1"/>
  <c r="BP22" i="40"/>
  <c r="BO22" i="40"/>
  <c r="BN22" i="40"/>
  <c r="BM22" i="40"/>
  <c r="BI22" i="40"/>
  <c r="BI24" i="40" s="1"/>
  <c r="BH22" i="40"/>
  <c r="BG22" i="40"/>
  <c r="BG24" i="40" s="1"/>
  <c r="BF22" i="40"/>
  <c r="BE22" i="40"/>
  <c r="BE24" i="40" s="1"/>
  <c r="AX22" i="40"/>
  <c r="AP22" i="40"/>
  <c r="AP24" i="40" s="1"/>
  <c r="AD22" i="40"/>
  <c r="V22" i="40"/>
  <c r="BG19" i="40"/>
  <c r="AW19" i="40"/>
  <c r="AV19" i="40"/>
  <c r="AU19" i="40"/>
  <c r="AT19" i="40"/>
  <c r="AS19" i="40"/>
  <c r="AO19" i="40"/>
  <c r="AN19" i="40"/>
  <c r="AM19" i="40"/>
  <c r="AL19" i="40"/>
  <c r="AK19" i="40"/>
  <c r="AC19" i="40"/>
  <c r="AB19" i="40"/>
  <c r="AA19" i="40"/>
  <c r="Z19" i="40"/>
  <c r="Y19" i="40"/>
  <c r="U19" i="40"/>
  <c r="T19" i="40"/>
  <c r="S19" i="40"/>
  <c r="R19" i="40"/>
  <c r="Q19" i="40"/>
  <c r="G19" i="40"/>
  <c r="F19" i="40"/>
  <c r="BQ18" i="40"/>
  <c r="BP18" i="40"/>
  <c r="BO18" i="40"/>
  <c r="BN18" i="40"/>
  <c r="BM18" i="40"/>
  <c r="BI18" i="40"/>
  <c r="BH18" i="40"/>
  <c r="BG18" i="40"/>
  <c r="BF18" i="40"/>
  <c r="BE18" i="40"/>
  <c r="AX18" i="40"/>
  <c r="AP18" i="40"/>
  <c r="AP19" i="40" s="1"/>
  <c r="AD18" i="40"/>
  <c r="V18" i="40"/>
  <c r="G18" i="40"/>
  <c r="F18" i="40"/>
  <c r="F32" i="40" s="1"/>
  <c r="D18" i="40"/>
  <c r="BQ17" i="40"/>
  <c r="BP17" i="40"/>
  <c r="BP19" i="40" s="1"/>
  <c r="BO17" i="40"/>
  <c r="BO19" i="40" s="1"/>
  <c r="BN17" i="40"/>
  <c r="BM17" i="40"/>
  <c r="BI17" i="40"/>
  <c r="BI19" i="40" s="1"/>
  <c r="BH17" i="40"/>
  <c r="BG17" i="40"/>
  <c r="BF17" i="40"/>
  <c r="BE17" i="40"/>
  <c r="AX17" i="40"/>
  <c r="AQ62" i="40" s="1"/>
  <c r="AP17" i="40"/>
  <c r="AD17" i="40"/>
  <c r="V17" i="40"/>
  <c r="AW14" i="40"/>
  <c r="AV14" i="40"/>
  <c r="AU14" i="40"/>
  <c r="AT14" i="40"/>
  <c r="AS14" i="40"/>
  <c r="AP14" i="40"/>
  <c r="AO14" i="40"/>
  <c r="AN14" i="40"/>
  <c r="AM14" i="40"/>
  <c r="AL14" i="40"/>
  <c r="AK14" i="40"/>
  <c r="AC14" i="40"/>
  <c r="AB14" i="40"/>
  <c r="AA14" i="40"/>
  <c r="Z14" i="40"/>
  <c r="Y14" i="40"/>
  <c r="U14" i="40"/>
  <c r="T14" i="40"/>
  <c r="S14" i="40"/>
  <c r="R14" i="40"/>
  <c r="Q14" i="40"/>
  <c r="BQ13" i="40"/>
  <c r="BP13" i="40"/>
  <c r="BO13" i="40"/>
  <c r="BN13" i="40"/>
  <c r="BM13" i="40"/>
  <c r="BI13" i="40"/>
  <c r="BH13" i="40"/>
  <c r="BG13" i="40"/>
  <c r="BF13" i="40"/>
  <c r="BE13" i="40"/>
  <c r="AX13" i="40"/>
  <c r="AP13" i="40"/>
  <c r="AD13" i="40"/>
  <c r="V13" i="40"/>
  <c r="BQ12" i="40"/>
  <c r="BQ14" i="40" s="1"/>
  <c r="BP12" i="40"/>
  <c r="BO12" i="40"/>
  <c r="BO14" i="40" s="1"/>
  <c r="BN12" i="40"/>
  <c r="BM12" i="40"/>
  <c r="BM14" i="40" s="1"/>
  <c r="BI12" i="40"/>
  <c r="BH12" i="40"/>
  <c r="BH14" i="40" s="1"/>
  <c r="BG12" i="40"/>
  <c r="BF12" i="40"/>
  <c r="BE12" i="40"/>
  <c r="AX12" i="40"/>
  <c r="AX14" i="40" s="1"/>
  <c r="AP12" i="40"/>
  <c r="AD12" i="40"/>
  <c r="V12" i="40"/>
  <c r="AX9" i="40"/>
  <c r="AW9" i="40"/>
  <c r="AV9" i="40"/>
  <c r="AU9" i="40"/>
  <c r="AT9" i="40"/>
  <c r="AS9" i="40"/>
  <c r="AO9" i="40"/>
  <c r="AN9" i="40"/>
  <c r="AM9" i="40"/>
  <c r="AL9" i="40"/>
  <c r="AK9" i="40"/>
  <c r="AC9" i="40"/>
  <c r="AB9" i="40"/>
  <c r="AA9" i="40"/>
  <c r="Z9" i="40"/>
  <c r="Y9" i="40"/>
  <c r="U9" i="40"/>
  <c r="T9" i="40"/>
  <c r="S9" i="40"/>
  <c r="R9" i="40"/>
  <c r="Q9" i="40"/>
  <c r="BQ8" i="40"/>
  <c r="BP8" i="40"/>
  <c r="BO8" i="40"/>
  <c r="BN8" i="40"/>
  <c r="BM8" i="40"/>
  <c r="BI8" i="40"/>
  <c r="BH8" i="40"/>
  <c r="BH9" i="40" s="1"/>
  <c r="BG8" i="40"/>
  <c r="BF8" i="40"/>
  <c r="BE8" i="40"/>
  <c r="AX8" i="40"/>
  <c r="AP8" i="40"/>
  <c r="AD8" i="40"/>
  <c r="V8" i="40"/>
  <c r="BQ7" i="40"/>
  <c r="BQ9" i="40" s="1"/>
  <c r="BP7" i="40"/>
  <c r="BP9" i="40" s="1"/>
  <c r="BO7" i="40"/>
  <c r="BO9" i="40" s="1"/>
  <c r="BN7" i="40"/>
  <c r="BN9" i="40" s="1"/>
  <c r="BM7" i="40"/>
  <c r="BI7" i="40"/>
  <c r="BI9" i="40" s="1"/>
  <c r="BH7" i="40"/>
  <c r="BG7" i="40"/>
  <c r="BG9" i="40" s="1"/>
  <c r="BF7" i="40"/>
  <c r="BF9" i="40" s="1"/>
  <c r="BE7" i="40"/>
  <c r="AX7" i="40"/>
  <c r="AP7" i="40"/>
  <c r="AP9" i="40" s="1"/>
  <c r="AD7" i="40"/>
  <c r="V7" i="40"/>
  <c r="Z4" i="40"/>
  <c r="AT4" i="40" s="1"/>
  <c r="BN4" i="40" s="1"/>
  <c r="BH59" i="40" l="1"/>
  <c r="BF29" i="40"/>
  <c r="AP29" i="40"/>
  <c r="BN24" i="40"/>
  <c r="AX24" i="40"/>
  <c r="AI8" i="40"/>
  <c r="G10" i="40" s="1"/>
  <c r="G25" i="40" s="1"/>
  <c r="BE59" i="40"/>
  <c r="BI59" i="40"/>
  <c r="BJ58" i="40"/>
  <c r="BF59" i="40"/>
  <c r="AD54" i="40"/>
  <c r="BR53" i="40"/>
  <c r="BJ53" i="40"/>
  <c r="BH54" i="40"/>
  <c r="V54" i="40"/>
  <c r="BR48" i="40"/>
  <c r="BN49" i="40"/>
  <c r="AD49" i="40"/>
  <c r="V49" i="40"/>
  <c r="AF62" i="40"/>
  <c r="BP44" i="40"/>
  <c r="BR43" i="40"/>
  <c r="AD44" i="40"/>
  <c r="AF64" i="40" s="1"/>
  <c r="BR42" i="40"/>
  <c r="BR44" i="40" s="1"/>
  <c r="AE62" i="40"/>
  <c r="BJ43" i="40"/>
  <c r="E19" i="40"/>
  <c r="V44" i="40"/>
  <c r="BR38" i="40"/>
  <c r="C18" i="40"/>
  <c r="V39" i="40"/>
  <c r="BR33" i="40"/>
  <c r="BP34" i="40"/>
  <c r="AD34" i="40"/>
  <c r="BF34" i="40"/>
  <c r="V34" i="40"/>
  <c r="BE34" i="40"/>
  <c r="BR27" i="40"/>
  <c r="AD29" i="40"/>
  <c r="Z75" i="40"/>
  <c r="BI29" i="40"/>
  <c r="BG29" i="40"/>
  <c r="D17" i="40"/>
  <c r="J17" i="40" s="1"/>
  <c r="BJ28" i="40"/>
  <c r="BJ27" i="40"/>
  <c r="V29" i="40"/>
  <c r="BP24" i="40"/>
  <c r="BM24" i="40"/>
  <c r="BH24" i="40"/>
  <c r="V24" i="40"/>
  <c r="BF24" i="40"/>
  <c r="BQ19" i="40"/>
  <c r="BN19" i="40"/>
  <c r="BR18" i="40"/>
  <c r="AD19" i="40"/>
  <c r="BJ18" i="40"/>
  <c r="BF19" i="40"/>
  <c r="W63" i="40"/>
  <c r="V19" i="40"/>
  <c r="BP14" i="40"/>
  <c r="BN14" i="40"/>
  <c r="BI14" i="40"/>
  <c r="BG14" i="40"/>
  <c r="BF14" i="40"/>
  <c r="V14" i="40"/>
  <c r="BJ13" i="40"/>
  <c r="BE14" i="40"/>
  <c r="BR7" i="40"/>
  <c r="BR8" i="40"/>
  <c r="BR9" i="40" s="1"/>
  <c r="AD9" i="40"/>
  <c r="BJ8" i="40"/>
  <c r="V9" i="40"/>
  <c r="BE9" i="40"/>
  <c r="W62" i="40"/>
  <c r="AD14" i="40"/>
  <c r="BJ12" i="40"/>
  <c r="G32" i="40"/>
  <c r="AZ62" i="40"/>
  <c r="AV62" i="40"/>
  <c r="BE19" i="40"/>
  <c r="BJ17" i="40"/>
  <c r="BM19" i="40"/>
  <c r="F17" i="40"/>
  <c r="BM29" i="40"/>
  <c r="BR28" i="40"/>
  <c r="BR29" i="40" s="1"/>
  <c r="BJ33" i="40"/>
  <c r="AX44" i="40"/>
  <c r="BR47" i="40"/>
  <c r="BR49" i="40" s="1"/>
  <c r="BM49" i="40"/>
  <c r="BR57" i="40"/>
  <c r="BR59" i="40" s="1"/>
  <c r="BM59" i="40"/>
  <c r="BM9" i="40"/>
  <c r="H18" i="40"/>
  <c r="BJ32" i="40"/>
  <c r="BR17" i="40"/>
  <c r="BJ22" i="40"/>
  <c r="BG34" i="40"/>
  <c r="BM34" i="40"/>
  <c r="BR32" i="40"/>
  <c r="BR34" i="40" s="1"/>
  <c r="BE39" i="40"/>
  <c r="BJ37" i="40"/>
  <c r="R62" i="40"/>
  <c r="BJ7" i="40"/>
  <c r="O7" i="40"/>
  <c r="O8" i="40"/>
  <c r="D10" i="40" s="1"/>
  <c r="R63" i="40"/>
  <c r="BR13" i="40"/>
  <c r="C17" i="40"/>
  <c r="AX19" i="40"/>
  <c r="BH19" i="40"/>
  <c r="C32" i="40"/>
  <c r="I18" i="40"/>
  <c r="E18" i="40"/>
  <c r="J18" i="40"/>
  <c r="H19" i="40"/>
  <c r="BJ23" i="40"/>
  <c r="BJ38" i="40"/>
  <c r="AF63" i="40"/>
  <c r="AV63" i="40"/>
  <c r="G9" i="40" s="1"/>
  <c r="BJ42" i="40"/>
  <c r="BJ44" i="40" s="1"/>
  <c r="AP49" i="40"/>
  <c r="AI7" i="40"/>
  <c r="D32" i="40"/>
  <c r="AD24" i="40"/>
  <c r="BR23" i="40"/>
  <c r="AB63" i="40"/>
  <c r="D9" i="40" s="1"/>
  <c r="AD39" i="40"/>
  <c r="BJ48" i="40"/>
  <c r="AB62" i="40"/>
  <c r="BJ52" i="40"/>
  <c r="BJ54" i="40" s="1"/>
  <c r="AL62" i="40"/>
  <c r="AL63" i="40"/>
  <c r="BR12" i="40"/>
  <c r="AQ63" i="40"/>
  <c r="AQ64" i="40" s="1"/>
  <c r="BR22" i="40"/>
  <c r="AZ63" i="40"/>
  <c r="BJ47" i="40"/>
  <c r="BR52" i="40"/>
  <c r="BR54" i="40" s="1"/>
  <c r="BE29" i="40"/>
  <c r="BE44" i="40"/>
  <c r="BE49" i="40"/>
  <c r="BE54" i="40"/>
  <c r="Z74" i="40"/>
  <c r="BR37" i="40"/>
  <c r="BJ57" i="40"/>
  <c r="BQ59" i="39"/>
  <c r="BP59" i="39"/>
  <c r="AW59" i="39"/>
  <c r="AV59" i="39"/>
  <c r="AU59" i="39"/>
  <c r="AT59" i="39"/>
  <c r="AS59" i="39"/>
  <c r="AO59" i="39"/>
  <c r="AN59" i="39"/>
  <c r="AM59" i="39"/>
  <c r="AL59" i="39"/>
  <c r="AK59" i="39"/>
  <c r="AC59" i="39"/>
  <c r="AB59" i="39"/>
  <c r="AA59" i="39"/>
  <c r="Z59" i="39"/>
  <c r="Y59" i="39"/>
  <c r="U59" i="39"/>
  <c r="T59" i="39"/>
  <c r="S59" i="39"/>
  <c r="R59" i="39"/>
  <c r="Q59" i="39"/>
  <c r="BR58" i="39"/>
  <c r="BO58" i="39"/>
  <c r="BN58" i="39"/>
  <c r="BM58" i="39"/>
  <c r="BI58" i="39"/>
  <c r="BH58" i="39"/>
  <c r="BH59" i="39" s="1"/>
  <c r="BG58" i="39"/>
  <c r="BF58" i="39"/>
  <c r="BE58" i="39"/>
  <c r="AX58" i="39"/>
  <c r="AP58" i="39"/>
  <c r="AD58" i="39"/>
  <c r="AD59" i="39" s="1"/>
  <c r="V58" i="39"/>
  <c r="BO57" i="39"/>
  <c r="BO59" i="39" s="1"/>
  <c r="BN57" i="39"/>
  <c r="BN59" i="39" s="1"/>
  <c r="BM57" i="39"/>
  <c r="BR57" i="39" s="1"/>
  <c r="BR59" i="39" s="1"/>
  <c r="BI57" i="39"/>
  <c r="BI59" i="39" s="1"/>
  <c r="BH57" i="39"/>
  <c r="BG57" i="39"/>
  <c r="BG59" i="39" s="1"/>
  <c r="BF57" i="39"/>
  <c r="BF59" i="39" s="1"/>
  <c r="BE57" i="39"/>
  <c r="BE59" i="39" s="1"/>
  <c r="AX57" i="39"/>
  <c r="AX59" i="39" s="1"/>
  <c r="AP57" i="39"/>
  <c r="AP59" i="39" s="1"/>
  <c r="AD57" i="39"/>
  <c r="V57" i="39"/>
  <c r="AX54" i="39"/>
  <c r="AW54" i="39"/>
  <c r="AV54" i="39"/>
  <c r="AU54" i="39"/>
  <c r="AT54" i="39"/>
  <c r="AS54" i="39"/>
  <c r="AO54" i="39"/>
  <c r="AN54" i="39"/>
  <c r="AM54" i="39"/>
  <c r="AL54" i="39"/>
  <c r="AK54" i="39"/>
  <c r="AC54" i="39"/>
  <c r="AB54" i="39"/>
  <c r="AA54" i="39"/>
  <c r="Z54" i="39"/>
  <c r="Y54" i="39"/>
  <c r="U54" i="39"/>
  <c r="T54" i="39"/>
  <c r="S54" i="39"/>
  <c r="R54" i="39"/>
  <c r="Q54" i="39"/>
  <c r="BQ53" i="39"/>
  <c r="BP53" i="39"/>
  <c r="BO53" i="39"/>
  <c r="BN53" i="39"/>
  <c r="BN54" i="39" s="1"/>
  <c r="BM53" i="39"/>
  <c r="BR53" i="39" s="1"/>
  <c r="BI53" i="39"/>
  <c r="BH53" i="39"/>
  <c r="BG53" i="39"/>
  <c r="BF53" i="39"/>
  <c r="BE53" i="39"/>
  <c r="AX53" i="39"/>
  <c r="AP53" i="39"/>
  <c r="AD53" i="39"/>
  <c r="V53" i="39"/>
  <c r="BQ52" i="39"/>
  <c r="BQ54" i="39" s="1"/>
  <c r="BP52" i="39"/>
  <c r="BP54" i="39" s="1"/>
  <c r="BO52" i="39"/>
  <c r="BO54" i="39" s="1"/>
  <c r="BN52" i="39"/>
  <c r="BM52" i="39"/>
  <c r="BM54" i="39" s="1"/>
  <c r="BI52" i="39"/>
  <c r="BH52" i="39"/>
  <c r="BG52" i="39"/>
  <c r="BF52" i="39"/>
  <c r="BF54" i="39" s="1"/>
  <c r="BE52" i="39"/>
  <c r="BE54" i="39" s="1"/>
  <c r="AX52" i="39"/>
  <c r="AP52" i="39"/>
  <c r="AD52" i="39"/>
  <c r="V52" i="39"/>
  <c r="AW49" i="39"/>
  <c r="AV49" i="39"/>
  <c r="AU49" i="39"/>
  <c r="AT49" i="39"/>
  <c r="AS49" i="39"/>
  <c r="AO49" i="39"/>
  <c r="AN49" i="39"/>
  <c r="AM49" i="39"/>
  <c r="AL49" i="39"/>
  <c r="AK49" i="39"/>
  <c r="AC49" i="39"/>
  <c r="AB49" i="39"/>
  <c r="AA49" i="39"/>
  <c r="Z49" i="39"/>
  <c r="Y49" i="39"/>
  <c r="U49" i="39"/>
  <c r="T49" i="39"/>
  <c r="S49" i="39"/>
  <c r="R49" i="39"/>
  <c r="Q49" i="39"/>
  <c r="BQ48" i="39"/>
  <c r="BP48" i="39"/>
  <c r="BO48" i="39"/>
  <c r="BN48" i="39"/>
  <c r="BM48" i="39"/>
  <c r="BI48" i="39"/>
  <c r="BH48" i="39"/>
  <c r="BG48" i="39"/>
  <c r="BF48" i="39"/>
  <c r="BE48" i="39"/>
  <c r="AX48" i="39"/>
  <c r="AP48" i="39"/>
  <c r="AD48" i="39"/>
  <c r="V48" i="39"/>
  <c r="BQ47" i="39"/>
  <c r="BQ49" i="39" s="1"/>
  <c r="BP47" i="39"/>
  <c r="BP49" i="39" s="1"/>
  <c r="BO47" i="39"/>
  <c r="BO49" i="39" s="1"/>
  <c r="BN47" i="39"/>
  <c r="BM47" i="39"/>
  <c r="BI47" i="39"/>
  <c r="BI49" i="39" s="1"/>
  <c r="BH47" i="39"/>
  <c r="BG47" i="39"/>
  <c r="BG49" i="39" s="1"/>
  <c r="BF47" i="39"/>
  <c r="BF49" i="39" s="1"/>
  <c r="BE47" i="39"/>
  <c r="BE49" i="39" s="1"/>
  <c r="AX47" i="39"/>
  <c r="AX49" i="39" s="1"/>
  <c r="AP47" i="39"/>
  <c r="AD47" i="39"/>
  <c r="V47" i="39"/>
  <c r="AW44" i="39"/>
  <c r="AV44" i="39"/>
  <c r="AU44" i="39"/>
  <c r="AT44" i="39"/>
  <c r="AS44" i="39"/>
  <c r="AO44" i="39"/>
  <c r="AN44" i="39"/>
  <c r="AM44" i="39"/>
  <c r="AL44" i="39"/>
  <c r="AK44" i="39"/>
  <c r="AC44" i="39"/>
  <c r="AB44" i="39"/>
  <c r="AA44" i="39"/>
  <c r="Z44" i="39"/>
  <c r="Y44" i="39"/>
  <c r="U44" i="39"/>
  <c r="T44" i="39"/>
  <c r="S44" i="39"/>
  <c r="R44" i="39"/>
  <c r="Q44" i="39"/>
  <c r="BQ43" i="39"/>
  <c r="BP43" i="39"/>
  <c r="BO43" i="39"/>
  <c r="BN43" i="39"/>
  <c r="BM43" i="39"/>
  <c r="BI43" i="39"/>
  <c r="BH43" i="39"/>
  <c r="BH44" i="39" s="1"/>
  <c r="BG43" i="39"/>
  <c r="BF43" i="39"/>
  <c r="BE43" i="39"/>
  <c r="AX43" i="39"/>
  <c r="AZ63" i="39" s="1"/>
  <c r="AP43" i="39"/>
  <c r="AD43" i="39"/>
  <c r="V43" i="39"/>
  <c r="D19" i="39" s="1"/>
  <c r="J19" i="39" s="1"/>
  <c r="BQ42" i="39"/>
  <c r="BQ44" i="39" s="1"/>
  <c r="BP42" i="39"/>
  <c r="BO42" i="39"/>
  <c r="BO44" i="39" s="1"/>
  <c r="BN42" i="39"/>
  <c r="BM42" i="39"/>
  <c r="BM44" i="39" s="1"/>
  <c r="BI42" i="39"/>
  <c r="BI44" i="39" s="1"/>
  <c r="BH42" i="39"/>
  <c r="BG42" i="39"/>
  <c r="BG44" i="39" s="1"/>
  <c r="BF42" i="39"/>
  <c r="BF44" i="39" s="1"/>
  <c r="BE42" i="39"/>
  <c r="BE44" i="39" s="1"/>
  <c r="AX42" i="39"/>
  <c r="AP42" i="39"/>
  <c r="AV62" i="39" s="1"/>
  <c r="AD42" i="39"/>
  <c r="V42" i="39"/>
  <c r="AW39" i="39"/>
  <c r="AV39" i="39"/>
  <c r="AU39" i="39"/>
  <c r="AT39" i="39"/>
  <c r="AS39" i="39"/>
  <c r="AO39" i="39"/>
  <c r="AN39" i="39"/>
  <c r="AM39" i="39"/>
  <c r="AL39" i="39"/>
  <c r="AK39" i="39"/>
  <c r="AC39" i="39"/>
  <c r="AB39" i="39"/>
  <c r="AA39" i="39"/>
  <c r="Z39" i="39"/>
  <c r="Y39" i="39"/>
  <c r="U39" i="39"/>
  <c r="T39" i="39"/>
  <c r="S39" i="39"/>
  <c r="R39" i="39"/>
  <c r="Q39" i="39"/>
  <c r="BQ38" i="39"/>
  <c r="BQ39" i="39" s="1"/>
  <c r="BP38" i="39"/>
  <c r="BO38" i="39"/>
  <c r="BN38" i="39"/>
  <c r="BM38" i="39"/>
  <c r="BI38" i="39"/>
  <c r="BH38" i="39"/>
  <c r="BG38" i="39"/>
  <c r="BF38" i="39"/>
  <c r="BE38" i="39"/>
  <c r="AX38" i="39"/>
  <c r="AX39" i="39" s="1"/>
  <c r="AP38" i="39"/>
  <c r="AD38" i="39"/>
  <c r="V38" i="39"/>
  <c r="BQ37" i="39"/>
  <c r="BP37" i="39"/>
  <c r="BO37" i="39"/>
  <c r="BO39" i="39" s="1"/>
  <c r="BN37" i="39"/>
  <c r="BM37" i="39"/>
  <c r="BI37" i="39"/>
  <c r="BI39" i="39" s="1"/>
  <c r="BH37" i="39"/>
  <c r="BH39" i="39" s="1"/>
  <c r="BG37" i="39"/>
  <c r="BF37" i="39"/>
  <c r="BF39" i="39" s="1"/>
  <c r="BE37" i="39"/>
  <c r="BE39" i="39" s="1"/>
  <c r="AX37" i="39"/>
  <c r="AP37" i="39"/>
  <c r="AP39" i="39" s="1"/>
  <c r="AD37" i="39"/>
  <c r="V37" i="39"/>
  <c r="AX34" i="39"/>
  <c r="AW34" i="39"/>
  <c r="AV34" i="39"/>
  <c r="AU34" i="39"/>
  <c r="AT34" i="39"/>
  <c r="AS34" i="39"/>
  <c r="AO34" i="39"/>
  <c r="AN34" i="39"/>
  <c r="AM34" i="39"/>
  <c r="AL34" i="39"/>
  <c r="AK34" i="39"/>
  <c r="AC34" i="39"/>
  <c r="AB34" i="39"/>
  <c r="AA34" i="39"/>
  <c r="Z34" i="39"/>
  <c r="Y34" i="39"/>
  <c r="U34" i="39"/>
  <c r="T34" i="39"/>
  <c r="S34" i="39"/>
  <c r="R34" i="39"/>
  <c r="Q34" i="39"/>
  <c r="BQ33" i="39"/>
  <c r="BP33" i="39"/>
  <c r="BP34" i="39" s="1"/>
  <c r="BO33" i="39"/>
  <c r="BN33" i="39"/>
  <c r="BN34" i="39" s="1"/>
  <c r="BM33" i="39"/>
  <c r="BI33" i="39"/>
  <c r="BH33" i="39"/>
  <c r="BG33" i="39"/>
  <c r="BF33" i="39"/>
  <c r="BE33" i="39"/>
  <c r="AX33" i="39"/>
  <c r="AP33" i="39"/>
  <c r="AD33" i="39"/>
  <c r="V33" i="39"/>
  <c r="BQ32" i="39"/>
  <c r="BQ34" i="39" s="1"/>
  <c r="BP32" i="39"/>
  <c r="BO32" i="39"/>
  <c r="BO34" i="39" s="1"/>
  <c r="BN32" i="39"/>
  <c r="BM32" i="39"/>
  <c r="BI32" i="39"/>
  <c r="BH32" i="39"/>
  <c r="BG32" i="39"/>
  <c r="BG34" i="39" s="1"/>
  <c r="BF32" i="39"/>
  <c r="BF34" i="39" s="1"/>
  <c r="BE32" i="39"/>
  <c r="AX32" i="39"/>
  <c r="AP32" i="39"/>
  <c r="AP34" i="39" s="1"/>
  <c r="AD32" i="39"/>
  <c r="V32" i="39"/>
  <c r="AW29" i="39"/>
  <c r="AV29" i="39"/>
  <c r="AU29" i="39"/>
  <c r="AT29" i="39"/>
  <c r="AS29" i="39"/>
  <c r="AO29" i="39"/>
  <c r="AN29" i="39"/>
  <c r="AM29" i="39"/>
  <c r="AL29" i="39"/>
  <c r="AK29" i="39"/>
  <c r="AC29" i="39"/>
  <c r="AB29" i="39"/>
  <c r="AA29" i="39"/>
  <c r="Z29" i="39"/>
  <c r="Y29" i="39"/>
  <c r="U29" i="39"/>
  <c r="T29" i="39"/>
  <c r="S29" i="39"/>
  <c r="R29" i="39"/>
  <c r="Q29" i="39"/>
  <c r="BQ28" i="39"/>
  <c r="BP28" i="39"/>
  <c r="BO28" i="39"/>
  <c r="BN28" i="39"/>
  <c r="BM28" i="39"/>
  <c r="BI28" i="39"/>
  <c r="BH28" i="39"/>
  <c r="BG28" i="39"/>
  <c r="BF28" i="39"/>
  <c r="BE28" i="39"/>
  <c r="AX28" i="39"/>
  <c r="AP28" i="39"/>
  <c r="AD28" i="39"/>
  <c r="V28" i="39"/>
  <c r="BQ27" i="39"/>
  <c r="BQ29" i="39" s="1"/>
  <c r="BP27" i="39"/>
  <c r="BP29" i="39" s="1"/>
  <c r="BO27" i="39"/>
  <c r="BO29" i="39" s="1"/>
  <c r="BN27" i="39"/>
  <c r="BM27" i="39"/>
  <c r="BI27" i="39"/>
  <c r="BH27" i="39"/>
  <c r="BG27" i="39"/>
  <c r="BG29" i="39" s="1"/>
  <c r="BF27" i="39"/>
  <c r="BF29" i="39" s="1"/>
  <c r="BE27" i="39"/>
  <c r="AX27" i="39"/>
  <c r="AP27" i="39"/>
  <c r="AD27" i="39"/>
  <c r="V27" i="39"/>
  <c r="AW24" i="39"/>
  <c r="AV24" i="39"/>
  <c r="AU24" i="39"/>
  <c r="AT24" i="39"/>
  <c r="AS24" i="39"/>
  <c r="AO24" i="39"/>
  <c r="AN24" i="39"/>
  <c r="AM24" i="39"/>
  <c r="AL24" i="39"/>
  <c r="AK24" i="39"/>
  <c r="AC24" i="39"/>
  <c r="AB24" i="39"/>
  <c r="AA24" i="39"/>
  <c r="Z24" i="39"/>
  <c r="Y24" i="39"/>
  <c r="U24" i="39"/>
  <c r="T24" i="39"/>
  <c r="S24" i="39"/>
  <c r="R24" i="39"/>
  <c r="Q24" i="39"/>
  <c r="BQ23" i="39"/>
  <c r="BP23" i="39"/>
  <c r="BO23" i="39"/>
  <c r="BO24" i="39" s="1"/>
  <c r="BN23" i="39"/>
  <c r="BM23" i="39"/>
  <c r="BI23" i="39"/>
  <c r="BH23" i="39"/>
  <c r="BG23" i="39"/>
  <c r="BF23" i="39"/>
  <c r="BF24" i="39" s="1"/>
  <c r="BE23" i="39"/>
  <c r="AX23" i="39"/>
  <c r="AP23" i="39"/>
  <c r="AD23" i="39"/>
  <c r="V23" i="39"/>
  <c r="BQ22" i="39"/>
  <c r="BP22" i="39"/>
  <c r="BO22" i="39"/>
  <c r="BN22" i="39"/>
  <c r="BN24" i="39" s="1"/>
  <c r="BM22" i="39"/>
  <c r="BM24" i="39" s="1"/>
  <c r="BI22" i="39"/>
  <c r="BI24" i="39" s="1"/>
  <c r="BH22" i="39"/>
  <c r="BH24" i="39" s="1"/>
  <c r="BG22" i="39"/>
  <c r="BF22" i="39"/>
  <c r="BE22" i="39"/>
  <c r="BE24" i="39" s="1"/>
  <c r="AX22" i="39"/>
  <c r="AP22" i="39"/>
  <c r="AD22" i="39"/>
  <c r="V22" i="39"/>
  <c r="AW19" i="39"/>
  <c r="AV19" i="39"/>
  <c r="AU19" i="39"/>
  <c r="AT19" i="39"/>
  <c r="AS19" i="39"/>
  <c r="AO19" i="39"/>
  <c r="AN19" i="39"/>
  <c r="AM19" i="39"/>
  <c r="AL19" i="39"/>
  <c r="AK19" i="39"/>
  <c r="AC19" i="39"/>
  <c r="AB19" i="39"/>
  <c r="AA19" i="39"/>
  <c r="Z19" i="39"/>
  <c r="Y19" i="39"/>
  <c r="U19" i="39"/>
  <c r="T19" i="39"/>
  <c r="S19" i="39"/>
  <c r="R19" i="39"/>
  <c r="Q19" i="39"/>
  <c r="G19" i="39"/>
  <c r="BQ18" i="39"/>
  <c r="BP18" i="39"/>
  <c r="BO18" i="39"/>
  <c r="BN18" i="39"/>
  <c r="BM18" i="39"/>
  <c r="BI18" i="39"/>
  <c r="BH18" i="39"/>
  <c r="BG18" i="39"/>
  <c r="BF18" i="39"/>
  <c r="BE18" i="39"/>
  <c r="BJ18" i="39" s="1"/>
  <c r="AX18" i="39"/>
  <c r="AX19" i="39" s="1"/>
  <c r="AP18" i="39"/>
  <c r="AD18" i="39"/>
  <c r="V18" i="39"/>
  <c r="F18" i="39"/>
  <c r="D18" i="39"/>
  <c r="BQ17" i="39"/>
  <c r="BP17" i="39"/>
  <c r="BO17" i="39"/>
  <c r="BN17" i="39"/>
  <c r="BM17" i="39"/>
  <c r="BI17" i="39"/>
  <c r="BH17" i="39"/>
  <c r="BH19" i="39" s="1"/>
  <c r="BG17" i="39"/>
  <c r="BG19" i="39" s="1"/>
  <c r="BF17" i="39"/>
  <c r="BF19" i="39" s="1"/>
  <c r="BE17" i="39"/>
  <c r="BE19" i="39" s="1"/>
  <c r="AX17" i="39"/>
  <c r="AP17" i="39"/>
  <c r="AD17" i="39"/>
  <c r="V17" i="39"/>
  <c r="BG14" i="39"/>
  <c r="AW14" i="39"/>
  <c r="AV14" i="39"/>
  <c r="AU14" i="39"/>
  <c r="AT14" i="39"/>
  <c r="AS14" i="39"/>
  <c r="AP14" i="39"/>
  <c r="AO14" i="39"/>
  <c r="AN14" i="39"/>
  <c r="AM14" i="39"/>
  <c r="AL14" i="39"/>
  <c r="AK14" i="39"/>
  <c r="AC14" i="39"/>
  <c r="AB14" i="39"/>
  <c r="AA14" i="39"/>
  <c r="Z14" i="39"/>
  <c r="Y14" i="39"/>
  <c r="U14" i="39"/>
  <c r="T14" i="39"/>
  <c r="S14" i="39"/>
  <c r="R14" i="39"/>
  <c r="Q14" i="39"/>
  <c r="BQ13" i="39"/>
  <c r="BP13" i="39"/>
  <c r="BO13" i="39"/>
  <c r="BN13" i="39"/>
  <c r="BM13" i="39"/>
  <c r="BI13" i="39"/>
  <c r="BH13" i="39"/>
  <c r="BG13" i="39"/>
  <c r="BF13" i="39"/>
  <c r="BE13" i="39"/>
  <c r="AX13" i="39"/>
  <c r="AP13" i="39"/>
  <c r="AD13" i="39"/>
  <c r="V13" i="39"/>
  <c r="BQ12" i="39"/>
  <c r="BQ14" i="39" s="1"/>
  <c r="BP12" i="39"/>
  <c r="BP14" i="39" s="1"/>
  <c r="BO12" i="39"/>
  <c r="BN12" i="39"/>
  <c r="BM12" i="39"/>
  <c r="BM14" i="39" s="1"/>
  <c r="BI12" i="39"/>
  <c r="BI14" i="39" s="1"/>
  <c r="BH12" i="39"/>
  <c r="BH14" i="39" s="1"/>
  <c r="BG12" i="39"/>
  <c r="BF12" i="39"/>
  <c r="BE12" i="39"/>
  <c r="BE14" i="39" s="1"/>
  <c r="AX12" i="39"/>
  <c r="AX14" i="39" s="1"/>
  <c r="AP12" i="39"/>
  <c r="AD12" i="39"/>
  <c r="V12" i="39"/>
  <c r="AW9" i="39"/>
  <c r="AV9" i="39"/>
  <c r="AU9" i="39"/>
  <c r="AT9" i="39"/>
  <c r="AS9" i="39"/>
  <c r="AP9" i="39"/>
  <c r="AO9" i="39"/>
  <c r="AN9" i="39"/>
  <c r="AM9" i="39"/>
  <c r="AL9" i="39"/>
  <c r="AK9" i="39"/>
  <c r="AC9" i="39"/>
  <c r="AB9" i="39"/>
  <c r="AA9" i="39"/>
  <c r="Z9" i="39"/>
  <c r="Y9" i="39"/>
  <c r="U9" i="39"/>
  <c r="T9" i="39"/>
  <c r="S9" i="39"/>
  <c r="R9" i="39"/>
  <c r="Q9" i="39"/>
  <c r="BQ8" i="39"/>
  <c r="BP8" i="39"/>
  <c r="BO8" i="39"/>
  <c r="BN8" i="39"/>
  <c r="BM8" i="39"/>
  <c r="BI8" i="39"/>
  <c r="BH8" i="39"/>
  <c r="BG8" i="39"/>
  <c r="BF8" i="39"/>
  <c r="BE8" i="39"/>
  <c r="BJ8" i="39" s="1"/>
  <c r="AX8" i="39"/>
  <c r="AP8" i="39"/>
  <c r="AD8" i="39"/>
  <c r="V8" i="39"/>
  <c r="BQ7" i="39"/>
  <c r="BQ9" i="39" s="1"/>
  <c r="BP7" i="39"/>
  <c r="BP9" i="39" s="1"/>
  <c r="BO7" i="39"/>
  <c r="BO9" i="39" s="1"/>
  <c r="BN7" i="39"/>
  <c r="BN9" i="39" s="1"/>
  <c r="BM7" i="39"/>
  <c r="BM9" i="39" s="1"/>
  <c r="BI7" i="39"/>
  <c r="BH7" i="39"/>
  <c r="BG7" i="39"/>
  <c r="BG9" i="39" s="1"/>
  <c r="BF7" i="39"/>
  <c r="BF9" i="39" s="1"/>
  <c r="BE7" i="39"/>
  <c r="AX7" i="39"/>
  <c r="AX9" i="39" s="1"/>
  <c r="AP7" i="39"/>
  <c r="AD7" i="39"/>
  <c r="V7" i="39"/>
  <c r="BJ7" i="39" s="1"/>
  <c r="Z4" i="39"/>
  <c r="AT4" i="39" s="1"/>
  <c r="BN4" i="39" s="1"/>
  <c r="G23" i="40" l="1"/>
  <c r="G24" i="40"/>
  <c r="BJ19" i="40"/>
  <c r="G38" i="40"/>
  <c r="BJ59" i="40"/>
  <c r="BT63" i="40"/>
  <c r="BS63" i="40"/>
  <c r="AE64" i="40"/>
  <c r="K19" i="40"/>
  <c r="D23" i="40"/>
  <c r="BJ29" i="40"/>
  <c r="BJ24" i="40"/>
  <c r="BR19" i="40"/>
  <c r="W64" i="40"/>
  <c r="BC8" i="40"/>
  <c r="BJ14" i="40"/>
  <c r="BF63" i="40"/>
  <c r="BJ39" i="40"/>
  <c r="H32" i="40"/>
  <c r="AV64" i="40"/>
  <c r="F9" i="40"/>
  <c r="D24" i="40"/>
  <c r="BR24" i="40"/>
  <c r="AL64" i="40"/>
  <c r="D38" i="40"/>
  <c r="G12" i="40"/>
  <c r="G20" i="40"/>
  <c r="E32" i="40"/>
  <c r="K18" i="40"/>
  <c r="BJ9" i="40"/>
  <c r="BF62" i="40"/>
  <c r="BC7" i="40"/>
  <c r="BJ34" i="40"/>
  <c r="BP63" i="40"/>
  <c r="G8" i="40"/>
  <c r="BS62" i="40"/>
  <c r="BP62" i="40"/>
  <c r="BR39" i="40"/>
  <c r="BS64" i="40" s="1"/>
  <c r="BK62" i="40"/>
  <c r="BR14" i="40"/>
  <c r="D8" i="40"/>
  <c r="D25" i="40"/>
  <c r="J10" i="40"/>
  <c r="J25" i="40" s="1"/>
  <c r="AZ64" i="40"/>
  <c r="BJ49" i="40"/>
  <c r="BT64" i="40" s="1"/>
  <c r="D20" i="40"/>
  <c r="J9" i="40"/>
  <c r="D12" i="40"/>
  <c r="F10" i="40"/>
  <c r="F23" i="40" s="1"/>
  <c r="AI9" i="40"/>
  <c r="AY65" i="40" s="1"/>
  <c r="I32" i="40"/>
  <c r="R64" i="40"/>
  <c r="BT62" i="40"/>
  <c r="AB64" i="40"/>
  <c r="C9" i="40"/>
  <c r="I17" i="40"/>
  <c r="E17" i="40"/>
  <c r="H17" i="40"/>
  <c r="J32" i="40"/>
  <c r="BK63" i="40"/>
  <c r="O9" i="40"/>
  <c r="AF65" i="40" s="1"/>
  <c r="C10" i="40"/>
  <c r="C38" i="40" s="1"/>
  <c r="AX29" i="39"/>
  <c r="BR28" i="39"/>
  <c r="AP29" i="39"/>
  <c r="BQ24" i="39"/>
  <c r="AX24" i="39"/>
  <c r="BP24" i="39"/>
  <c r="BG24" i="39"/>
  <c r="AP19" i="39"/>
  <c r="AI8" i="39"/>
  <c r="G10" i="39" s="1"/>
  <c r="G25" i="39" s="1"/>
  <c r="AI7" i="39"/>
  <c r="BJ58" i="39"/>
  <c r="V59" i="39"/>
  <c r="AD54" i="39"/>
  <c r="BI54" i="39"/>
  <c r="BJ53" i="39"/>
  <c r="BH54" i="39"/>
  <c r="BG54" i="39"/>
  <c r="V54" i="39"/>
  <c r="BR47" i="39"/>
  <c r="BN49" i="39"/>
  <c r="BR48" i="39"/>
  <c r="BR49" i="39"/>
  <c r="AD49" i="39"/>
  <c r="BM49" i="39"/>
  <c r="BH49" i="39"/>
  <c r="AF62" i="39"/>
  <c r="V49" i="39"/>
  <c r="BJ48" i="39"/>
  <c r="BP44" i="39"/>
  <c r="AF63" i="39"/>
  <c r="BR43" i="39"/>
  <c r="AD44" i="39"/>
  <c r="BR42" i="39"/>
  <c r="V44" i="39"/>
  <c r="AE63" i="39"/>
  <c r="C19" i="39"/>
  <c r="AE62" i="39"/>
  <c r="BP39" i="39"/>
  <c r="BR38" i="39"/>
  <c r="C18" i="39"/>
  <c r="C32" i="39" s="1"/>
  <c r="BR37" i="39"/>
  <c r="BR39" i="39" s="1"/>
  <c r="BM39" i="39"/>
  <c r="BG39" i="39"/>
  <c r="V39" i="39"/>
  <c r="BI34" i="39"/>
  <c r="BH34" i="39"/>
  <c r="BJ33" i="39"/>
  <c r="V34" i="39"/>
  <c r="BE34" i="39"/>
  <c r="AD29" i="39"/>
  <c r="BM29" i="39"/>
  <c r="Z75" i="39"/>
  <c r="BR27" i="39"/>
  <c r="BR29" i="39" s="1"/>
  <c r="Z74" i="39"/>
  <c r="BI29" i="39"/>
  <c r="BH29" i="39"/>
  <c r="D17" i="39"/>
  <c r="BE29" i="39"/>
  <c r="V29" i="39"/>
  <c r="BR23" i="39"/>
  <c r="AD24" i="39"/>
  <c r="V24" i="39"/>
  <c r="BJ23" i="39"/>
  <c r="BQ19" i="39"/>
  <c r="BP19" i="39"/>
  <c r="BO19" i="39"/>
  <c r="BN19" i="39"/>
  <c r="BR18" i="39"/>
  <c r="AD19" i="39"/>
  <c r="BI19" i="39"/>
  <c r="W63" i="39"/>
  <c r="BO14" i="39"/>
  <c r="BN14" i="39"/>
  <c r="BR13" i="39"/>
  <c r="BR12" i="39"/>
  <c r="O8" i="39"/>
  <c r="D10" i="39" s="1"/>
  <c r="V14" i="39"/>
  <c r="BF14" i="39"/>
  <c r="BJ13" i="39"/>
  <c r="BF63" i="39" s="1"/>
  <c r="BJ12" i="39"/>
  <c r="BR8" i="39"/>
  <c r="AD9" i="39"/>
  <c r="BI9" i="39"/>
  <c r="BH9" i="39"/>
  <c r="BE9" i="39"/>
  <c r="V9" i="39"/>
  <c r="F10" i="39"/>
  <c r="BJ9" i="39"/>
  <c r="F9" i="39"/>
  <c r="AY64" i="39"/>
  <c r="BT63" i="39"/>
  <c r="AZ62" i="39"/>
  <c r="BM59" i="39"/>
  <c r="R63" i="39"/>
  <c r="AY63" i="39"/>
  <c r="O7" i="39"/>
  <c r="AL62" i="39"/>
  <c r="AL63" i="39"/>
  <c r="G18" i="39"/>
  <c r="BJ28" i="39"/>
  <c r="BN29" i="39"/>
  <c r="AD34" i="39"/>
  <c r="C17" i="39"/>
  <c r="BJ32" i="39"/>
  <c r="BJ34" i="39" s="1"/>
  <c r="BR33" i="39"/>
  <c r="BJ38" i="39"/>
  <c r="BN39" i="39"/>
  <c r="BJ43" i="39"/>
  <c r="BS63" i="39" s="1"/>
  <c r="AX44" i="39"/>
  <c r="AZ64" i="39" s="1"/>
  <c r="BN44" i="39"/>
  <c r="AP54" i="39"/>
  <c r="BR52" i="39"/>
  <c r="BR54" i="39" s="1"/>
  <c r="AB62" i="39"/>
  <c r="BR7" i="39"/>
  <c r="BR9" i="39" s="1"/>
  <c r="BJ17" i="39"/>
  <c r="BJ19" i="39" s="1"/>
  <c r="I19" i="39"/>
  <c r="E19" i="39"/>
  <c r="BR22" i="39"/>
  <c r="AP24" i="39"/>
  <c r="AP44" i="39"/>
  <c r="F19" i="39"/>
  <c r="AQ62" i="39"/>
  <c r="AV63" i="39"/>
  <c r="G9" i="39" s="1"/>
  <c r="W62" i="39"/>
  <c r="BM19" i="39"/>
  <c r="BR17" i="39"/>
  <c r="F24" i="39"/>
  <c r="AY62" i="39"/>
  <c r="R62" i="39"/>
  <c r="AQ63" i="39"/>
  <c r="AD14" i="39"/>
  <c r="F17" i="39"/>
  <c r="V19" i="39"/>
  <c r="D32" i="39"/>
  <c r="J18" i="39"/>
  <c r="BJ22" i="39"/>
  <c r="G17" i="39"/>
  <c r="BM34" i="39"/>
  <c r="BR32" i="39"/>
  <c r="BJ37" i="39"/>
  <c r="AB63" i="39"/>
  <c r="D9" i="39" s="1"/>
  <c r="AD39" i="39"/>
  <c r="AP49" i="39"/>
  <c r="BJ27" i="39"/>
  <c r="BJ42" i="39"/>
  <c r="BJ47" i="39"/>
  <c r="BJ52" i="39"/>
  <c r="BJ54" i="39" s="1"/>
  <c r="BJ57" i="39"/>
  <c r="U54" i="38"/>
  <c r="Q24" i="38"/>
  <c r="BQ59" i="38"/>
  <c r="BP59" i="38"/>
  <c r="AW59" i="38"/>
  <c r="AV59" i="38"/>
  <c r="AU59" i="38"/>
  <c r="AT59" i="38"/>
  <c r="AS59" i="38"/>
  <c r="AO59" i="38"/>
  <c r="AN59" i="38"/>
  <c r="AM59" i="38"/>
  <c r="AL59" i="38"/>
  <c r="AK59" i="38"/>
  <c r="AC59" i="38"/>
  <c r="AB59" i="38"/>
  <c r="AA59" i="38"/>
  <c r="Z59" i="38"/>
  <c r="Y59" i="38"/>
  <c r="U59" i="38"/>
  <c r="T59" i="38"/>
  <c r="S59" i="38"/>
  <c r="R59" i="38"/>
  <c r="Q59" i="38"/>
  <c r="BO58" i="38"/>
  <c r="BN58" i="38"/>
  <c r="BM58" i="38"/>
  <c r="BI58" i="38"/>
  <c r="BH58" i="38"/>
  <c r="BG58" i="38"/>
  <c r="BG59" i="38" s="1"/>
  <c r="BF58" i="38"/>
  <c r="BE58" i="38"/>
  <c r="AX58" i="38"/>
  <c r="AP58" i="38"/>
  <c r="AD58" i="38"/>
  <c r="V58" i="38"/>
  <c r="BO57" i="38"/>
  <c r="BO59" i="38" s="1"/>
  <c r="BN57" i="38"/>
  <c r="BN59" i="38" s="1"/>
  <c r="BM57" i="38"/>
  <c r="BR57" i="38" s="1"/>
  <c r="BI57" i="38"/>
  <c r="BH57" i="38"/>
  <c r="BG57" i="38"/>
  <c r="BF57" i="38"/>
  <c r="BF59" i="38" s="1"/>
  <c r="BE57" i="38"/>
  <c r="BE59" i="38" s="1"/>
  <c r="AX57" i="38"/>
  <c r="AX59" i="38" s="1"/>
  <c r="AP57" i="38"/>
  <c r="AP59" i="38" s="1"/>
  <c r="AD57" i="38"/>
  <c r="AD59" i="38" s="1"/>
  <c r="V57" i="38"/>
  <c r="AW54" i="38"/>
  <c r="AV54" i="38"/>
  <c r="AU54" i="38"/>
  <c r="AT54" i="38"/>
  <c r="AS54" i="38"/>
  <c r="AO54" i="38"/>
  <c r="AN54" i="38"/>
  <c r="AM54" i="38"/>
  <c r="AL54" i="38"/>
  <c r="AK54" i="38"/>
  <c r="AC54" i="38"/>
  <c r="AB54" i="38"/>
  <c r="AA54" i="38"/>
  <c r="Z54" i="38"/>
  <c r="Y54" i="38"/>
  <c r="T54" i="38"/>
  <c r="S54" i="38"/>
  <c r="R54" i="38"/>
  <c r="Q54" i="38"/>
  <c r="BQ53" i="38"/>
  <c r="BP53" i="38"/>
  <c r="BO53" i="38"/>
  <c r="BN53" i="38"/>
  <c r="BM53" i="38"/>
  <c r="BI53" i="38"/>
  <c r="BH53" i="38"/>
  <c r="BG53" i="38"/>
  <c r="BF53" i="38"/>
  <c r="BE53" i="38"/>
  <c r="AX53" i="38"/>
  <c r="AP53" i="38"/>
  <c r="AD53" i="38"/>
  <c r="V53" i="38"/>
  <c r="BQ52" i="38"/>
  <c r="BP52" i="38"/>
  <c r="BO52" i="38"/>
  <c r="BO54" i="38" s="1"/>
  <c r="BN52" i="38"/>
  <c r="BN54" i="38" s="1"/>
  <c r="BM52" i="38"/>
  <c r="BR52" i="38" s="1"/>
  <c r="BI52" i="38"/>
  <c r="BI54" i="38" s="1"/>
  <c r="BH52" i="38"/>
  <c r="BH54" i="38" s="1"/>
  <c r="BG52" i="38"/>
  <c r="BG54" i="38" s="1"/>
  <c r="BF52" i="38"/>
  <c r="BF54" i="38" s="1"/>
  <c r="BE52" i="38"/>
  <c r="AX52" i="38"/>
  <c r="AX54" i="38" s="1"/>
  <c r="AP52" i="38"/>
  <c r="AP54" i="38" s="1"/>
  <c r="AD52" i="38"/>
  <c r="V52" i="38"/>
  <c r="AW49" i="38"/>
  <c r="AV49" i="38"/>
  <c r="AU49" i="38"/>
  <c r="AT49" i="38"/>
  <c r="AS49" i="38"/>
  <c r="AO49" i="38"/>
  <c r="AN49" i="38"/>
  <c r="AM49" i="38"/>
  <c r="AL49" i="38"/>
  <c r="AK49" i="38"/>
  <c r="AC49" i="38"/>
  <c r="AB49" i="38"/>
  <c r="AA49" i="38"/>
  <c r="Z49" i="38"/>
  <c r="Y49" i="38"/>
  <c r="U49" i="38"/>
  <c r="T49" i="38"/>
  <c r="S49" i="38"/>
  <c r="R49" i="38"/>
  <c r="Q49" i="38"/>
  <c r="BQ48" i="38"/>
  <c r="BP48" i="38"/>
  <c r="BO48" i="38"/>
  <c r="BN48" i="38"/>
  <c r="BM48" i="38"/>
  <c r="BR48" i="38" s="1"/>
  <c r="BI48" i="38"/>
  <c r="BH48" i="38"/>
  <c r="BG48" i="38"/>
  <c r="BF48" i="38"/>
  <c r="BE48" i="38"/>
  <c r="AX48" i="38"/>
  <c r="AP48" i="38"/>
  <c r="AD48" i="38"/>
  <c r="V48" i="38"/>
  <c r="BQ47" i="38"/>
  <c r="BP47" i="38"/>
  <c r="BP49" i="38" s="1"/>
  <c r="BO47" i="38"/>
  <c r="BO49" i="38" s="1"/>
  <c r="BN47" i="38"/>
  <c r="BN49" i="38" s="1"/>
  <c r="BM47" i="38"/>
  <c r="BI47" i="38"/>
  <c r="BI49" i="38" s="1"/>
  <c r="BH47" i="38"/>
  <c r="BH49" i="38" s="1"/>
  <c r="BG47" i="38"/>
  <c r="BG49" i="38" s="1"/>
  <c r="BF47" i="38"/>
  <c r="BE47" i="38"/>
  <c r="BE49" i="38" s="1"/>
  <c r="AX47" i="38"/>
  <c r="AX49" i="38" s="1"/>
  <c r="AP47" i="38"/>
  <c r="AP49" i="38" s="1"/>
  <c r="AD47" i="38"/>
  <c r="V47" i="38"/>
  <c r="AW44" i="38"/>
  <c r="AV44" i="38"/>
  <c r="AU44" i="38"/>
  <c r="AT44" i="38"/>
  <c r="AS44" i="38"/>
  <c r="AO44" i="38"/>
  <c r="AN44" i="38"/>
  <c r="AM44" i="38"/>
  <c r="AL44" i="38"/>
  <c r="AK44" i="38"/>
  <c r="AC44" i="38"/>
  <c r="AB44" i="38"/>
  <c r="AA44" i="38"/>
  <c r="Z44" i="38"/>
  <c r="Y44" i="38"/>
  <c r="U44" i="38"/>
  <c r="T44" i="38"/>
  <c r="S44" i="38"/>
  <c r="R44" i="38"/>
  <c r="Q44" i="38"/>
  <c r="BQ43" i="38"/>
  <c r="BQ44" i="38" s="1"/>
  <c r="BP43" i="38"/>
  <c r="BO43" i="38"/>
  <c r="BN43" i="38"/>
  <c r="BM43" i="38"/>
  <c r="BR43" i="38" s="1"/>
  <c r="BI43" i="38"/>
  <c r="BH43" i="38"/>
  <c r="BG43" i="38"/>
  <c r="BF43" i="38"/>
  <c r="BE43" i="38"/>
  <c r="AX43" i="38"/>
  <c r="AZ63" i="38" s="1"/>
  <c r="AP43" i="38"/>
  <c r="AD43" i="38"/>
  <c r="V43" i="38"/>
  <c r="D19" i="38" s="1"/>
  <c r="BQ42" i="38"/>
  <c r="BP42" i="38"/>
  <c r="BP44" i="38" s="1"/>
  <c r="BO42" i="38"/>
  <c r="BO44" i="38" s="1"/>
  <c r="BN42" i="38"/>
  <c r="BN44" i="38" s="1"/>
  <c r="BM42" i="38"/>
  <c r="BI42" i="38"/>
  <c r="BI44" i="38" s="1"/>
  <c r="BH42" i="38"/>
  <c r="BH44" i="38" s="1"/>
  <c r="BG42" i="38"/>
  <c r="BG44" i="38" s="1"/>
  <c r="BF42" i="38"/>
  <c r="BF44" i="38" s="1"/>
  <c r="BE42" i="38"/>
  <c r="AX42" i="38"/>
  <c r="AP42" i="38"/>
  <c r="AP44" i="38" s="1"/>
  <c r="AD42" i="38"/>
  <c r="V42" i="38"/>
  <c r="C19" i="38" s="1"/>
  <c r="AX39" i="38"/>
  <c r="AY64" i="38" s="1"/>
  <c r="AW39" i="38"/>
  <c r="AV39" i="38"/>
  <c r="AU39" i="38"/>
  <c r="AT39" i="38"/>
  <c r="AS39" i="38"/>
  <c r="AO39" i="38"/>
  <c r="AN39" i="38"/>
  <c r="AM39" i="38"/>
  <c r="AL39" i="38"/>
  <c r="AK39" i="38"/>
  <c r="AC39" i="38"/>
  <c r="AB39" i="38"/>
  <c r="AA39" i="38"/>
  <c r="Z39" i="38"/>
  <c r="Y39" i="38"/>
  <c r="U39" i="38"/>
  <c r="T39" i="38"/>
  <c r="S39" i="38"/>
  <c r="R39" i="38"/>
  <c r="Q39" i="38"/>
  <c r="BQ38" i="38"/>
  <c r="BP38" i="38"/>
  <c r="BO38" i="38"/>
  <c r="BN38" i="38"/>
  <c r="BM38" i="38"/>
  <c r="BM39" i="38" s="1"/>
  <c r="BI38" i="38"/>
  <c r="BH38" i="38"/>
  <c r="BG38" i="38"/>
  <c r="BG39" i="38" s="1"/>
  <c r="BF38" i="38"/>
  <c r="BE38" i="38"/>
  <c r="AX38" i="38"/>
  <c r="AY63" i="38" s="1"/>
  <c r="AP38" i="38"/>
  <c r="AD38" i="38"/>
  <c r="V38" i="38"/>
  <c r="BQ37" i="38"/>
  <c r="BP37" i="38"/>
  <c r="BP39" i="38" s="1"/>
  <c r="BO37" i="38"/>
  <c r="BO39" i="38" s="1"/>
  <c r="BN37" i="38"/>
  <c r="BM37" i="38"/>
  <c r="BI37" i="38"/>
  <c r="BI39" i="38" s="1"/>
  <c r="BH37" i="38"/>
  <c r="BG37" i="38"/>
  <c r="BF37" i="38"/>
  <c r="BF39" i="38" s="1"/>
  <c r="BE37" i="38"/>
  <c r="AX37" i="38"/>
  <c r="AP37" i="38"/>
  <c r="AP39" i="38" s="1"/>
  <c r="AD37" i="38"/>
  <c r="V37" i="38"/>
  <c r="BO34" i="38"/>
  <c r="AW34" i="38"/>
  <c r="AV34" i="38"/>
  <c r="AU34" i="38"/>
  <c r="AT34" i="38"/>
  <c r="AS34" i="38"/>
  <c r="AO34" i="38"/>
  <c r="AN34" i="38"/>
  <c r="AM34" i="38"/>
  <c r="AL34" i="38"/>
  <c r="AK34" i="38"/>
  <c r="AC34" i="38"/>
  <c r="AB34" i="38"/>
  <c r="AA34" i="38"/>
  <c r="Z34" i="38"/>
  <c r="Y34" i="38"/>
  <c r="U34" i="38"/>
  <c r="T34" i="38"/>
  <c r="S34" i="38"/>
  <c r="R34" i="38"/>
  <c r="Q34" i="38"/>
  <c r="BQ33" i="38"/>
  <c r="BP33" i="38"/>
  <c r="BO33" i="38"/>
  <c r="BN33" i="38"/>
  <c r="BM33" i="38"/>
  <c r="BI33" i="38"/>
  <c r="BH33" i="38"/>
  <c r="BG33" i="38"/>
  <c r="BF33" i="38"/>
  <c r="BE33" i="38"/>
  <c r="AX33" i="38"/>
  <c r="AP33" i="38"/>
  <c r="AD33" i="38"/>
  <c r="V33" i="38"/>
  <c r="BQ32" i="38"/>
  <c r="BQ34" i="38" s="1"/>
  <c r="BP32" i="38"/>
  <c r="BO32" i="38"/>
  <c r="BN32" i="38"/>
  <c r="BN34" i="38" s="1"/>
  <c r="BM32" i="38"/>
  <c r="BM34" i="38" s="1"/>
  <c r="BI32" i="38"/>
  <c r="BH32" i="38"/>
  <c r="BH34" i="38" s="1"/>
  <c r="BG32" i="38"/>
  <c r="BF32" i="38"/>
  <c r="BE32" i="38"/>
  <c r="AX32" i="38"/>
  <c r="AX34" i="38" s="1"/>
  <c r="AP32" i="38"/>
  <c r="AP34" i="38" s="1"/>
  <c r="AD32" i="38"/>
  <c r="V32" i="38"/>
  <c r="AW29" i="38"/>
  <c r="AV29" i="38"/>
  <c r="AU29" i="38"/>
  <c r="AT29" i="38"/>
  <c r="AS29" i="38"/>
  <c r="AO29" i="38"/>
  <c r="AN29" i="38"/>
  <c r="AM29" i="38"/>
  <c r="AL29" i="38"/>
  <c r="AK29" i="38"/>
  <c r="AC29" i="38"/>
  <c r="AB29" i="38"/>
  <c r="AA29" i="38"/>
  <c r="Z29" i="38"/>
  <c r="Y29" i="38"/>
  <c r="U29" i="38"/>
  <c r="T29" i="38"/>
  <c r="S29" i="38"/>
  <c r="R29" i="38"/>
  <c r="Q29" i="38"/>
  <c r="BQ28" i="38"/>
  <c r="BP28" i="38"/>
  <c r="BO28" i="38"/>
  <c r="BN28" i="38"/>
  <c r="BM28" i="38"/>
  <c r="BI28" i="38"/>
  <c r="BH28" i="38"/>
  <c r="BG28" i="38"/>
  <c r="BF28" i="38"/>
  <c r="BE28" i="38"/>
  <c r="AX28" i="38"/>
  <c r="AP28" i="38"/>
  <c r="AD28" i="38"/>
  <c r="V28" i="38"/>
  <c r="BQ27" i="38"/>
  <c r="BP27" i="38"/>
  <c r="BP29" i="38" s="1"/>
  <c r="BO27" i="38"/>
  <c r="BO29" i="38" s="1"/>
  <c r="BN27" i="38"/>
  <c r="BM27" i="38"/>
  <c r="BI27" i="38"/>
  <c r="BI29" i="38" s="1"/>
  <c r="BH27" i="38"/>
  <c r="BG27" i="38"/>
  <c r="BF27" i="38"/>
  <c r="BF29" i="38" s="1"/>
  <c r="BE27" i="38"/>
  <c r="BE29" i="38" s="1"/>
  <c r="AX27" i="38"/>
  <c r="AP27" i="38"/>
  <c r="AD27" i="38"/>
  <c r="V27" i="38"/>
  <c r="BI24" i="38"/>
  <c r="AW24" i="38"/>
  <c r="AV24" i="38"/>
  <c r="AU24" i="38"/>
  <c r="AT24" i="38"/>
  <c r="AS24" i="38"/>
  <c r="AO24" i="38"/>
  <c r="AN24" i="38"/>
  <c r="AM24" i="38"/>
  <c r="AL24" i="38"/>
  <c r="AK24" i="38"/>
  <c r="AC24" i="38"/>
  <c r="AB24" i="38"/>
  <c r="AA24" i="38"/>
  <c r="Z24" i="38"/>
  <c r="Y24" i="38"/>
  <c r="U24" i="38"/>
  <c r="T24" i="38"/>
  <c r="S24" i="38"/>
  <c r="R24" i="38"/>
  <c r="BQ23" i="38"/>
  <c r="BP23" i="38"/>
  <c r="BO23" i="38"/>
  <c r="BN23" i="38"/>
  <c r="BM23" i="38"/>
  <c r="BI23" i="38"/>
  <c r="BH23" i="38"/>
  <c r="BG23" i="38"/>
  <c r="BF23" i="38"/>
  <c r="BE23" i="38"/>
  <c r="AX23" i="38"/>
  <c r="AP23" i="38"/>
  <c r="AD23" i="38"/>
  <c r="V23" i="38"/>
  <c r="BQ22" i="38"/>
  <c r="BQ24" i="38" s="1"/>
  <c r="BP22" i="38"/>
  <c r="BO22" i="38"/>
  <c r="BN22" i="38"/>
  <c r="BM22" i="38"/>
  <c r="BI22" i="38"/>
  <c r="BH22" i="38"/>
  <c r="BG22" i="38"/>
  <c r="BG24" i="38" s="1"/>
  <c r="BF22" i="38"/>
  <c r="BE22" i="38"/>
  <c r="BE24" i="38" s="1"/>
  <c r="AX22" i="38"/>
  <c r="AP22" i="38"/>
  <c r="AP24" i="38" s="1"/>
  <c r="AD22" i="38"/>
  <c r="V22" i="38"/>
  <c r="AW19" i="38"/>
  <c r="AV19" i="38"/>
  <c r="AU19" i="38"/>
  <c r="AT19" i="38"/>
  <c r="AS19" i="38"/>
  <c r="AO19" i="38"/>
  <c r="AN19" i="38"/>
  <c r="AM19" i="38"/>
  <c r="AL19" i="38"/>
  <c r="AK19" i="38"/>
  <c r="AC19" i="38"/>
  <c r="AB19" i="38"/>
  <c r="AA19" i="38"/>
  <c r="Z19" i="38"/>
  <c r="Y19" i="38"/>
  <c r="U19" i="38"/>
  <c r="T19" i="38"/>
  <c r="S19" i="38"/>
  <c r="R19" i="38"/>
  <c r="Q19" i="38"/>
  <c r="G19" i="38"/>
  <c r="BQ18" i="38"/>
  <c r="BP18" i="38"/>
  <c r="BO18" i="38"/>
  <c r="BN18" i="38"/>
  <c r="BN19" i="38" s="1"/>
  <c r="BM18" i="38"/>
  <c r="BI18" i="38"/>
  <c r="BH18" i="38"/>
  <c r="BG18" i="38"/>
  <c r="BF18" i="38"/>
  <c r="BE18" i="38"/>
  <c r="AX18" i="38"/>
  <c r="AX19" i="38" s="1"/>
  <c r="AP18" i="38"/>
  <c r="AD18" i="38"/>
  <c r="V18" i="38"/>
  <c r="G18" i="38"/>
  <c r="F18" i="38"/>
  <c r="BQ17" i="38"/>
  <c r="BP17" i="38"/>
  <c r="BO17" i="38"/>
  <c r="BO19" i="38" s="1"/>
  <c r="BN17" i="38"/>
  <c r="BM17" i="38"/>
  <c r="BI17" i="38"/>
  <c r="BH17" i="38"/>
  <c r="BG17" i="38"/>
  <c r="BF17" i="38"/>
  <c r="BE17" i="38"/>
  <c r="AX17" i="38"/>
  <c r="AP17" i="38"/>
  <c r="AD17" i="38"/>
  <c r="V17" i="38"/>
  <c r="AW14" i="38"/>
  <c r="AV14" i="38"/>
  <c r="AU14" i="38"/>
  <c r="AT14" i="38"/>
  <c r="AS14" i="38"/>
  <c r="AP14" i="38"/>
  <c r="AO14" i="38"/>
  <c r="AN14" i="38"/>
  <c r="AM14" i="38"/>
  <c r="AL14" i="38"/>
  <c r="AK14" i="38"/>
  <c r="AC14" i="38"/>
  <c r="AB14" i="38"/>
  <c r="AA14" i="38"/>
  <c r="Z14" i="38"/>
  <c r="Y14" i="38"/>
  <c r="U14" i="38"/>
  <c r="T14" i="38"/>
  <c r="S14" i="38"/>
  <c r="R14" i="38"/>
  <c r="Q14" i="38"/>
  <c r="BQ13" i="38"/>
  <c r="BP13" i="38"/>
  <c r="BO13" i="38"/>
  <c r="BN13" i="38"/>
  <c r="BM13" i="38"/>
  <c r="BI13" i="38"/>
  <c r="BH13" i="38"/>
  <c r="BG13" i="38"/>
  <c r="BF13" i="38"/>
  <c r="BE13" i="38"/>
  <c r="AX13" i="38"/>
  <c r="AP13" i="38"/>
  <c r="AD13" i="38"/>
  <c r="V13" i="38"/>
  <c r="BQ12" i="38"/>
  <c r="BQ14" i="38" s="1"/>
  <c r="BP12" i="38"/>
  <c r="BO12" i="38"/>
  <c r="BO14" i="38" s="1"/>
  <c r="BN12" i="38"/>
  <c r="BN14" i="38" s="1"/>
  <c r="BM12" i="38"/>
  <c r="BI12" i="38"/>
  <c r="BH12" i="38"/>
  <c r="BH14" i="38" s="1"/>
  <c r="BG12" i="38"/>
  <c r="BG14" i="38" s="1"/>
  <c r="BF12" i="38"/>
  <c r="BF14" i="38" s="1"/>
  <c r="BE12" i="38"/>
  <c r="BE14" i="38" s="1"/>
  <c r="AX12" i="38"/>
  <c r="AP12" i="38"/>
  <c r="AD12" i="38"/>
  <c r="V12" i="38"/>
  <c r="AW9" i="38"/>
  <c r="AV9" i="38"/>
  <c r="AU9" i="38"/>
  <c r="AT9" i="38"/>
  <c r="AS9" i="38"/>
  <c r="AO9" i="38"/>
  <c r="AN9" i="38"/>
  <c r="AM9" i="38"/>
  <c r="AL9" i="38"/>
  <c r="AK9" i="38"/>
  <c r="AC9" i="38"/>
  <c r="AB9" i="38"/>
  <c r="AA9" i="38"/>
  <c r="Z9" i="38"/>
  <c r="Y9" i="38"/>
  <c r="U9" i="38"/>
  <c r="T9" i="38"/>
  <c r="S9" i="38"/>
  <c r="R9" i="38"/>
  <c r="Q9" i="38"/>
  <c r="BQ8" i="38"/>
  <c r="BP8" i="38"/>
  <c r="BO8" i="38"/>
  <c r="BN8" i="38"/>
  <c r="BM8" i="38"/>
  <c r="BI8" i="38"/>
  <c r="BH8" i="38"/>
  <c r="BG8" i="38"/>
  <c r="BF8" i="38"/>
  <c r="BE8" i="38"/>
  <c r="AX8" i="38"/>
  <c r="AP8" i="38"/>
  <c r="AL63" i="38" s="1"/>
  <c r="AD8" i="38"/>
  <c r="V8" i="38"/>
  <c r="BQ7" i="38"/>
  <c r="BP7" i="38"/>
  <c r="BO7" i="38"/>
  <c r="BN7" i="38"/>
  <c r="BN9" i="38" s="1"/>
  <c r="BM7" i="38"/>
  <c r="BI7" i="38"/>
  <c r="BI9" i="38" s="1"/>
  <c r="BH7" i="38"/>
  <c r="BG7" i="38"/>
  <c r="BF7" i="38"/>
  <c r="BE7" i="38"/>
  <c r="AX7" i="38"/>
  <c r="AX9" i="38" s="1"/>
  <c r="AP7" i="38"/>
  <c r="AL62" i="38" s="1"/>
  <c r="AL64" i="38" s="1"/>
  <c r="AD7" i="38"/>
  <c r="V7" i="38"/>
  <c r="BJ7" i="38" s="1"/>
  <c r="Z4" i="38"/>
  <c r="AT4" i="38" s="1"/>
  <c r="BN4" i="38" s="1"/>
  <c r="AZ65" i="40" l="1"/>
  <c r="J12" i="40"/>
  <c r="BK64" i="40"/>
  <c r="BC9" i="40"/>
  <c r="BT65" i="40" s="1"/>
  <c r="BF64" i="40"/>
  <c r="C23" i="40"/>
  <c r="C20" i="40"/>
  <c r="C12" i="40"/>
  <c r="E9" i="40"/>
  <c r="I9" i="40"/>
  <c r="R65" i="40"/>
  <c r="D26" i="40"/>
  <c r="J20" i="40"/>
  <c r="D34" i="40"/>
  <c r="D40" i="40" s="1"/>
  <c r="G34" i="40"/>
  <c r="G40" i="40" s="1"/>
  <c r="G26" i="40"/>
  <c r="AL65" i="40"/>
  <c r="AV65" i="40"/>
  <c r="W65" i="40"/>
  <c r="H9" i="40"/>
  <c r="F12" i="40"/>
  <c r="F20" i="40"/>
  <c r="J23" i="40"/>
  <c r="J38" i="40"/>
  <c r="K17" i="40"/>
  <c r="AB65" i="40"/>
  <c r="H10" i="40"/>
  <c r="H38" i="40" s="1"/>
  <c r="F8" i="40"/>
  <c r="F24" i="40"/>
  <c r="F38" i="40"/>
  <c r="F25" i="40"/>
  <c r="J8" i="40"/>
  <c r="BP64" i="40"/>
  <c r="K32" i="40"/>
  <c r="AQ65" i="40"/>
  <c r="AE65" i="40"/>
  <c r="C8" i="40"/>
  <c r="I10" i="40"/>
  <c r="I23" i="40" s="1"/>
  <c r="E10" i="40"/>
  <c r="E23" i="40" s="1"/>
  <c r="C24" i="40"/>
  <c r="C25" i="40"/>
  <c r="J24" i="40"/>
  <c r="BR24" i="39"/>
  <c r="BJ24" i="39"/>
  <c r="AI9" i="39"/>
  <c r="AY65" i="39" s="1"/>
  <c r="G23" i="39"/>
  <c r="AQ64" i="39"/>
  <c r="BJ59" i="39"/>
  <c r="AF64" i="39"/>
  <c r="BJ49" i="39"/>
  <c r="BR44" i="39"/>
  <c r="AE64" i="39"/>
  <c r="BJ44" i="39"/>
  <c r="BS64" i="39" s="1"/>
  <c r="BP63" i="39"/>
  <c r="D8" i="39"/>
  <c r="E18" i="39"/>
  <c r="E32" i="39" s="1"/>
  <c r="I18" i="39"/>
  <c r="I32" i="39" s="1"/>
  <c r="BJ39" i="39"/>
  <c r="BJ29" i="39"/>
  <c r="BR19" i="39"/>
  <c r="W64" i="39"/>
  <c r="BR14" i="39"/>
  <c r="D24" i="39"/>
  <c r="D38" i="39"/>
  <c r="D25" i="39"/>
  <c r="D23" i="39"/>
  <c r="J10" i="39"/>
  <c r="J25" i="39" s="1"/>
  <c r="BJ14" i="39"/>
  <c r="R64" i="39"/>
  <c r="BC8" i="39"/>
  <c r="BF62" i="39"/>
  <c r="BF64" i="39" s="1"/>
  <c r="BR34" i="39"/>
  <c r="H17" i="39"/>
  <c r="F23" i="39"/>
  <c r="F25" i="39"/>
  <c r="H19" i="39"/>
  <c r="F32" i="39"/>
  <c r="F38" i="39" s="1"/>
  <c r="BS62" i="39"/>
  <c r="BK63" i="39"/>
  <c r="BT62" i="39"/>
  <c r="BC7" i="39"/>
  <c r="AB64" i="39"/>
  <c r="C9" i="39"/>
  <c r="BP62" i="39"/>
  <c r="J32" i="39"/>
  <c r="I17" i="39"/>
  <c r="E17" i="39"/>
  <c r="G24" i="39"/>
  <c r="G32" i="39"/>
  <c r="G38" i="39" s="1"/>
  <c r="H18" i="39"/>
  <c r="AL64" i="39"/>
  <c r="F12" i="39"/>
  <c r="F20" i="39"/>
  <c r="H9" i="39"/>
  <c r="BK62" i="39"/>
  <c r="F8" i="39"/>
  <c r="H10" i="39"/>
  <c r="H8" i="39" s="1"/>
  <c r="D20" i="39"/>
  <c r="D12" i="39"/>
  <c r="J9" i="39"/>
  <c r="G20" i="39"/>
  <c r="G12" i="39"/>
  <c r="C10" i="39"/>
  <c r="C38" i="39" s="1"/>
  <c r="O9" i="39"/>
  <c r="R65" i="39" s="1"/>
  <c r="J17" i="39"/>
  <c r="AV64" i="39"/>
  <c r="G8" i="39"/>
  <c r="BI59" i="38"/>
  <c r="BH59" i="38"/>
  <c r="BJ58" i="38"/>
  <c r="BN29" i="38"/>
  <c r="AX29" i="38"/>
  <c r="BR28" i="38"/>
  <c r="G17" i="38"/>
  <c r="BM29" i="38"/>
  <c r="AP29" i="38"/>
  <c r="BG29" i="38"/>
  <c r="AX24" i="38"/>
  <c r="BO24" i="38"/>
  <c r="AQ62" i="38"/>
  <c r="BH19" i="38"/>
  <c r="BJ17" i="38"/>
  <c r="AP19" i="38"/>
  <c r="BF19" i="38"/>
  <c r="V59" i="38"/>
  <c r="BQ54" i="38"/>
  <c r="BP54" i="38"/>
  <c r="BR53" i="38"/>
  <c r="AD54" i="38"/>
  <c r="V54" i="38"/>
  <c r="BE54" i="38"/>
  <c r="BJ53" i="38"/>
  <c r="BQ49" i="38"/>
  <c r="BR47" i="38"/>
  <c r="AD49" i="38"/>
  <c r="BM49" i="38"/>
  <c r="AF63" i="38"/>
  <c r="BF49" i="38"/>
  <c r="V49" i="38"/>
  <c r="BJ48" i="38"/>
  <c r="AF62" i="38"/>
  <c r="BR42" i="38"/>
  <c r="BM44" i="38"/>
  <c r="AE62" i="38"/>
  <c r="AB63" i="38"/>
  <c r="D9" i="38" s="1"/>
  <c r="BE44" i="38"/>
  <c r="BJ43" i="38"/>
  <c r="V44" i="38"/>
  <c r="BQ39" i="38"/>
  <c r="C18" i="38"/>
  <c r="D18" i="38"/>
  <c r="BN39" i="38"/>
  <c r="AE63" i="38"/>
  <c r="BR37" i="38"/>
  <c r="AD39" i="38"/>
  <c r="AB62" i="38"/>
  <c r="C9" i="38" s="1"/>
  <c r="C20" i="38" s="1"/>
  <c r="BH39" i="38"/>
  <c r="BJ38" i="38"/>
  <c r="V39" i="38"/>
  <c r="BI34" i="38"/>
  <c r="D17" i="38"/>
  <c r="BG34" i="38"/>
  <c r="V34" i="38"/>
  <c r="BE34" i="38"/>
  <c r="BJ33" i="38"/>
  <c r="BQ29" i="38"/>
  <c r="AD29" i="38"/>
  <c r="BR27" i="38"/>
  <c r="Z75" i="38"/>
  <c r="BH29" i="38"/>
  <c r="V29" i="38"/>
  <c r="BJ28" i="38"/>
  <c r="BP24" i="38"/>
  <c r="BN24" i="38"/>
  <c r="AD24" i="38"/>
  <c r="BH24" i="38"/>
  <c r="BJ23" i="38"/>
  <c r="BJ22" i="38"/>
  <c r="BJ24" i="38" s="1"/>
  <c r="V24" i="38"/>
  <c r="BQ19" i="38"/>
  <c r="BR17" i="38"/>
  <c r="AD19" i="38"/>
  <c r="BI19" i="38"/>
  <c r="BG19" i="38"/>
  <c r="BJ18" i="38"/>
  <c r="W62" i="38"/>
  <c r="W63" i="38"/>
  <c r="BP14" i="38"/>
  <c r="BR13" i="38"/>
  <c r="BM14" i="38"/>
  <c r="BI14" i="38"/>
  <c r="BJ13" i="38"/>
  <c r="V14" i="38"/>
  <c r="BQ9" i="38"/>
  <c r="BP9" i="38"/>
  <c r="BO9" i="38"/>
  <c r="BR8" i="38"/>
  <c r="BF63" i="38" s="1"/>
  <c r="AD9" i="38"/>
  <c r="BM9" i="38"/>
  <c r="BH9" i="38"/>
  <c r="BG9" i="38"/>
  <c r="BF9" i="38"/>
  <c r="BJ8" i="38"/>
  <c r="BJ9" i="38" s="1"/>
  <c r="O8" i="38"/>
  <c r="D10" i="38" s="1"/>
  <c r="D24" i="38" s="1"/>
  <c r="BE9" i="38"/>
  <c r="V9" i="38"/>
  <c r="AI7" i="38"/>
  <c r="AI8" i="38"/>
  <c r="G10" i="38" s="1"/>
  <c r="G24" i="38" s="1"/>
  <c r="AP9" i="38"/>
  <c r="C32" i="38"/>
  <c r="G32" i="38"/>
  <c r="E19" i="38"/>
  <c r="AD34" i="38"/>
  <c r="C17" i="38"/>
  <c r="BF34" i="38"/>
  <c r="BJ32" i="38"/>
  <c r="BP34" i="38"/>
  <c r="BR33" i="38"/>
  <c r="AZ62" i="38"/>
  <c r="BR7" i="38"/>
  <c r="BR18" i="38"/>
  <c r="BR19" i="38" s="1"/>
  <c r="O7" i="38"/>
  <c r="BR12" i="38"/>
  <c r="AQ63" i="38"/>
  <c r="AQ64" i="38" s="1"/>
  <c r="AD14" i="38"/>
  <c r="AX14" i="38"/>
  <c r="F17" i="38"/>
  <c r="V19" i="38"/>
  <c r="D32" i="38"/>
  <c r="J18" i="38"/>
  <c r="H18" i="38"/>
  <c r="J19" i="38"/>
  <c r="BE19" i="38"/>
  <c r="BM19" i="38"/>
  <c r="BM24" i="38"/>
  <c r="BR22" i="38"/>
  <c r="Z74" i="38"/>
  <c r="AY62" i="38"/>
  <c r="BR38" i="38"/>
  <c r="BR58" i="38"/>
  <c r="BM59" i="38"/>
  <c r="AV63" i="38"/>
  <c r="G9" i="38" s="1"/>
  <c r="BJ12" i="38"/>
  <c r="BJ14" i="38" s="1"/>
  <c r="R62" i="38"/>
  <c r="R63" i="38"/>
  <c r="BP19" i="38"/>
  <c r="E18" i="38"/>
  <c r="I18" i="38"/>
  <c r="F19" i="38"/>
  <c r="F32" i="38" s="1"/>
  <c r="BR23" i="38"/>
  <c r="BE39" i="38"/>
  <c r="BJ37" i="38"/>
  <c r="BJ39" i="38" s="1"/>
  <c r="BR44" i="38"/>
  <c r="BR49" i="38"/>
  <c r="BR54" i="38"/>
  <c r="BM54" i="38"/>
  <c r="BF24" i="38"/>
  <c r="AD44" i="38"/>
  <c r="AX44" i="38"/>
  <c r="AZ64" i="38" s="1"/>
  <c r="AV62" i="38"/>
  <c r="BR32" i="38"/>
  <c r="BJ27" i="38"/>
  <c r="BJ29" i="38" s="1"/>
  <c r="BJ42" i="38"/>
  <c r="BJ44" i="38" s="1"/>
  <c r="BJ47" i="38"/>
  <c r="BJ52" i="38"/>
  <c r="BJ57" i="38"/>
  <c r="BJ59" i="38" s="1"/>
  <c r="Q49" i="37"/>
  <c r="BP65" i="40" l="1"/>
  <c r="BF65" i="40"/>
  <c r="BK65" i="40"/>
  <c r="BS65" i="40"/>
  <c r="E38" i="40"/>
  <c r="J34" i="40"/>
  <c r="J40" i="40" s="1"/>
  <c r="J26" i="40"/>
  <c r="I25" i="40"/>
  <c r="I24" i="40"/>
  <c r="F34" i="40"/>
  <c r="F40" i="40" s="1"/>
  <c r="F26" i="40"/>
  <c r="K10" i="40"/>
  <c r="K38" i="40" s="1"/>
  <c r="E8" i="40"/>
  <c r="E25" i="40"/>
  <c r="E24" i="40"/>
  <c r="I8" i="40"/>
  <c r="H8" i="40"/>
  <c r="H24" i="40"/>
  <c r="H25" i="40"/>
  <c r="C34" i="40"/>
  <c r="C40" i="40" s="1"/>
  <c r="I20" i="40"/>
  <c r="E20" i="40"/>
  <c r="C26" i="40"/>
  <c r="K9" i="40"/>
  <c r="E12" i="40"/>
  <c r="I38" i="40"/>
  <c r="H20" i="40"/>
  <c r="H12" i="40"/>
  <c r="I12" i="40"/>
  <c r="H23" i="40"/>
  <c r="AL65" i="39"/>
  <c r="AZ65" i="39"/>
  <c r="AV65" i="39"/>
  <c r="AQ65" i="39"/>
  <c r="H25" i="39"/>
  <c r="BT64" i="39"/>
  <c r="J8" i="39"/>
  <c r="BP64" i="39"/>
  <c r="J38" i="39"/>
  <c r="J12" i="39"/>
  <c r="J24" i="39"/>
  <c r="BK64" i="39"/>
  <c r="J23" i="39"/>
  <c r="BC9" i="39"/>
  <c r="BF65" i="39" s="1"/>
  <c r="I9" i="39"/>
  <c r="E9" i="39"/>
  <c r="C20" i="39"/>
  <c r="C12" i="39"/>
  <c r="D26" i="39"/>
  <c r="D34" i="39"/>
  <c r="D40" i="39" s="1"/>
  <c r="J20" i="39"/>
  <c r="AF65" i="39"/>
  <c r="W65" i="39"/>
  <c r="AE65" i="39"/>
  <c r="AB65" i="39"/>
  <c r="K19" i="39"/>
  <c r="G34" i="39"/>
  <c r="G40" i="39" s="1"/>
  <c r="G26" i="39"/>
  <c r="H20" i="39"/>
  <c r="H12" i="39"/>
  <c r="K17" i="39"/>
  <c r="I10" i="39"/>
  <c r="I23" i="39" s="1"/>
  <c r="E10" i="39"/>
  <c r="E23" i="39" s="1"/>
  <c r="C8" i="39"/>
  <c r="I8" i="39" s="1"/>
  <c r="C24" i="39"/>
  <c r="C25" i="39"/>
  <c r="C23" i="39"/>
  <c r="F34" i="39"/>
  <c r="F40" i="39" s="1"/>
  <c r="F26" i="39"/>
  <c r="H32" i="39"/>
  <c r="H38" i="39" s="1"/>
  <c r="H24" i="39"/>
  <c r="K18" i="39"/>
  <c r="H23" i="39"/>
  <c r="BR29" i="38"/>
  <c r="J17" i="38"/>
  <c r="BJ19" i="38"/>
  <c r="G23" i="38"/>
  <c r="AF64" i="38"/>
  <c r="BJ54" i="38"/>
  <c r="BT63" i="38"/>
  <c r="AB64" i="38"/>
  <c r="D20" i="38"/>
  <c r="D34" i="38" s="1"/>
  <c r="D40" i="38" s="1"/>
  <c r="E9" i="38"/>
  <c r="AE64" i="38"/>
  <c r="BR39" i="38"/>
  <c r="BS64" i="38" s="1"/>
  <c r="BK63" i="38"/>
  <c r="BJ34" i="38"/>
  <c r="W64" i="38"/>
  <c r="BR9" i="38"/>
  <c r="R64" i="38"/>
  <c r="D25" i="38"/>
  <c r="D8" i="38"/>
  <c r="D12" i="38"/>
  <c r="D38" i="38"/>
  <c r="D23" i="38"/>
  <c r="BR59" i="38"/>
  <c r="BR34" i="38"/>
  <c r="G20" i="38"/>
  <c r="G12" i="38"/>
  <c r="J9" i="38"/>
  <c r="BS63" i="38"/>
  <c r="BP63" i="38"/>
  <c r="C34" i="38"/>
  <c r="BP62" i="38"/>
  <c r="J32" i="38"/>
  <c r="H19" i="38"/>
  <c r="O9" i="38"/>
  <c r="R65" i="38" s="1"/>
  <c r="C10" i="38"/>
  <c r="C26" i="38" s="1"/>
  <c r="G8" i="38"/>
  <c r="BC8" i="38"/>
  <c r="BJ49" i="38"/>
  <c r="BT64" i="38" s="1"/>
  <c r="BT62" i="38"/>
  <c r="AV64" i="38"/>
  <c r="F9" i="38"/>
  <c r="K18" i="38"/>
  <c r="E32" i="38"/>
  <c r="BR24" i="38"/>
  <c r="H32" i="38"/>
  <c r="H17" i="38"/>
  <c r="BK62" i="38"/>
  <c r="BR14" i="38"/>
  <c r="BS62" i="38"/>
  <c r="K19" i="38"/>
  <c r="C38" i="38"/>
  <c r="AI9" i="38"/>
  <c r="F10" i="38"/>
  <c r="F25" i="38" s="1"/>
  <c r="BC7" i="38"/>
  <c r="J10" i="38"/>
  <c r="J23" i="38" s="1"/>
  <c r="E17" i="38"/>
  <c r="I17" i="38"/>
  <c r="I19" i="38"/>
  <c r="G38" i="38"/>
  <c r="BF62" i="38"/>
  <c r="BF64" i="38" s="1"/>
  <c r="G25" i="38"/>
  <c r="Q29" i="37"/>
  <c r="K23" i="40" l="1"/>
  <c r="K12" i="40"/>
  <c r="E26" i="40"/>
  <c r="E34" i="40"/>
  <c r="E40" i="40" s="1"/>
  <c r="K20" i="40"/>
  <c r="I26" i="40"/>
  <c r="I34" i="40"/>
  <c r="I40" i="40" s="1"/>
  <c r="K8" i="40"/>
  <c r="H26" i="40"/>
  <c r="H34" i="40"/>
  <c r="H40" i="40" s="1"/>
  <c r="K25" i="40"/>
  <c r="K24" i="40"/>
  <c r="BT65" i="39"/>
  <c r="BP65" i="39"/>
  <c r="BK65" i="39"/>
  <c r="BS65" i="39"/>
  <c r="H26" i="39"/>
  <c r="H34" i="39"/>
  <c r="H40" i="39" s="1"/>
  <c r="J34" i="39"/>
  <c r="J40" i="39" s="1"/>
  <c r="J26" i="39"/>
  <c r="C34" i="39"/>
  <c r="C40" i="39" s="1"/>
  <c r="I20" i="39"/>
  <c r="E20" i="39"/>
  <c r="C26" i="39"/>
  <c r="K9" i="39"/>
  <c r="E12" i="39"/>
  <c r="I24" i="39"/>
  <c r="I38" i="39"/>
  <c r="I25" i="39"/>
  <c r="K32" i="39"/>
  <c r="E8" i="39"/>
  <c r="K8" i="39" s="1"/>
  <c r="K10" i="39"/>
  <c r="K25" i="39" s="1"/>
  <c r="E24" i="39"/>
  <c r="E25" i="39"/>
  <c r="E38" i="39"/>
  <c r="I12" i="39"/>
  <c r="J8" i="38"/>
  <c r="E20" i="38"/>
  <c r="E34" i="38" s="1"/>
  <c r="D26" i="38"/>
  <c r="BK64" i="38"/>
  <c r="BC9" i="38"/>
  <c r="BF65" i="38" s="1"/>
  <c r="J24" i="38"/>
  <c r="C23" i="38"/>
  <c r="G34" i="38"/>
  <c r="G40" i="38" s="1"/>
  <c r="G26" i="38"/>
  <c r="J20" i="38"/>
  <c r="AY65" i="38"/>
  <c r="AL65" i="38"/>
  <c r="F20" i="38"/>
  <c r="H9" i="38"/>
  <c r="F12" i="38"/>
  <c r="I9" i="38"/>
  <c r="AZ65" i="38"/>
  <c r="W65" i="38"/>
  <c r="AE65" i="38"/>
  <c r="AF65" i="38"/>
  <c r="F23" i="38"/>
  <c r="K32" i="38"/>
  <c r="AV65" i="38"/>
  <c r="BP64" i="38"/>
  <c r="J12" i="38"/>
  <c r="J25" i="38"/>
  <c r="AQ65" i="38"/>
  <c r="F8" i="38"/>
  <c r="H10" i="38"/>
  <c r="H25" i="38" s="1"/>
  <c r="F24" i="38"/>
  <c r="K17" i="38"/>
  <c r="I10" i="38"/>
  <c r="I24" i="38" s="1"/>
  <c r="E10" i="38"/>
  <c r="E38" i="38" s="1"/>
  <c r="C8" i="38"/>
  <c r="C24" i="38"/>
  <c r="C12" i="38"/>
  <c r="C25" i="38"/>
  <c r="J38" i="38"/>
  <c r="AB65" i="38"/>
  <c r="C40" i="38"/>
  <c r="I32" i="38"/>
  <c r="F38" i="38"/>
  <c r="AY63" i="37"/>
  <c r="AV62" i="37"/>
  <c r="BQ59" i="37"/>
  <c r="BP59" i="37"/>
  <c r="BO59" i="37"/>
  <c r="BI59" i="37"/>
  <c r="AW59" i="37"/>
  <c r="AV59" i="37"/>
  <c r="AU59" i="37"/>
  <c r="AT59" i="37"/>
  <c r="AS59" i="37"/>
  <c r="AP59" i="37"/>
  <c r="AO59" i="37"/>
  <c r="AN59" i="37"/>
  <c r="AM59" i="37"/>
  <c r="AL59" i="37"/>
  <c r="AK59" i="37"/>
  <c r="AC59" i="37"/>
  <c r="AB59" i="37"/>
  <c r="AA59" i="37"/>
  <c r="Z59" i="37"/>
  <c r="Y59" i="37"/>
  <c r="U59" i="37"/>
  <c r="T59" i="37"/>
  <c r="S59" i="37"/>
  <c r="R59" i="37"/>
  <c r="Q59" i="37"/>
  <c r="BO58" i="37"/>
  <c r="BN58" i="37"/>
  <c r="BR58" i="37" s="1"/>
  <c r="BM58" i="37"/>
  <c r="BI58" i="37"/>
  <c r="BH58" i="37"/>
  <c r="BH59" i="37" s="1"/>
  <c r="BG58" i="37"/>
  <c r="BF58" i="37"/>
  <c r="BE58" i="37"/>
  <c r="AX58" i="37"/>
  <c r="AP58" i="37"/>
  <c r="AD58" i="37"/>
  <c r="V58" i="37"/>
  <c r="V59" i="37" s="1"/>
  <c r="BR57" i="37"/>
  <c r="BR59" i="37" s="1"/>
  <c r="BO57" i="37"/>
  <c r="BN57" i="37"/>
  <c r="BN59" i="37" s="1"/>
  <c r="BM57" i="37"/>
  <c r="BM59" i="37" s="1"/>
  <c r="BI57" i="37"/>
  <c r="BH57" i="37"/>
  <c r="BG57" i="37"/>
  <c r="BG59" i="37" s="1"/>
  <c r="BF57" i="37"/>
  <c r="BJ57" i="37" s="1"/>
  <c r="BE57" i="37"/>
  <c r="AX57" i="37"/>
  <c r="AX59" i="37" s="1"/>
  <c r="AP57" i="37"/>
  <c r="AD57" i="37"/>
  <c r="AD59" i="37" s="1"/>
  <c r="V57" i="37"/>
  <c r="BO54" i="37"/>
  <c r="AX54" i="37"/>
  <c r="AW54" i="37"/>
  <c r="AV54" i="37"/>
  <c r="AU54" i="37"/>
  <c r="AT54" i="37"/>
  <c r="AS54" i="37"/>
  <c r="AP54" i="37"/>
  <c r="AO54" i="37"/>
  <c r="AN54" i="37"/>
  <c r="AM54" i="37"/>
  <c r="AL54" i="37"/>
  <c r="AK54" i="37"/>
  <c r="AC54" i="37"/>
  <c r="AB54" i="37"/>
  <c r="AA54" i="37"/>
  <c r="Z54" i="37"/>
  <c r="Y54" i="37"/>
  <c r="U54" i="37"/>
  <c r="T54" i="37"/>
  <c r="S54" i="37"/>
  <c r="R54" i="37"/>
  <c r="Q54" i="37"/>
  <c r="BQ53" i="37"/>
  <c r="BP53" i="37"/>
  <c r="BO53" i="37"/>
  <c r="BN53" i="37"/>
  <c r="BM53" i="37"/>
  <c r="BI53" i="37"/>
  <c r="BH53" i="37"/>
  <c r="BH54" i="37" s="1"/>
  <c r="BG53" i="37"/>
  <c r="BF53" i="37"/>
  <c r="BE53" i="37"/>
  <c r="AX53" i="37"/>
  <c r="AP53" i="37"/>
  <c r="AD53" i="37"/>
  <c r="V53" i="37"/>
  <c r="BQ52" i="37"/>
  <c r="BQ54" i="37" s="1"/>
  <c r="BP52" i="37"/>
  <c r="BO52" i="37"/>
  <c r="BN52" i="37"/>
  <c r="BM52" i="37"/>
  <c r="BM54" i="37" s="1"/>
  <c r="BI52" i="37"/>
  <c r="BI54" i="37" s="1"/>
  <c r="BH52" i="37"/>
  <c r="BG52" i="37"/>
  <c r="BG54" i="37" s="1"/>
  <c r="BF52" i="37"/>
  <c r="BF54" i="37" s="1"/>
  <c r="BE52" i="37"/>
  <c r="AX52" i="37"/>
  <c r="AP52" i="37"/>
  <c r="AD52" i="37"/>
  <c r="V52" i="37"/>
  <c r="AX49" i="37"/>
  <c r="AW49" i="37"/>
  <c r="AV49" i="37"/>
  <c r="AU49" i="37"/>
  <c r="AT49" i="37"/>
  <c r="AS49" i="37"/>
  <c r="AP49" i="37"/>
  <c r="AO49" i="37"/>
  <c r="AN49" i="37"/>
  <c r="AM49" i="37"/>
  <c r="AL49" i="37"/>
  <c r="AK49" i="37"/>
  <c r="AC49" i="37"/>
  <c r="AB49" i="37"/>
  <c r="AA49" i="37"/>
  <c r="Z49" i="37"/>
  <c r="Y49" i="37"/>
  <c r="U49" i="37"/>
  <c r="T49" i="37"/>
  <c r="S49" i="37"/>
  <c r="R49" i="37"/>
  <c r="BQ48" i="37"/>
  <c r="BP48" i="37"/>
  <c r="BO48" i="37"/>
  <c r="BN48" i="37"/>
  <c r="BR48" i="37" s="1"/>
  <c r="BM48" i="37"/>
  <c r="BI48" i="37"/>
  <c r="BH48" i="37"/>
  <c r="BG48" i="37"/>
  <c r="BF48" i="37"/>
  <c r="BE48" i="37"/>
  <c r="AX48" i="37"/>
  <c r="AP48" i="37"/>
  <c r="AD48" i="37"/>
  <c r="V48" i="37"/>
  <c r="BQ47" i="37"/>
  <c r="BP47" i="37"/>
  <c r="BP49" i="37" s="1"/>
  <c r="BO47" i="37"/>
  <c r="BO49" i="37" s="1"/>
  <c r="BN47" i="37"/>
  <c r="BM47" i="37"/>
  <c r="BM49" i="37" s="1"/>
  <c r="BI47" i="37"/>
  <c r="BI49" i="37" s="1"/>
  <c r="BH47" i="37"/>
  <c r="BG47" i="37"/>
  <c r="BF47" i="37"/>
  <c r="BE47" i="37"/>
  <c r="AX47" i="37"/>
  <c r="AZ62" i="37" s="1"/>
  <c r="AP47" i="37"/>
  <c r="AD47" i="37"/>
  <c r="V47" i="37"/>
  <c r="BH44" i="37"/>
  <c r="AW44" i="37"/>
  <c r="AV44" i="37"/>
  <c r="AU44" i="37"/>
  <c r="AT44" i="37"/>
  <c r="AS44" i="37"/>
  <c r="AP44" i="37"/>
  <c r="AO44" i="37"/>
  <c r="AN44" i="37"/>
  <c r="AM44" i="37"/>
  <c r="AL44" i="37"/>
  <c r="AK44" i="37"/>
  <c r="AC44" i="37"/>
  <c r="AB44" i="37"/>
  <c r="AA44" i="37"/>
  <c r="Z44" i="37"/>
  <c r="Y44" i="37"/>
  <c r="U44" i="37"/>
  <c r="T44" i="37"/>
  <c r="S44" i="37"/>
  <c r="R44" i="37"/>
  <c r="Q44" i="37"/>
  <c r="BQ43" i="37"/>
  <c r="BP43" i="37"/>
  <c r="BO43" i="37"/>
  <c r="BN43" i="37"/>
  <c r="BM43" i="37"/>
  <c r="BI43" i="37"/>
  <c r="BH43" i="37"/>
  <c r="BG43" i="37"/>
  <c r="BF43" i="37"/>
  <c r="BE43" i="37"/>
  <c r="AX43" i="37"/>
  <c r="AZ63" i="37" s="1"/>
  <c r="AP43" i="37"/>
  <c r="AD43" i="37"/>
  <c r="V43" i="37"/>
  <c r="D19" i="37" s="1"/>
  <c r="J19" i="37" s="1"/>
  <c r="BQ42" i="37"/>
  <c r="BQ44" i="37" s="1"/>
  <c r="BP42" i="37"/>
  <c r="BO42" i="37"/>
  <c r="BO44" i="37" s="1"/>
  <c r="BN42" i="37"/>
  <c r="BM42" i="37"/>
  <c r="BM44" i="37" s="1"/>
  <c r="BI42" i="37"/>
  <c r="BH42" i="37"/>
  <c r="BG42" i="37"/>
  <c r="BG44" i="37" s="1"/>
  <c r="BF42" i="37"/>
  <c r="BF44" i="37" s="1"/>
  <c r="BE42" i="37"/>
  <c r="AX42" i="37"/>
  <c r="AX44" i="37" s="1"/>
  <c r="AP42" i="37"/>
  <c r="AD42" i="37"/>
  <c r="V42" i="37"/>
  <c r="C19" i="37" s="1"/>
  <c r="BE39" i="37"/>
  <c r="AW39" i="37"/>
  <c r="AV39" i="37"/>
  <c r="AU39" i="37"/>
  <c r="AT39" i="37"/>
  <c r="AS39" i="37"/>
  <c r="AP39" i="37"/>
  <c r="AO39" i="37"/>
  <c r="AN39" i="37"/>
  <c r="AM39" i="37"/>
  <c r="AL39" i="37"/>
  <c r="AK39" i="37"/>
  <c r="AC39" i="37"/>
  <c r="AB39" i="37"/>
  <c r="AA39" i="37"/>
  <c r="Z39" i="37"/>
  <c r="Y39" i="37"/>
  <c r="U39" i="37"/>
  <c r="T39" i="37"/>
  <c r="S39" i="37"/>
  <c r="R39" i="37"/>
  <c r="Q39" i="37"/>
  <c r="BQ38" i="37"/>
  <c r="BP38" i="37"/>
  <c r="BO38" i="37"/>
  <c r="BN38" i="37"/>
  <c r="BM38" i="37"/>
  <c r="BI38" i="37"/>
  <c r="BH38" i="37"/>
  <c r="BG38" i="37"/>
  <c r="BF38" i="37"/>
  <c r="BE38" i="37"/>
  <c r="AX38" i="37"/>
  <c r="AP38" i="37"/>
  <c r="AQ63" i="37" s="1"/>
  <c r="AD38" i="37"/>
  <c r="V38" i="37"/>
  <c r="BQ37" i="37"/>
  <c r="BP37" i="37"/>
  <c r="BP39" i="37" s="1"/>
  <c r="BO37" i="37"/>
  <c r="BO39" i="37" s="1"/>
  <c r="BN37" i="37"/>
  <c r="BN39" i="37" s="1"/>
  <c r="BM37" i="37"/>
  <c r="BI37" i="37"/>
  <c r="BH37" i="37"/>
  <c r="BH39" i="37" s="1"/>
  <c r="BG37" i="37"/>
  <c r="BF37" i="37"/>
  <c r="BF39" i="37" s="1"/>
  <c r="BE37" i="37"/>
  <c r="AX37" i="37"/>
  <c r="AP37" i="37"/>
  <c r="AD37" i="37"/>
  <c r="C18" i="37" s="1"/>
  <c r="V37" i="37"/>
  <c r="AW34" i="37"/>
  <c r="AV34" i="37"/>
  <c r="AU34" i="37"/>
  <c r="AT34" i="37"/>
  <c r="AS34" i="37"/>
  <c r="AP34" i="37"/>
  <c r="AO34" i="37"/>
  <c r="AN34" i="37"/>
  <c r="AM34" i="37"/>
  <c r="AL34" i="37"/>
  <c r="AK34" i="37"/>
  <c r="AC34" i="37"/>
  <c r="AB34" i="37"/>
  <c r="AA34" i="37"/>
  <c r="Z34" i="37"/>
  <c r="Y34" i="37"/>
  <c r="U34" i="37"/>
  <c r="T34" i="37"/>
  <c r="S34" i="37"/>
  <c r="R34" i="37"/>
  <c r="Q34" i="37"/>
  <c r="BQ33" i="37"/>
  <c r="BP33" i="37"/>
  <c r="BO33" i="37"/>
  <c r="BN33" i="37"/>
  <c r="BM33" i="37"/>
  <c r="BI33" i="37"/>
  <c r="BH33" i="37"/>
  <c r="BH34" i="37" s="1"/>
  <c r="BG33" i="37"/>
  <c r="BF33" i="37"/>
  <c r="BF34" i="37" s="1"/>
  <c r="BE33" i="37"/>
  <c r="AX33" i="37"/>
  <c r="AP33" i="37"/>
  <c r="AD33" i="37"/>
  <c r="V33" i="37"/>
  <c r="BQ32" i="37"/>
  <c r="BP32" i="37"/>
  <c r="BO32" i="37"/>
  <c r="BN32" i="37"/>
  <c r="BN34" i="37" s="1"/>
  <c r="BM32" i="37"/>
  <c r="BI32" i="37"/>
  <c r="BH32" i="37"/>
  <c r="BG32" i="37"/>
  <c r="BG34" i="37" s="1"/>
  <c r="BF32" i="37"/>
  <c r="BE32" i="37"/>
  <c r="AX32" i="37"/>
  <c r="AP32" i="37"/>
  <c r="F17" i="37" s="1"/>
  <c r="AD32" i="37"/>
  <c r="V32" i="37"/>
  <c r="BO29" i="37"/>
  <c r="AW29" i="37"/>
  <c r="AV29" i="37"/>
  <c r="AU29" i="37"/>
  <c r="AT29" i="37"/>
  <c r="AS29" i="37"/>
  <c r="AP29" i="37"/>
  <c r="AO29" i="37"/>
  <c r="AN29" i="37"/>
  <c r="AM29" i="37"/>
  <c r="AL29" i="37"/>
  <c r="AK29" i="37"/>
  <c r="AC29" i="37"/>
  <c r="AB29" i="37"/>
  <c r="AA29" i="37"/>
  <c r="Z29" i="37"/>
  <c r="Y29" i="37"/>
  <c r="U29" i="37"/>
  <c r="T29" i="37"/>
  <c r="S29" i="37"/>
  <c r="R29" i="37"/>
  <c r="BQ28" i="37"/>
  <c r="BP28" i="37"/>
  <c r="BO28" i="37"/>
  <c r="BN28" i="37"/>
  <c r="BM28" i="37"/>
  <c r="BI28" i="37"/>
  <c r="BI29" i="37" s="1"/>
  <c r="BH28" i="37"/>
  <c r="BG28" i="37"/>
  <c r="BF28" i="37"/>
  <c r="BE28" i="37"/>
  <c r="AX28" i="37"/>
  <c r="G17" i="37" s="1"/>
  <c r="AP28" i="37"/>
  <c r="AD28" i="37"/>
  <c r="V28" i="37"/>
  <c r="BQ27" i="37"/>
  <c r="BP27" i="37"/>
  <c r="BO27" i="37"/>
  <c r="BN27" i="37"/>
  <c r="BM27" i="37"/>
  <c r="BI27" i="37"/>
  <c r="BH27" i="37"/>
  <c r="BG27" i="37"/>
  <c r="BG29" i="37" s="1"/>
  <c r="BF27" i="37"/>
  <c r="BE27" i="37"/>
  <c r="AX27" i="37"/>
  <c r="AP27" i="37"/>
  <c r="AD27" i="37"/>
  <c r="V27" i="37"/>
  <c r="AW24" i="37"/>
  <c r="AV24" i="37"/>
  <c r="AU24" i="37"/>
  <c r="AT24" i="37"/>
  <c r="AS24" i="37"/>
  <c r="AP24" i="37"/>
  <c r="AO24" i="37"/>
  <c r="AN24" i="37"/>
  <c r="AM24" i="37"/>
  <c r="AL24" i="37"/>
  <c r="AK24" i="37"/>
  <c r="AC24" i="37"/>
  <c r="AB24" i="37"/>
  <c r="AA24" i="37"/>
  <c r="Z24" i="37"/>
  <c r="Y24" i="37"/>
  <c r="U24" i="37"/>
  <c r="T24" i="37"/>
  <c r="S24" i="37"/>
  <c r="R24" i="37"/>
  <c r="Q24" i="37"/>
  <c r="BQ23" i="37"/>
  <c r="BQ24" i="37" s="1"/>
  <c r="BP23" i="37"/>
  <c r="BO23" i="37"/>
  <c r="BN23" i="37"/>
  <c r="BM23" i="37"/>
  <c r="BI23" i="37"/>
  <c r="BH23" i="37"/>
  <c r="BG23" i="37"/>
  <c r="BF23" i="37"/>
  <c r="BE23" i="37"/>
  <c r="AX23" i="37"/>
  <c r="AX24" i="37" s="1"/>
  <c r="AP23" i="37"/>
  <c r="AD23" i="37"/>
  <c r="V23" i="37"/>
  <c r="BQ22" i="37"/>
  <c r="BP22" i="37"/>
  <c r="BO22" i="37"/>
  <c r="BO24" i="37" s="1"/>
  <c r="BN22" i="37"/>
  <c r="BM22" i="37"/>
  <c r="BI22" i="37"/>
  <c r="BH22" i="37"/>
  <c r="BH24" i="37" s="1"/>
  <c r="BG22" i="37"/>
  <c r="BG24" i="37" s="1"/>
  <c r="BF22" i="37"/>
  <c r="BE22" i="37"/>
  <c r="AX22" i="37"/>
  <c r="AP22" i="37"/>
  <c r="AD22" i="37"/>
  <c r="V22" i="37"/>
  <c r="AW19" i="37"/>
  <c r="AV19" i="37"/>
  <c r="AU19" i="37"/>
  <c r="AT19" i="37"/>
  <c r="AS19" i="37"/>
  <c r="AO19" i="37"/>
  <c r="AN19" i="37"/>
  <c r="AM19" i="37"/>
  <c r="AL19" i="37"/>
  <c r="AK19" i="37"/>
  <c r="AC19" i="37"/>
  <c r="AB19" i="37"/>
  <c r="AA19" i="37"/>
  <c r="Z19" i="37"/>
  <c r="Y19" i="37"/>
  <c r="U19" i="37"/>
  <c r="T19" i="37"/>
  <c r="S19" i="37"/>
  <c r="R19" i="37"/>
  <c r="Q19" i="37"/>
  <c r="G19" i="37"/>
  <c r="F19" i="37"/>
  <c r="BQ18" i="37"/>
  <c r="BP18" i="37"/>
  <c r="BO18" i="37"/>
  <c r="BN18" i="37"/>
  <c r="BM18" i="37"/>
  <c r="BI18" i="37"/>
  <c r="BH18" i="37"/>
  <c r="BG18" i="37"/>
  <c r="BF18" i="37"/>
  <c r="BE18" i="37"/>
  <c r="AX18" i="37"/>
  <c r="AI8" i="37" s="1"/>
  <c r="G10" i="37" s="1"/>
  <c r="G24" i="37" s="1"/>
  <c r="AP18" i="37"/>
  <c r="AD18" i="37"/>
  <c r="V18" i="37"/>
  <c r="G18" i="37"/>
  <c r="G32" i="37" s="1"/>
  <c r="BQ17" i="37"/>
  <c r="BP17" i="37"/>
  <c r="BO17" i="37"/>
  <c r="BO19" i="37" s="1"/>
  <c r="BN17" i="37"/>
  <c r="BM17" i="37"/>
  <c r="BI17" i="37"/>
  <c r="BH17" i="37"/>
  <c r="BH19" i="37" s="1"/>
  <c r="BG17" i="37"/>
  <c r="BG19" i="37" s="1"/>
  <c r="BF17" i="37"/>
  <c r="BE17" i="37"/>
  <c r="BE19" i="37" s="1"/>
  <c r="AX17" i="37"/>
  <c r="AX19" i="37" s="1"/>
  <c r="AP17" i="37"/>
  <c r="AD17" i="37"/>
  <c r="V17" i="37"/>
  <c r="AW14" i="37"/>
  <c r="AV14" i="37"/>
  <c r="AU14" i="37"/>
  <c r="AT14" i="37"/>
  <c r="AS14" i="37"/>
  <c r="AP14" i="37"/>
  <c r="AO14" i="37"/>
  <c r="AN14" i="37"/>
  <c r="AM14" i="37"/>
  <c r="AL14" i="37"/>
  <c r="AK14" i="37"/>
  <c r="AC14" i="37"/>
  <c r="AB14" i="37"/>
  <c r="AA14" i="37"/>
  <c r="Z14" i="37"/>
  <c r="Y14" i="37"/>
  <c r="U14" i="37"/>
  <c r="T14" i="37"/>
  <c r="S14" i="37"/>
  <c r="R14" i="37"/>
  <c r="Q14" i="37"/>
  <c r="BQ13" i="37"/>
  <c r="BP13" i="37"/>
  <c r="BO13" i="37"/>
  <c r="BN13" i="37"/>
  <c r="BM13" i="37"/>
  <c r="BI13" i="37"/>
  <c r="BH13" i="37"/>
  <c r="BG13" i="37"/>
  <c r="BF13" i="37"/>
  <c r="BE13" i="37"/>
  <c r="AX13" i="37"/>
  <c r="AP13" i="37"/>
  <c r="AD13" i="37"/>
  <c r="V13" i="37"/>
  <c r="BQ12" i="37"/>
  <c r="BP12" i="37"/>
  <c r="BO12" i="37"/>
  <c r="BN12" i="37"/>
  <c r="BM12" i="37"/>
  <c r="BI12" i="37"/>
  <c r="BI14" i="37" s="1"/>
  <c r="BH12" i="37"/>
  <c r="BG12" i="37"/>
  <c r="BF12" i="37"/>
  <c r="BE12" i="37"/>
  <c r="BE14" i="37" s="1"/>
  <c r="AX12" i="37"/>
  <c r="AP12" i="37"/>
  <c r="AD12" i="37"/>
  <c r="V12" i="37"/>
  <c r="V14" i="37" s="1"/>
  <c r="BI9" i="37"/>
  <c r="AW9" i="37"/>
  <c r="AV9" i="37"/>
  <c r="AU9" i="37"/>
  <c r="AT9" i="37"/>
  <c r="AS9" i="37"/>
  <c r="AO9" i="37"/>
  <c r="AN9" i="37"/>
  <c r="AM9" i="37"/>
  <c r="AL9" i="37"/>
  <c r="AK9" i="37"/>
  <c r="AC9" i="37"/>
  <c r="AB9" i="37"/>
  <c r="AA9" i="37"/>
  <c r="Z9" i="37"/>
  <c r="Y9" i="37"/>
  <c r="U9" i="37"/>
  <c r="T9" i="37"/>
  <c r="S9" i="37"/>
  <c r="R9" i="37"/>
  <c r="Q9" i="37"/>
  <c r="BQ8" i="37"/>
  <c r="BP8" i="37"/>
  <c r="BO8" i="37"/>
  <c r="BN8" i="37"/>
  <c r="BR8" i="37" s="1"/>
  <c r="BM8" i="37"/>
  <c r="BI8" i="37"/>
  <c r="BH8" i="37"/>
  <c r="BG8" i="37"/>
  <c r="BF8" i="37"/>
  <c r="BE8" i="37"/>
  <c r="AX8" i="37"/>
  <c r="AP8" i="37"/>
  <c r="AL63" i="37" s="1"/>
  <c r="AD8" i="37"/>
  <c r="V8" i="37"/>
  <c r="BQ7" i="37"/>
  <c r="BQ9" i="37" s="1"/>
  <c r="BP7" i="37"/>
  <c r="BO7" i="37"/>
  <c r="BN7" i="37"/>
  <c r="BM7" i="37"/>
  <c r="BM9" i="37" s="1"/>
  <c r="BI7" i="37"/>
  <c r="BH7" i="37"/>
  <c r="BG7" i="37"/>
  <c r="BF7" i="37"/>
  <c r="BF9" i="37" s="1"/>
  <c r="BE7" i="37"/>
  <c r="AX7" i="37"/>
  <c r="AX9" i="37" s="1"/>
  <c r="AP7" i="37"/>
  <c r="AD7" i="37"/>
  <c r="V7" i="37"/>
  <c r="Z4" i="37"/>
  <c r="AT4" i="37" s="1"/>
  <c r="BN4" i="37" s="1"/>
  <c r="K34" i="40" l="1"/>
  <c r="K40" i="40" s="1"/>
  <c r="K26" i="40"/>
  <c r="K23" i="39"/>
  <c r="K38" i="39"/>
  <c r="K24" i="39"/>
  <c r="E26" i="39"/>
  <c r="K20" i="39"/>
  <c r="E34" i="39"/>
  <c r="E40" i="39" s="1"/>
  <c r="I26" i="39"/>
  <c r="I34" i="39"/>
  <c r="I40" i="39" s="1"/>
  <c r="K12" i="39"/>
  <c r="I8" i="38"/>
  <c r="BK65" i="38"/>
  <c r="BP65" i="38"/>
  <c r="BS65" i="38"/>
  <c r="BT65" i="38"/>
  <c r="I25" i="38"/>
  <c r="I38" i="38"/>
  <c r="E23" i="38"/>
  <c r="I23" i="38"/>
  <c r="I12" i="38"/>
  <c r="J34" i="38"/>
  <c r="J40" i="38" s="1"/>
  <c r="J26" i="38"/>
  <c r="H8" i="38"/>
  <c r="H24" i="38"/>
  <c r="F34" i="38"/>
  <c r="F40" i="38" s="1"/>
  <c r="F26" i="38"/>
  <c r="I20" i="38"/>
  <c r="H38" i="38"/>
  <c r="E40" i="38"/>
  <c r="E8" i="38"/>
  <c r="K10" i="38"/>
  <c r="K23" i="38" s="1"/>
  <c r="E24" i="38"/>
  <c r="E25" i="38"/>
  <c r="E12" i="38"/>
  <c r="H23" i="38"/>
  <c r="E26" i="38"/>
  <c r="H20" i="38"/>
  <c r="H12" i="38"/>
  <c r="K9" i="38"/>
  <c r="BP29" i="37"/>
  <c r="AX29" i="37"/>
  <c r="BR28" i="37"/>
  <c r="BM29" i="37"/>
  <c r="G23" i="37"/>
  <c r="BI19" i="37"/>
  <c r="AP19" i="37"/>
  <c r="AQ62" i="37"/>
  <c r="AQ64" i="37" s="1"/>
  <c r="BJ58" i="37"/>
  <c r="BF59" i="37"/>
  <c r="BE59" i="37"/>
  <c r="BJ59" i="37"/>
  <c r="AD54" i="37"/>
  <c r="BP54" i="37"/>
  <c r="BR53" i="37"/>
  <c r="V54" i="37"/>
  <c r="BQ49" i="37"/>
  <c r="AD49" i="37"/>
  <c r="BG49" i="37"/>
  <c r="BJ47" i="37"/>
  <c r="BF49" i="37"/>
  <c r="BN44" i="37"/>
  <c r="BR43" i="37"/>
  <c r="BR42" i="37"/>
  <c r="AF62" i="37"/>
  <c r="BJ43" i="37"/>
  <c r="BJ42" i="37"/>
  <c r="E19" i="37"/>
  <c r="K19" i="37" s="1"/>
  <c r="BQ39" i="37"/>
  <c r="BI39" i="37"/>
  <c r="V39" i="37"/>
  <c r="BG39" i="37"/>
  <c r="BJ38" i="37"/>
  <c r="BQ34" i="37"/>
  <c r="AD34" i="37"/>
  <c r="BP34" i="37"/>
  <c r="BR33" i="37"/>
  <c r="BR32" i="37"/>
  <c r="V34" i="37"/>
  <c r="BQ29" i="37"/>
  <c r="BN29" i="37"/>
  <c r="Z75" i="37"/>
  <c r="BH29" i="37"/>
  <c r="BF29" i="37"/>
  <c r="BE29" i="37"/>
  <c r="BJ28" i="37"/>
  <c r="V29" i="37"/>
  <c r="D17" i="37"/>
  <c r="J17" i="37" s="1"/>
  <c r="Z74" i="37"/>
  <c r="BJ27" i="37"/>
  <c r="BP24" i="37"/>
  <c r="BN24" i="37"/>
  <c r="AD24" i="37"/>
  <c r="BR22" i="37"/>
  <c r="BI24" i="37"/>
  <c r="BF24" i="37"/>
  <c r="V24" i="37"/>
  <c r="BE24" i="37"/>
  <c r="BQ19" i="37"/>
  <c r="BP19" i="37"/>
  <c r="AD19" i="37"/>
  <c r="V19" i="37"/>
  <c r="BF19" i="37"/>
  <c r="W63" i="37"/>
  <c r="BQ14" i="37"/>
  <c r="BP14" i="37"/>
  <c r="BO14" i="37"/>
  <c r="BN14" i="37"/>
  <c r="BM14" i="37"/>
  <c r="BH14" i="37"/>
  <c r="BG14" i="37"/>
  <c r="BF14" i="37"/>
  <c r="BJ12" i="37"/>
  <c r="BP9" i="37"/>
  <c r="BN9" i="37"/>
  <c r="AD9" i="37"/>
  <c r="BH9" i="37"/>
  <c r="BG9" i="37"/>
  <c r="O8" i="37"/>
  <c r="D10" i="37" s="1"/>
  <c r="J10" i="37" s="1"/>
  <c r="J25" i="37" s="1"/>
  <c r="V9" i="37"/>
  <c r="BE9" i="37"/>
  <c r="BJ7" i="37"/>
  <c r="R62" i="37"/>
  <c r="O7" i="37"/>
  <c r="C10" i="37" s="1"/>
  <c r="C24" i="37" s="1"/>
  <c r="BR17" i="37"/>
  <c r="BM19" i="37"/>
  <c r="H19" i="37"/>
  <c r="BM24" i="37"/>
  <c r="BR23" i="37"/>
  <c r="BJ13" i="37"/>
  <c r="C32" i="37"/>
  <c r="BJ18" i="37"/>
  <c r="BR38" i="37"/>
  <c r="BM39" i="37"/>
  <c r="AV64" i="37"/>
  <c r="F9" i="37"/>
  <c r="G8" i="37"/>
  <c r="BJ8" i="37"/>
  <c r="BJ9" i="37" s="1"/>
  <c r="AD14" i="37"/>
  <c r="W62" i="37"/>
  <c r="H17" i="37"/>
  <c r="G38" i="37"/>
  <c r="BR18" i="37"/>
  <c r="BR37" i="37"/>
  <c r="BN49" i="37"/>
  <c r="BR47" i="37"/>
  <c r="BR49" i="37" s="1"/>
  <c r="BJ52" i="37"/>
  <c r="BE54" i="37"/>
  <c r="R63" i="37"/>
  <c r="R64" i="37" s="1"/>
  <c r="AL62" i="37"/>
  <c r="AL64" i="37" s="1"/>
  <c r="AI7" i="37"/>
  <c r="AP9" i="37"/>
  <c r="BR13" i="37"/>
  <c r="AX39" i="37"/>
  <c r="AY64" i="37" s="1"/>
  <c r="AY62" i="37"/>
  <c r="F18" i="37"/>
  <c r="BH49" i="37"/>
  <c r="BJ48" i="37"/>
  <c r="BM34" i="37"/>
  <c r="AV63" i="37"/>
  <c r="G9" i="37" s="1"/>
  <c r="AZ64" i="37"/>
  <c r="V44" i="37"/>
  <c r="BE49" i="37"/>
  <c r="BR7" i="37"/>
  <c r="BR9" i="37" s="1"/>
  <c r="BR12" i="37"/>
  <c r="AX14" i="37"/>
  <c r="C17" i="37"/>
  <c r="G25" i="37"/>
  <c r="AB62" i="37"/>
  <c r="AD39" i="37"/>
  <c r="AE62" i="37"/>
  <c r="BJ37" i="37"/>
  <c r="BI44" i="37"/>
  <c r="AF63" i="37"/>
  <c r="BE44" i="37"/>
  <c r="V49" i="37"/>
  <c r="BN54" i="37"/>
  <c r="BR52" i="37"/>
  <c r="BR54" i="37" s="1"/>
  <c r="AB63" i="37"/>
  <c r="D9" i="37" s="1"/>
  <c r="BO9" i="37"/>
  <c r="BJ17" i="37"/>
  <c r="I19" i="37"/>
  <c r="BJ22" i="37"/>
  <c r="BR27" i="37"/>
  <c r="BR29" i="37" s="1"/>
  <c r="AD29" i="37"/>
  <c r="AX34" i="37"/>
  <c r="BO34" i="37"/>
  <c r="BJ33" i="37"/>
  <c r="AE63" i="37"/>
  <c r="D18" i="37"/>
  <c r="E18" i="37" s="1"/>
  <c r="AD44" i="37"/>
  <c r="BP44" i="37"/>
  <c r="BJ53" i="37"/>
  <c r="BN19" i="37"/>
  <c r="BJ23" i="37"/>
  <c r="BE34" i="37"/>
  <c r="BJ32" i="37"/>
  <c r="BI34" i="37"/>
  <c r="AC34" i="36"/>
  <c r="K34" i="39" l="1"/>
  <c r="K40" i="39" s="1"/>
  <c r="K26" i="39"/>
  <c r="K8" i="38"/>
  <c r="K38" i="38"/>
  <c r="K12" i="38"/>
  <c r="K25" i="38"/>
  <c r="K24" i="38"/>
  <c r="H26" i="38"/>
  <c r="H34" i="38"/>
  <c r="H40" i="38" s="1"/>
  <c r="K20" i="38"/>
  <c r="I26" i="38"/>
  <c r="I34" i="38"/>
  <c r="I40" i="38" s="1"/>
  <c r="BT63" i="37"/>
  <c r="BJ54" i="37"/>
  <c r="BT62" i="37"/>
  <c r="BR44" i="37"/>
  <c r="BJ44" i="37"/>
  <c r="BJ39" i="37"/>
  <c r="BR34" i="37"/>
  <c r="BJ29" i="37"/>
  <c r="BR24" i="37"/>
  <c r="W64" i="37"/>
  <c r="BJ14" i="37"/>
  <c r="D23" i="37"/>
  <c r="J23" i="37"/>
  <c r="D25" i="37"/>
  <c r="E10" i="37"/>
  <c r="E25" i="37" s="1"/>
  <c r="C25" i="37"/>
  <c r="C38" i="37"/>
  <c r="O9" i="37"/>
  <c r="R65" i="37" s="1"/>
  <c r="AB64" i="37"/>
  <c r="C9" i="37"/>
  <c r="AF64" i="37"/>
  <c r="BJ24" i="37"/>
  <c r="D12" i="37"/>
  <c r="D20" i="37"/>
  <c r="J9" i="37"/>
  <c r="J12" i="37" s="1"/>
  <c r="D8" i="37"/>
  <c r="J8" i="37" s="1"/>
  <c r="BK62" i="37"/>
  <c r="BR14" i="37"/>
  <c r="H18" i="37"/>
  <c r="F32" i="37"/>
  <c r="AI9" i="37"/>
  <c r="AZ65" i="37" s="1"/>
  <c r="F10" i="37"/>
  <c r="BR39" i="37"/>
  <c r="BS64" i="37" s="1"/>
  <c r="BS62" i="37"/>
  <c r="BP62" i="37"/>
  <c r="BC7" i="37"/>
  <c r="E32" i="37"/>
  <c r="K18" i="37"/>
  <c r="BR19" i="37"/>
  <c r="D24" i="37"/>
  <c r="D32" i="37"/>
  <c r="D38" i="37" s="1"/>
  <c r="J18" i="37"/>
  <c r="I18" i="37"/>
  <c r="BF62" i="37"/>
  <c r="BS63" i="37"/>
  <c r="BP63" i="37"/>
  <c r="BJ49" i="37"/>
  <c r="BJ34" i="37"/>
  <c r="BJ19" i="37"/>
  <c r="AE64" i="37"/>
  <c r="I17" i="37"/>
  <c r="E17" i="37"/>
  <c r="C23" i="37"/>
  <c r="G20" i="37"/>
  <c r="G12" i="37"/>
  <c r="BK63" i="37"/>
  <c r="BF63" i="37"/>
  <c r="BC8" i="37"/>
  <c r="F20" i="37"/>
  <c r="H9" i="37"/>
  <c r="BQ59" i="36"/>
  <c r="BP59" i="36"/>
  <c r="AW59" i="36"/>
  <c r="AV59" i="36"/>
  <c r="AU59" i="36"/>
  <c r="AT59" i="36"/>
  <c r="AS59" i="36"/>
  <c r="AO59" i="36"/>
  <c r="AN59" i="36"/>
  <c r="AM59" i="36"/>
  <c r="AL59" i="36"/>
  <c r="AK59" i="36"/>
  <c r="AC59" i="36"/>
  <c r="AB59" i="36"/>
  <c r="AA59" i="36"/>
  <c r="Z59" i="36"/>
  <c r="Y59" i="36"/>
  <c r="U59" i="36"/>
  <c r="T59" i="36"/>
  <c r="S59" i="36"/>
  <c r="R59" i="36"/>
  <c r="Q59" i="36"/>
  <c r="BO58" i="36"/>
  <c r="BN58" i="36"/>
  <c r="BM58" i="36"/>
  <c r="BI58" i="36"/>
  <c r="BH58" i="36"/>
  <c r="BG58" i="36"/>
  <c r="BF58" i="36"/>
  <c r="BE58" i="36"/>
  <c r="BJ58" i="36" s="1"/>
  <c r="AX58" i="36"/>
  <c r="AP58" i="36"/>
  <c r="AD58" i="36"/>
  <c r="V58" i="36"/>
  <c r="BO57" i="36"/>
  <c r="BO59" i="36" s="1"/>
  <c r="BN57" i="36"/>
  <c r="BN59" i="36" s="1"/>
  <c r="BM57" i="36"/>
  <c r="BR57" i="36" s="1"/>
  <c r="BI57" i="36"/>
  <c r="BI59" i="36" s="1"/>
  <c r="BH57" i="36"/>
  <c r="BH59" i="36" s="1"/>
  <c r="BG57" i="36"/>
  <c r="BG59" i="36" s="1"/>
  <c r="BF57" i="36"/>
  <c r="BF59" i="36" s="1"/>
  <c r="BE57" i="36"/>
  <c r="AX57" i="36"/>
  <c r="AX59" i="36" s="1"/>
  <c r="AP57" i="36"/>
  <c r="AP59" i="36" s="1"/>
  <c r="AD57" i="36"/>
  <c r="AD59" i="36" s="1"/>
  <c r="V57" i="36"/>
  <c r="V59" i="36" s="1"/>
  <c r="BQ54" i="36"/>
  <c r="AW54" i="36"/>
  <c r="AV54" i="36"/>
  <c r="AU54" i="36"/>
  <c r="AT54" i="36"/>
  <c r="AS54" i="36"/>
  <c r="AO54" i="36"/>
  <c r="AN54" i="36"/>
  <c r="AM54" i="36"/>
  <c r="AL54" i="36"/>
  <c r="AK54" i="36"/>
  <c r="AC54" i="36"/>
  <c r="AB54" i="36"/>
  <c r="AA54" i="36"/>
  <c r="Z54" i="36"/>
  <c r="Y54" i="36"/>
  <c r="U54" i="36"/>
  <c r="T54" i="36"/>
  <c r="S54" i="36"/>
  <c r="R54" i="36"/>
  <c r="Q54" i="36"/>
  <c r="BQ53" i="36"/>
  <c r="BP53" i="36"/>
  <c r="BO53" i="36"/>
  <c r="BN53" i="36"/>
  <c r="BM53" i="36"/>
  <c r="BR53" i="36" s="1"/>
  <c r="BI53" i="36"/>
  <c r="BH53" i="36"/>
  <c r="BG53" i="36"/>
  <c r="BF53" i="36"/>
  <c r="BE53" i="36"/>
  <c r="AX53" i="36"/>
  <c r="AP53" i="36"/>
  <c r="AD53" i="36"/>
  <c r="V53" i="36"/>
  <c r="BQ52" i="36"/>
  <c r="BP52" i="36"/>
  <c r="BP54" i="36" s="1"/>
  <c r="BO52" i="36"/>
  <c r="BO54" i="36" s="1"/>
  <c r="BN52" i="36"/>
  <c r="BM52" i="36"/>
  <c r="BI52" i="36"/>
  <c r="BI54" i="36" s="1"/>
  <c r="BH52" i="36"/>
  <c r="BH54" i="36" s="1"/>
  <c r="BG52" i="36"/>
  <c r="BG54" i="36" s="1"/>
  <c r="BF52" i="36"/>
  <c r="BE52" i="36"/>
  <c r="AX52" i="36"/>
  <c r="AX54" i="36" s="1"/>
  <c r="AP52" i="36"/>
  <c r="AP54" i="36" s="1"/>
  <c r="AD52" i="36"/>
  <c r="V52" i="36"/>
  <c r="BM49" i="36"/>
  <c r="AW49" i="36"/>
  <c r="AV49" i="36"/>
  <c r="AU49" i="36"/>
  <c r="AT49" i="36"/>
  <c r="AS49" i="36"/>
  <c r="AO49" i="36"/>
  <c r="AN49" i="36"/>
  <c r="AM49" i="36"/>
  <c r="AL49" i="36"/>
  <c r="AK49" i="36"/>
  <c r="AC49" i="36"/>
  <c r="AB49" i="36"/>
  <c r="AA49" i="36"/>
  <c r="Z49" i="36"/>
  <c r="Y49" i="36"/>
  <c r="U49" i="36"/>
  <c r="T49" i="36"/>
  <c r="S49" i="36"/>
  <c r="R49" i="36"/>
  <c r="Q49" i="36"/>
  <c r="BQ48" i="36"/>
  <c r="BP48" i="36"/>
  <c r="BO48" i="36"/>
  <c r="BN48" i="36"/>
  <c r="BM48" i="36"/>
  <c r="BI48" i="36"/>
  <c r="BH48" i="36"/>
  <c r="BG48" i="36"/>
  <c r="BG49" i="36" s="1"/>
  <c r="BF48" i="36"/>
  <c r="BE48" i="36"/>
  <c r="AX48" i="36"/>
  <c r="AP48" i="36"/>
  <c r="AD48" i="36"/>
  <c r="V48" i="36"/>
  <c r="BQ47" i="36"/>
  <c r="BQ49" i="36" s="1"/>
  <c r="BP47" i="36"/>
  <c r="BP49" i="36" s="1"/>
  <c r="BO47" i="36"/>
  <c r="BO49" i="36" s="1"/>
  <c r="BN47" i="36"/>
  <c r="BM47" i="36"/>
  <c r="BI47" i="36"/>
  <c r="BI49" i="36" s="1"/>
  <c r="BH47" i="36"/>
  <c r="BG47" i="36"/>
  <c r="BF47" i="36"/>
  <c r="BF49" i="36" s="1"/>
  <c r="BE47" i="36"/>
  <c r="AX47" i="36"/>
  <c r="AX49" i="36" s="1"/>
  <c r="AP47" i="36"/>
  <c r="AD47" i="36"/>
  <c r="V47" i="36"/>
  <c r="V49" i="36" s="1"/>
  <c r="AW44" i="36"/>
  <c r="AV44" i="36"/>
  <c r="AU44" i="36"/>
  <c r="AT44" i="36"/>
  <c r="AS44" i="36"/>
  <c r="AO44" i="36"/>
  <c r="AN44" i="36"/>
  <c r="AM44" i="36"/>
  <c r="AL44" i="36"/>
  <c r="AK44" i="36"/>
  <c r="AC44" i="36"/>
  <c r="AB44" i="36"/>
  <c r="AA44" i="36"/>
  <c r="Z44" i="36"/>
  <c r="Y44" i="36"/>
  <c r="U44" i="36"/>
  <c r="T44" i="36"/>
  <c r="S44" i="36"/>
  <c r="R44" i="36"/>
  <c r="Q44" i="36"/>
  <c r="BQ43" i="36"/>
  <c r="BP43" i="36"/>
  <c r="BO43" i="36"/>
  <c r="BN43" i="36"/>
  <c r="BM43" i="36"/>
  <c r="BI43" i="36"/>
  <c r="BH43" i="36"/>
  <c r="BG43" i="36"/>
  <c r="BG44" i="36" s="1"/>
  <c r="BF43" i="36"/>
  <c r="BE43" i="36"/>
  <c r="AX43" i="36"/>
  <c r="AP43" i="36"/>
  <c r="G19" i="36" s="1"/>
  <c r="AD43" i="36"/>
  <c r="V43" i="36"/>
  <c r="BQ42" i="36"/>
  <c r="BP42" i="36"/>
  <c r="BP44" i="36" s="1"/>
  <c r="BO42" i="36"/>
  <c r="BO44" i="36" s="1"/>
  <c r="BN42" i="36"/>
  <c r="BM42" i="36"/>
  <c r="BI42" i="36"/>
  <c r="BI44" i="36" s="1"/>
  <c r="BH42" i="36"/>
  <c r="BH44" i="36" s="1"/>
  <c r="BG42" i="36"/>
  <c r="BF42" i="36"/>
  <c r="BF44" i="36" s="1"/>
  <c r="BE42" i="36"/>
  <c r="AX42" i="36"/>
  <c r="AP42" i="36"/>
  <c r="AD42" i="36"/>
  <c r="V42" i="36"/>
  <c r="AX39" i="36"/>
  <c r="AW39" i="36"/>
  <c r="AV39" i="36"/>
  <c r="AU39" i="36"/>
  <c r="AT39" i="36"/>
  <c r="AS39" i="36"/>
  <c r="AO39" i="36"/>
  <c r="AN39" i="36"/>
  <c r="AM39" i="36"/>
  <c r="AL39" i="36"/>
  <c r="AK39" i="36"/>
  <c r="AC39" i="36"/>
  <c r="AB39" i="36"/>
  <c r="AA39" i="36"/>
  <c r="Z39" i="36"/>
  <c r="Y39" i="36"/>
  <c r="U39" i="36"/>
  <c r="T39" i="36"/>
  <c r="S39" i="36"/>
  <c r="R39" i="36"/>
  <c r="Q39" i="36"/>
  <c r="BQ38" i="36"/>
  <c r="BP38" i="36"/>
  <c r="BO38" i="36"/>
  <c r="BN38" i="36"/>
  <c r="BM38" i="36"/>
  <c r="BI38" i="36"/>
  <c r="BH38" i="36"/>
  <c r="BG38" i="36"/>
  <c r="BF38" i="36"/>
  <c r="BE38" i="36"/>
  <c r="AX38" i="36"/>
  <c r="AP38" i="36"/>
  <c r="AD38" i="36"/>
  <c r="V38" i="36"/>
  <c r="BQ37" i="36"/>
  <c r="BQ39" i="36" s="1"/>
  <c r="BP37" i="36"/>
  <c r="BP39" i="36" s="1"/>
  <c r="BO37" i="36"/>
  <c r="BN37" i="36"/>
  <c r="BM37" i="36"/>
  <c r="BM39" i="36" s="1"/>
  <c r="BI37" i="36"/>
  <c r="BI39" i="36" s="1"/>
  <c r="BH37" i="36"/>
  <c r="BH39" i="36" s="1"/>
  <c r="BG37" i="36"/>
  <c r="BG39" i="36" s="1"/>
  <c r="BF37" i="36"/>
  <c r="BF39" i="36" s="1"/>
  <c r="BE37" i="36"/>
  <c r="AX37" i="36"/>
  <c r="AY62" i="36" s="1"/>
  <c r="AP37" i="36"/>
  <c r="AP39" i="36" s="1"/>
  <c r="AD37" i="36"/>
  <c r="V37" i="36"/>
  <c r="AW34" i="36"/>
  <c r="AV34" i="36"/>
  <c r="AU34" i="36"/>
  <c r="AT34" i="36"/>
  <c r="AS34" i="36"/>
  <c r="AO34" i="36"/>
  <c r="AN34" i="36"/>
  <c r="AM34" i="36"/>
  <c r="AL34" i="36"/>
  <c r="AK34" i="36"/>
  <c r="AB34" i="36"/>
  <c r="AA34" i="36"/>
  <c r="Z34" i="36"/>
  <c r="Y34" i="36"/>
  <c r="U34" i="36"/>
  <c r="T34" i="36"/>
  <c r="S34" i="36"/>
  <c r="R34" i="36"/>
  <c r="Q34" i="36"/>
  <c r="BQ33" i="36"/>
  <c r="BP33" i="36"/>
  <c r="BO33" i="36"/>
  <c r="BN33" i="36"/>
  <c r="BM33" i="36"/>
  <c r="BI33" i="36"/>
  <c r="BH33" i="36"/>
  <c r="BG33" i="36"/>
  <c r="BF33" i="36"/>
  <c r="BE33" i="36"/>
  <c r="AX33" i="36"/>
  <c r="AP33" i="36"/>
  <c r="AD33" i="36"/>
  <c r="V33" i="36"/>
  <c r="BQ32" i="36"/>
  <c r="BQ34" i="36" s="1"/>
  <c r="BP32" i="36"/>
  <c r="BP34" i="36" s="1"/>
  <c r="BO32" i="36"/>
  <c r="BO34" i="36" s="1"/>
  <c r="BN32" i="36"/>
  <c r="BN34" i="36" s="1"/>
  <c r="BM32" i="36"/>
  <c r="BM34" i="36" s="1"/>
  <c r="BI32" i="36"/>
  <c r="BI34" i="36" s="1"/>
  <c r="BH32" i="36"/>
  <c r="BH34" i="36" s="1"/>
  <c r="BG32" i="36"/>
  <c r="BG34" i="36" s="1"/>
  <c r="BF32" i="36"/>
  <c r="BE32" i="36"/>
  <c r="AX32" i="36"/>
  <c r="AX34" i="36" s="1"/>
  <c r="AP32" i="36"/>
  <c r="AP34" i="36" s="1"/>
  <c r="AD32" i="36"/>
  <c r="V32" i="36"/>
  <c r="AW29" i="36"/>
  <c r="AV29" i="36"/>
  <c r="AU29" i="36"/>
  <c r="AT29" i="36"/>
  <c r="AS29" i="36"/>
  <c r="AO29" i="36"/>
  <c r="AN29" i="36"/>
  <c r="AM29" i="36"/>
  <c r="AL29" i="36"/>
  <c r="AK29" i="36"/>
  <c r="AC29" i="36"/>
  <c r="AB29" i="36"/>
  <c r="AA29" i="36"/>
  <c r="Z29" i="36"/>
  <c r="Y29" i="36"/>
  <c r="U29" i="36"/>
  <c r="T29" i="36"/>
  <c r="S29" i="36"/>
  <c r="R29" i="36"/>
  <c r="Q29" i="36"/>
  <c r="BQ28" i="36"/>
  <c r="BP28" i="36"/>
  <c r="BO28" i="36"/>
  <c r="BN28" i="36"/>
  <c r="BM28" i="36"/>
  <c r="BI28" i="36"/>
  <c r="BH28" i="36"/>
  <c r="BG28" i="36"/>
  <c r="BF28" i="36"/>
  <c r="BE28" i="36"/>
  <c r="AX28" i="36"/>
  <c r="AP28" i="36"/>
  <c r="AD28" i="36"/>
  <c r="V28" i="36"/>
  <c r="BQ27" i="36"/>
  <c r="BP27" i="36"/>
  <c r="BP29" i="36" s="1"/>
  <c r="BO27" i="36"/>
  <c r="BO29" i="36" s="1"/>
  <c r="BN27" i="36"/>
  <c r="BM27" i="36"/>
  <c r="BI27" i="36"/>
  <c r="BI29" i="36" s="1"/>
  <c r="BH27" i="36"/>
  <c r="BH29" i="36" s="1"/>
  <c r="BG27" i="36"/>
  <c r="BG29" i="36" s="1"/>
  <c r="BF27" i="36"/>
  <c r="BF29" i="36" s="1"/>
  <c r="BE27" i="36"/>
  <c r="AX27" i="36"/>
  <c r="AX29" i="36" s="1"/>
  <c r="AP27" i="36"/>
  <c r="AP29" i="36" s="1"/>
  <c r="AD27" i="36"/>
  <c r="V27" i="36"/>
  <c r="AW24" i="36"/>
  <c r="AV24" i="36"/>
  <c r="AU24" i="36"/>
  <c r="AT24" i="36"/>
  <c r="AS24" i="36"/>
  <c r="AO24" i="36"/>
  <c r="AN24" i="36"/>
  <c r="AM24" i="36"/>
  <c r="AL24" i="36"/>
  <c r="AK24" i="36"/>
  <c r="AC24" i="36"/>
  <c r="AB24" i="36"/>
  <c r="AA24" i="36"/>
  <c r="Z24" i="36"/>
  <c r="Y24" i="36"/>
  <c r="U24" i="36"/>
  <c r="T24" i="36"/>
  <c r="S24" i="36"/>
  <c r="R24" i="36"/>
  <c r="Q24" i="36"/>
  <c r="BQ23" i="36"/>
  <c r="BP23" i="36"/>
  <c r="BO23" i="36"/>
  <c r="BO24" i="36" s="1"/>
  <c r="BN23" i="36"/>
  <c r="BM23" i="36"/>
  <c r="BI23" i="36"/>
  <c r="BH23" i="36"/>
  <c r="BG23" i="36"/>
  <c r="BF23" i="36"/>
  <c r="BE23" i="36"/>
  <c r="AX23" i="36"/>
  <c r="AP23" i="36"/>
  <c r="AD23" i="36"/>
  <c r="V23" i="36"/>
  <c r="BQ22" i="36"/>
  <c r="BQ24" i="36" s="1"/>
  <c r="BP22" i="36"/>
  <c r="BP24" i="36" s="1"/>
  <c r="BO22" i="36"/>
  <c r="BN22" i="36"/>
  <c r="BM22" i="36"/>
  <c r="BI22" i="36"/>
  <c r="BI24" i="36" s="1"/>
  <c r="BH22" i="36"/>
  <c r="BH24" i="36" s="1"/>
  <c r="BG22" i="36"/>
  <c r="BG24" i="36" s="1"/>
  <c r="BF22" i="36"/>
  <c r="BE22" i="36"/>
  <c r="AX22" i="36"/>
  <c r="AP22" i="36"/>
  <c r="AP24" i="36" s="1"/>
  <c r="AD22" i="36"/>
  <c r="V22" i="36"/>
  <c r="BI19" i="36"/>
  <c r="AW19" i="36"/>
  <c r="AV19" i="36"/>
  <c r="AU19" i="36"/>
  <c r="AT19" i="36"/>
  <c r="AS19" i="36"/>
  <c r="AO19" i="36"/>
  <c r="AN19" i="36"/>
  <c r="AM19" i="36"/>
  <c r="AL19" i="36"/>
  <c r="AK19" i="36"/>
  <c r="AC19" i="36"/>
  <c r="AB19" i="36"/>
  <c r="AA19" i="36"/>
  <c r="Z19" i="36"/>
  <c r="Y19" i="36"/>
  <c r="U19" i="36"/>
  <c r="T19" i="36"/>
  <c r="S19" i="36"/>
  <c r="R19" i="36"/>
  <c r="Q19" i="36"/>
  <c r="F19" i="36"/>
  <c r="D19" i="36"/>
  <c r="BQ18" i="36"/>
  <c r="BP18" i="36"/>
  <c r="BO18" i="36"/>
  <c r="BN18" i="36"/>
  <c r="BM18" i="36"/>
  <c r="BI18" i="36"/>
  <c r="BH18" i="36"/>
  <c r="BG18" i="36"/>
  <c r="BF18" i="36"/>
  <c r="BE18" i="36"/>
  <c r="AX18" i="36"/>
  <c r="AP18" i="36"/>
  <c r="AD18" i="36"/>
  <c r="V18" i="36"/>
  <c r="H18" i="36"/>
  <c r="G18" i="36"/>
  <c r="F18" i="36"/>
  <c r="BQ17" i="36"/>
  <c r="BP17" i="36"/>
  <c r="BP19" i="36" s="1"/>
  <c r="BO17" i="36"/>
  <c r="BO19" i="36" s="1"/>
  <c r="BN17" i="36"/>
  <c r="BM17" i="36"/>
  <c r="BI17" i="36"/>
  <c r="BH17" i="36"/>
  <c r="BG17" i="36"/>
  <c r="BF17" i="36"/>
  <c r="BE17" i="36"/>
  <c r="AX17" i="36"/>
  <c r="AP17" i="36"/>
  <c r="AP19" i="36" s="1"/>
  <c r="AD17" i="36"/>
  <c r="V17" i="36"/>
  <c r="G17" i="36"/>
  <c r="F17" i="36"/>
  <c r="AW14" i="36"/>
  <c r="AV14" i="36"/>
  <c r="AU14" i="36"/>
  <c r="AT14" i="36"/>
  <c r="AS14" i="36"/>
  <c r="AO14" i="36"/>
  <c r="AN14" i="36"/>
  <c r="AM14" i="36"/>
  <c r="AL14" i="36"/>
  <c r="AK14" i="36"/>
  <c r="AC14" i="36"/>
  <c r="AB14" i="36"/>
  <c r="AA14" i="36"/>
  <c r="Z14" i="36"/>
  <c r="Y14" i="36"/>
  <c r="U14" i="36"/>
  <c r="T14" i="36"/>
  <c r="S14" i="36"/>
  <c r="R14" i="36"/>
  <c r="Q14" i="36"/>
  <c r="BQ13" i="36"/>
  <c r="BP13" i="36"/>
  <c r="BO13" i="36"/>
  <c r="BN13" i="36"/>
  <c r="BM13" i="36"/>
  <c r="BI13" i="36"/>
  <c r="BH13" i="36"/>
  <c r="BG13" i="36"/>
  <c r="BF13" i="36"/>
  <c r="BE13" i="36"/>
  <c r="AX13" i="36"/>
  <c r="AQ63" i="36" s="1"/>
  <c r="AP13" i="36"/>
  <c r="AD13" i="36"/>
  <c r="V13" i="36"/>
  <c r="BQ12" i="36"/>
  <c r="BP12" i="36"/>
  <c r="BO12" i="36"/>
  <c r="BO14" i="36" s="1"/>
  <c r="BN12" i="36"/>
  <c r="BN14" i="36" s="1"/>
  <c r="BM12" i="36"/>
  <c r="BM14" i="36" s="1"/>
  <c r="BI12" i="36"/>
  <c r="BI14" i="36" s="1"/>
  <c r="BH12" i="36"/>
  <c r="BG12" i="36"/>
  <c r="BG14" i="36" s="1"/>
  <c r="BF12" i="36"/>
  <c r="BE12" i="36"/>
  <c r="AX12" i="36"/>
  <c r="AP12" i="36"/>
  <c r="AP14" i="36" s="1"/>
  <c r="AD12" i="36"/>
  <c r="V12" i="36"/>
  <c r="AW9" i="36"/>
  <c r="AV9" i="36"/>
  <c r="AU9" i="36"/>
  <c r="AT9" i="36"/>
  <c r="AS9" i="36"/>
  <c r="AO9" i="36"/>
  <c r="AN9" i="36"/>
  <c r="AM9" i="36"/>
  <c r="AL9" i="36"/>
  <c r="AK9" i="36"/>
  <c r="AC9" i="36"/>
  <c r="AB9" i="36"/>
  <c r="AA9" i="36"/>
  <c r="Z9" i="36"/>
  <c r="Y9" i="36"/>
  <c r="U9" i="36"/>
  <c r="T9" i="36"/>
  <c r="S9" i="36"/>
  <c r="R9" i="36"/>
  <c r="Q9" i="36"/>
  <c r="BQ8" i="36"/>
  <c r="BP8" i="36"/>
  <c r="BO8" i="36"/>
  <c r="BN8" i="36"/>
  <c r="BM8" i="36"/>
  <c r="BI8" i="36"/>
  <c r="BH8" i="36"/>
  <c r="BG8" i="36"/>
  <c r="BF8" i="36"/>
  <c r="BE8" i="36"/>
  <c r="AX8" i="36"/>
  <c r="AP8" i="36"/>
  <c r="AL63" i="36" s="1"/>
  <c r="AD8" i="36"/>
  <c r="V8" i="36"/>
  <c r="BQ7" i="36"/>
  <c r="BP7" i="36"/>
  <c r="BO7" i="36"/>
  <c r="BN7" i="36"/>
  <c r="BM7" i="36"/>
  <c r="BI7" i="36"/>
  <c r="BH7" i="36"/>
  <c r="BH9" i="36" s="1"/>
  <c r="BG7" i="36"/>
  <c r="BF7" i="36"/>
  <c r="BF9" i="36" s="1"/>
  <c r="BE7" i="36"/>
  <c r="AX7" i="36"/>
  <c r="AX9" i="36" s="1"/>
  <c r="AP7" i="36"/>
  <c r="AL62" i="36" s="1"/>
  <c r="AL64" i="36" s="1"/>
  <c r="AD7" i="36"/>
  <c r="V7" i="36"/>
  <c r="Z4" i="36"/>
  <c r="AT4" i="36" s="1"/>
  <c r="BN4" i="36" s="1"/>
  <c r="K34" i="38" l="1"/>
  <c r="K40" i="38" s="1"/>
  <c r="K26" i="38"/>
  <c r="AQ65" i="37"/>
  <c r="AL65" i="37"/>
  <c r="AV65" i="37"/>
  <c r="BT64" i="37"/>
  <c r="BP64" i="37"/>
  <c r="AE65" i="37"/>
  <c r="E24" i="37"/>
  <c r="AF65" i="37"/>
  <c r="E38" i="37"/>
  <c r="BC9" i="37"/>
  <c r="W65" i="37"/>
  <c r="AB65" i="37"/>
  <c r="H20" i="37"/>
  <c r="BF64" i="37"/>
  <c r="H10" i="37"/>
  <c r="H12" i="37" s="1"/>
  <c r="F8" i="37"/>
  <c r="F25" i="37"/>
  <c r="F23" i="37"/>
  <c r="I10" i="37"/>
  <c r="I25" i="37" s="1"/>
  <c r="F24" i="37"/>
  <c r="F12" i="37"/>
  <c r="G26" i="37"/>
  <c r="G34" i="37"/>
  <c r="G40" i="37" s="1"/>
  <c r="J24" i="37"/>
  <c r="J32" i="37"/>
  <c r="J38" i="37" s="1"/>
  <c r="K32" i="37"/>
  <c r="H24" i="37"/>
  <c r="H32" i="37"/>
  <c r="F26" i="37"/>
  <c r="F34" i="37"/>
  <c r="F40" i="37" s="1"/>
  <c r="I32" i="37"/>
  <c r="D34" i="37"/>
  <c r="D40" i="37" s="1"/>
  <c r="J20" i="37"/>
  <c r="D26" i="37"/>
  <c r="I9" i="37"/>
  <c r="E9" i="37"/>
  <c r="C12" i="37"/>
  <c r="C20" i="37"/>
  <c r="C8" i="37"/>
  <c r="AY65" i="37"/>
  <c r="E23" i="37"/>
  <c r="K17" i="37"/>
  <c r="F38" i="37"/>
  <c r="BK64" i="37"/>
  <c r="AX24" i="36"/>
  <c r="BR23" i="36"/>
  <c r="AX19" i="36"/>
  <c r="BM19" i="36"/>
  <c r="AQ62" i="36"/>
  <c r="AQ64" i="36" s="1"/>
  <c r="BN54" i="36"/>
  <c r="BR52" i="36"/>
  <c r="AD54" i="36"/>
  <c r="BR54" i="36"/>
  <c r="BF54" i="36"/>
  <c r="BJ53" i="36"/>
  <c r="V54" i="36"/>
  <c r="BN49" i="36"/>
  <c r="BR48" i="36"/>
  <c r="BR47" i="36"/>
  <c r="BR49" i="36" s="1"/>
  <c r="AD49" i="36"/>
  <c r="BJ47" i="36"/>
  <c r="BH49" i="36"/>
  <c r="AF63" i="36"/>
  <c r="AF62" i="36"/>
  <c r="BQ44" i="36"/>
  <c r="BN44" i="36"/>
  <c r="BR43" i="36"/>
  <c r="BR42" i="36"/>
  <c r="BR44" i="36" s="1"/>
  <c r="BJ42" i="36"/>
  <c r="AE62" i="36"/>
  <c r="V44" i="36"/>
  <c r="AB63" i="36"/>
  <c r="D9" i="36" s="1"/>
  <c r="D20" i="36" s="1"/>
  <c r="C19" i="36"/>
  <c r="I19" i="36" s="1"/>
  <c r="D18" i="36"/>
  <c r="J18" i="36" s="1"/>
  <c r="BO39" i="36"/>
  <c r="BR38" i="36"/>
  <c r="AE63" i="36"/>
  <c r="C18" i="36"/>
  <c r="AD39" i="36"/>
  <c r="AE64" i="36" s="1"/>
  <c r="AB62" i="36"/>
  <c r="C9" i="36" s="1"/>
  <c r="E9" i="36" s="1"/>
  <c r="BJ38" i="36"/>
  <c r="V39" i="36"/>
  <c r="BR33" i="36"/>
  <c r="AD34" i="36"/>
  <c r="BF34" i="36"/>
  <c r="BJ33" i="36"/>
  <c r="V34" i="36"/>
  <c r="BE34" i="36"/>
  <c r="BQ29" i="36"/>
  <c r="BR27" i="36"/>
  <c r="BN29" i="36"/>
  <c r="BR28" i="36"/>
  <c r="BR29" i="36" s="1"/>
  <c r="AD29" i="36"/>
  <c r="Z75" i="36"/>
  <c r="D17" i="36"/>
  <c r="J17" i="36" s="1"/>
  <c r="BJ28" i="36"/>
  <c r="V29" i="36"/>
  <c r="C17" i="36"/>
  <c r="BN24" i="36"/>
  <c r="AD24" i="36"/>
  <c r="BJ23" i="36"/>
  <c r="V24" i="36"/>
  <c r="BF24" i="36"/>
  <c r="BJ22" i="36"/>
  <c r="BE24" i="36"/>
  <c r="AD19" i="36"/>
  <c r="BQ19" i="36"/>
  <c r="BN19" i="36"/>
  <c r="BH19" i="36"/>
  <c r="BG19" i="36"/>
  <c r="V19" i="36"/>
  <c r="BE19" i="36"/>
  <c r="BJ18" i="36"/>
  <c r="BJ17" i="36"/>
  <c r="W62" i="36"/>
  <c r="BQ14" i="36"/>
  <c r="BP14" i="36"/>
  <c r="BR13" i="36"/>
  <c r="AD14" i="36"/>
  <c r="BH14" i="36"/>
  <c r="BF14" i="36"/>
  <c r="V14" i="36"/>
  <c r="BE14" i="36"/>
  <c r="BJ13" i="36"/>
  <c r="BQ9" i="36"/>
  <c r="BP9" i="36"/>
  <c r="BO9" i="36"/>
  <c r="BR8" i="36"/>
  <c r="BN9" i="36"/>
  <c r="O8" i="36"/>
  <c r="D10" i="36" s="1"/>
  <c r="AD9" i="36"/>
  <c r="BM9" i="36"/>
  <c r="O7" i="36"/>
  <c r="C10" i="36" s="1"/>
  <c r="C25" i="36" s="1"/>
  <c r="BI9" i="36"/>
  <c r="BG9" i="36"/>
  <c r="V9" i="36"/>
  <c r="BE9" i="36"/>
  <c r="BJ8" i="36"/>
  <c r="J19" i="36"/>
  <c r="J32" i="36" s="1"/>
  <c r="H19" i="36"/>
  <c r="BR12" i="36"/>
  <c r="R62" i="36"/>
  <c r="R63" i="36"/>
  <c r="BR17" i="36"/>
  <c r="F32" i="36"/>
  <c r="BF19" i="36"/>
  <c r="BM24" i="36"/>
  <c r="BR22" i="36"/>
  <c r="BR24" i="36" s="1"/>
  <c r="BJ27" i="36"/>
  <c r="BJ29" i="36" s="1"/>
  <c r="BE39" i="36"/>
  <c r="BJ37" i="36"/>
  <c r="BJ39" i="36" s="1"/>
  <c r="AY63" i="36"/>
  <c r="AZ63" i="36"/>
  <c r="BM44" i="36"/>
  <c r="AP49" i="36"/>
  <c r="BJ48" i="36"/>
  <c r="BJ57" i="36"/>
  <c r="BJ59" i="36" s="1"/>
  <c r="AX14" i="36"/>
  <c r="BN39" i="36"/>
  <c r="BR7" i="36"/>
  <c r="BJ12" i="36"/>
  <c r="W63" i="36"/>
  <c r="H17" i="36"/>
  <c r="G32" i="36"/>
  <c r="BR18" i="36"/>
  <c r="BM29" i="36"/>
  <c r="AP44" i="36"/>
  <c r="AY64" i="36" s="1"/>
  <c r="BJ43" i="36"/>
  <c r="BJ52" i="36"/>
  <c r="BR59" i="36"/>
  <c r="BR58" i="36"/>
  <c r="BM59" i="36"/>
  <c r="AV63" i="36"/>
  <c r="G9" i="36" s="1"/>
  <c r="BJ7" i="36"/>
  <c r="AI7" i="36"/>
  <c r="AI8" i="36"/>
  <c r="G10" i="36" s="1"/>
  <c r="G8" i="36" s="1"/>
  <c r="AP9" i="36"/>
  <c r="D32" i="36"/>
  <c r="H32" i="36"/>
  <c r="BJ32" i="36"/>
  <c r="BJ34" i="36" s="1"/>
  <c r="AZ62" i="36"/>
  <c r="BM54" i="36"/>
  <c r="AD44" i="36"/>
  <c r="AX44" i="36"/>
  <c r="AZ64" i="36" s="1"/>
  <c r="AV62" i="36"/>
  <c r="BE29" i="36"/>
  <c r="BR32" i="36"/>
  <c r="BE44" i="36"/>
  <c r="BE49" i="36"/>
  <c r="BE54" i="36"/>
  <c r="BE59" i="36"/>
  <c r="Z74" i="36"/>
  <c r="BR37" i="36"/>
  <c r="BQ59" i="35"/>
  <c r="BP59" i="35"/>
  <c r="BG59" i="35"/>
  <c r="AW59" i="35"/>
  <c r="AV59" i="35"/>
  <c r="AU59" i="35"/>
  <c r="AT59" i="35"/>
  <c r="AS59" i="35"/>
  <c r="AO59" i="35"/>
  <c r="AN59" i="35"/>
  <c r="AM59" i="35"/>
  <c r="AL59" i="35"/>
  <c r="AK59" i="35"/>
  <c r="AC59" i="35"/>
  <c r="AB59" i="35"/>
  <c r="AA59" i="35"/>
  <c r="Z59" i="35"/>
  <c r="Y59" i="35"/>
  <c r="U59" i="35"/>
  <c r="T59" i="35"/>
  <c r="S59" i="35"/>
  <c r="R59" i="35"/>
  <c r="Q59" i="35"/>
  <c r="BO58" i="35"/>
  <c r="BN58" i="35"/>
  <c r="BM58" i="35"/>
  <c r="BI58" i="35"/>
  <c r="BH58" i="35"/>
  <c r="BG58" i="35"/>
  <c r="BF58" i="35"/>
  <c r="BE58" i="35"/>
  <c r="BJ58" i="35" s="1"/>
  <c r="AX58" i="35"/>
  <c r="AP58" i="35"/>
  <c r="AD58" i="35"/>
  <c r="V58" i="35"/>
  <c r="BO57" i="35"/>
  <c r="BN57" i="35"/>
  <c r="BN59" i="35" s="1"/>
  <c r="BM57" i="35"/>
  <c r="BR57" i="35" s="1"/>
  <c r="BI57" i="35"/>
  <c r="BI59" i="35" s="1"/>
  <c r="BH57" i="35"/>
  <c r="BH59" i="35" s="1"/>
  <c r="BG57" i="35"/>
  <c r="BF57" i="35"/>
  <c r="BF59" i="35" s="1"/>
  <c r="BE57" i="35"/>
  <c r="BE59" i="35" s="1"/>
  <c r="AX57" i="35"/>
  <c r="AX59" i="35" s="1"/>
  <c r="AP57" i="35"/>
  <c r="AP59" i="35" s="1"/>
  <c r="AD57" i="35"/>
  <c r="AD59" i="35" s="1"/>
  <c r="V57" i="35"/>
  <c r="V59" i="35" s="1"/>
  <c r="BQ54" i="35"/>
  <c r="AW54" i="35"/>
  <c r="AV54" i="35"/>
  <c r="AU54" i="35"/>
  <c r="AT54" i="35"/>
  <c r="AS54" i="35"/>
  <c r="AO54" i="35"/>
  <c r="AN54" i="35"/>
  <c r="AM54" i="35"/>
  <c r="AL54" i="35"/>
  <c r="AK54" i="35"/>
  <c r="AC54" i="35"/>
  <c r="AB54" i="35"/>
  <c r="AA54" i="35"/>
  <c r="Z54" i="35"/>
  <c r="Y54" i="35"/>
  <c r="U54" i="35"/>
  <c r="T54" i="35"/>
  <c r="S54" i="35"/>
  <c r="R54" i="35"/>
  <c r="Q54" i="35"/>
  <c r="BQ53" i="35"/>
  <c r="BP53" i="35"/>
  <c r="BO53" i="35"/>
  <c r="BN53" i="35"/>
  <c r="BM53" i="35"/>
  <c r="BI53" i="35"/>
  <c r="BH53" i="35"/>
  <c r="BG53" i="35"/>
  <c r="BF53" i="35"/>
  <c r="BE53" i="35"/>
  <c r="AX53" i="35"/>
  <c r="AP53" i="35"/>
  <c r="AD53" i="35"/>
  <c r="V53" i="35"/>
  <c r="BQ52" i="35"/>
  <c r="BP52" i="35"/>
  <c r="BP54" i="35" s="1"/>
  <c r="BO52" i="35"/>
  <c r="BO54" i="35" s="1"/>
  <c r="BN52" i="35"/>
  <c r="BN54" i="35" s="1"/>
  <c r="BM52" i="35"/>
  <c r="BI52" i="35"/>
  <c r="BI54" i="35" s="1"/>
  <c r="BH52" i="35"/>
  <c r="BH54" i="35" s="1"/>
  <c r="BG52" i="35"/>
  <c r="BG54" i="35" s="1"/>
  <c r="BF52" i="35"/>
  <c r="BF54" i="35" s="1"/>
  <c r="BE52" i="35"/>
  <c r="AX52" i="35"/>
  <c r="AX54" i="35" s="1"/>
  <c r="AP52" i="35"/>
  <c r="AP54" i="35" s="1"/>
  <c r="AD52" i="35"/>
  <c r="V52" i="35"/>
  <c r="AW49" i="35"/>
  <c r="AV49" i="35"/>
  <c r="AU49" i="35"/>
  <c r="AT49" i="35"/>
  <c r="AS49" i="35"/>
  <c r="AO49" i="35"/>
  <c r="AN49" i="35"/>
  <c r="AM49" i="35"/>
  <c r="AL49" i="35"/>
  <c r="AK49" i="35"/>
  <c r="AC49" i="35"/>
  <c r="AB49" i="35"/>
  <c r="AA49" i="35"/>
  <c r="Z49" i="35"/>
  <c r="Y49" i="35"/>
  <c r="U49" i="35"/>
  <c r="T49" i="35"/>
  <c r="S49" i="35"/>
  <c r="R49" i="35"/>
  <c r="Q49" i="35"/>
  <c r="BQ48" i="35"/>
  <c r="BP48" i="35"/>
  <c r="BO48" i="35"/>
  <c r="BN48" i="35"/>
  <c r="BM48" i="35"/>
  <c r="BR48" i="35" s="1"/>
  <c r="BI48" i="35"/>
  <c r="BH48" i="35"/>
  <c r="BG48" i="35"/>
  <c r="BF48" i="35"/>
  <c r="BE48" i="35"/>
  <c r="AX48" i="35"/>
  <c r="AP48" i="35"/>
  <c r="AD48" i="35"/>
  <c r="V48" i="35"/>
  <c r="BQ47" i="35"/>
  <c r="BQ49" i="35" s="1"/>
  <c r="BP47" i="35"/>
  <c r="BP49" i="35" s="1"/>
  <c r="BO47" i="35"/>
  <c r="BO49" i="35" s="1"/>
  <c r="BN47" i="35"/>
  <c r="BN49" i="35" s="1"/>
  <c r="BM47" i="35"/>
  <c r="BI47" i="35"/>
  <c r="BI49" i="35" s="1"/>
  <c r="BH47" i="35"/>
  <c r="BH49" i="35" s="1"/>
  <c r="BG47" i="35"/>
  <c r="BF47" i="35"/>
  <c r="BE47" i="35"/>
  <c r="AX47" i="35"/>
  <c r="AX49" i="35" s="1"/>
  <c r="AP47" i="35"/>
  <c r="AP49" i="35" s="1"/>
  <c r="AD47" i="35"/>
  <c r="V47" i="35"/>
  <c r="AW44" i="35"/>
  <c r="AV44" i="35"/>
  <c r="AU44" i="35"/>
  <c r="AT44" i="35"/>
  <c r="AS44" i="35"/>
  <c r="AO44" i="35"/>
  <c r="AN44" i="35"/>
  <c r="AM44" i="35"/>
  <c r="AL44" i="35"/>
  <c r="AK44" i="35"/>
  <c r="AC44" i="35"/>
  <c r="AB44" i="35"/>
  <c r="AA44" i="35"/>
  <c r="Z44" i="35"/>
  <c r="Y44" i="35"/>
  <c r="U44" i="35"/>
  <c r="T44" i="35"/>
  <c r="S44" i="35"/>
  <c r="R44" i="35"/>
  <c r="Q44" i="35"/>
  <c r="BQ43" i="35"/>
  <c r="BP43" i="35"/>
  <c r="BO43" i="35"/>
  <c r="BN43" i="35"/>
  <c r="BM43" i="35"/>
  <c r="BR43" i="35" s="1"/>
  <c r="BI43" i="35"/>
  <c r="BH43" i="35"/>
  <c r="BG43" i="35"/>
  <c r="BG44" i="35" s="1"/>
  <c r="BF43" i="35"/>
  <c r="BE43" i="35"/>
  <c r="AX43" i="35"/>
  <c r="AZ63" i="35" s="1"/>
  <c r="AP43" i="35"/>
  <c r="AD43" i="35"/>
  <c r="V43" i="35"/>
  <c r="BQ42" i="35"/>
  <c r="BQ44" i="35" s="1"/>
  <c r="BP42" i="35"/>
  <c r="BP44" i="35" s="1"/>
  <c r="BO42" i="35"/>
  <c r="BO44" i="35" s="1"/>
  <c r="BN42" i="35"/>
  <c r="BN44" i="35" s="1"/>
  <c r="BM42" i="35"/>
  <c r="BI42" i="35"/>
  <c r="BI44" i="35" s="1"/>
  <c r="BH42" i="35"/>
  <c r="BG42" i="35"/>
  <c r="BF42" i="35"/>
  <c r="BF44" i="35" s="1"/>
  <c r="BE42" i="35"/>
  <c r="AX42" i="35"/>
  <c r="AP42" i="35"/>
  <c r="AD42" i="35"/>
  <c r="V42" i="35"/>
  <c r="AW39" i="35"/>
  <c r="AV39" i="35"/>
  <c r="AU39" i="35"/>
  <c r="AT39" i="35"/>
  <c r="AS39" i="35"/>
  <c r="AO39" i="35"/>
  <c r="AN39" i="35"/>
  <c r="AM39" i="35"/>
  <c r="AL39" i="35"/>
  <c r="AK39" i="35"/>
  <c r="AC39" i="35"/>
  <c r="AB39" i="35"/>
  <c r="AA39" i="35"/>
  <c r="Z39" i="35"/>
  <c r="Y39" i="35"/>
  <c r="U39" i="35"/>
  <c r="T39" i="35"/>
  <c r="S39" i="35"/>
  <c r="R39" i="35"/>
  <c r="Q39" i="35"/>
  <c r="BQ38" i="35"/>
  <c r="BP38" i="35"/>
  <c r="BO38" i="35"/>
  <c r="BN38" i="35"/>
  <c r="BM38" i="35"/>
  <c r="BI38" i="35"/>
  <c r="BH38" i="35"/>
  <c r="BG38" i="35"/>
  <c r="BF38" i="35"/>
  <c r="BE38" i="35"/>
  <c r="AX38" i="35"/>
  <c r="AP38" i="35"/>
  <c r="AD38" i="35"/>
  <c r="V38" i="35"/>
  <c r="BQ37" i="35"/>
  <c r="BQ39" i="35" s="1"/>
  <c r="BP37" i="35"/>
  <c r="BO37" i="35"/>
  <c r="BO39" i="35" s="1"/>
  <c r="BN37" i="35"/>
  <c r="BM37" i="35"/>
  <c r="BM39" i="35" s="1"/>
  <c r="BI37" i="35"/>
  <c r="BI39" i="35" s="1"/>
  <c r="BH37" i="35"/>
  <c r="BG37" i="35"/>
  <c r="BG39" i="35" s="1"/>
  <c r="BF37" i="35"/>
  <c r="BE37" i="35"/>
  <c r="AX37" i="35"/>
  <c r="AY62" i="35" s="1"/>
  <c r="AP37" i="35"/>
  <c r="AD37" i="35"/>
  <c r="V37" i="35"/>
  <c r="BO34" i="35"/>
  <c r="BI34" i="35"/>
  <c r="BE34" i="35"/>
  <c r="AW34" i="35"/>
  <c r="AV34" i="35"/>
  <c r="AU34" i="35"/>
  <c r="AT34" i="35"/>
  <c r="AS34" i="35"/>
  <c r="AO34" i="35"/>
  <c r="AN34" i="35"/>
  <c r="AM34" i="35"/>
  <c r="AL34" i="35"/>
  <c r="AK34" i="35"/>
  <c r="AC34" i="35"/>
  <c r="AB34" i="35"/>
  <c r="AA34" i="35"/>
  <c r="Z34" i="35"/>
  <c r="Y34" i="35"/>
  <c r="U34" i="35"/>
  <c r="T34" i="35"/>
  <c r="S34" i="35"/>
  <c r="R34" i="35"/>
  <c r="Q34" i="35"/>
  <c r="BQ33" i="35"/>
  <c r="BP33" i="35"/>
  <c r="BO33" i="35"/>
  <c r="BN33" i="35"/>
  <c r="BM33" i="35"/>
  <c r="BI33" i="35"/>
  <c r="BH33" i="35"/>
  <c r="BG33" i="35"/>
  <c r="BF33" i="35"/>
  <c r="BE33" i="35"/>
  <c r="AX33" i="35"/>
  <c r="AP33" i="35"/>
  <c r="AD33" i="35"/>
  <c r="V33" i="35"/>
  <c r="BQ32" i="35"/>
  <c r="BQ34" i="35" s="1"/>
  <c r="BP32" i="35"/>
  <c r="BO32" i="35"/>
  <c r="BN32" i="35"/>
  <c r="BN34" i="35" s="1"/>
  <c r="BM32" i="35"/>
  <c r="BI32" i="35"/>
  <c r="BH32" i="35"/>
  <c r="BG32" i="35"/>
  <c r="BG34" i="35" s="1"/>
  <c r="BF32" i="35"/>
  <c r="BE32" i="35"/>
  <c r="AX32" i="35"/>
  <c r="AX34" i="35" s="1"/>
  <c r="AP32" i="35"/>
  <c r="AP34" i="35" s="1"/>
  <c r="AD32" i="35"/>
  <c r="V32" i="35"/>
  <c r="AW29" i="35"/>
  <c r="AV29" i="35"/>
  <c r="AU29" i="35"/>
  <c r="AT29" i="35"/>
  <c r="AS29" i="35"/>
  <c r="AO29" i="35"/>
  <c r="AN29" i="35"/>
  <c r="AM29" i="35"/>
  <c r="AL29" i="35"/>
  <c r="AK29" i="35"/>
  <c r="AC29" i="35"/>
  <c r="AB29" i="35"/>
  <c r="AA29" i="35"/>
  <c r="Z29" i="35"/>
  <c r="Y29" i="35"/>
  <c r="U29" i="35"/>
  <c r="T29" i="35"/>
  <c r="S29" i="35"/>
  <c r="R29" i="35"/>
  <c r="Q29" i="35"/>
  <c r="BQ28" i="35"/>
  <c r="BQ29" i="35" s="1"/>
  <c r="BP28" i="35"/>
  <c r="BO28" i="35"/>
  <c r="BN28" i="35"/>
  <c r="BM28" i="35"/>
  <c r="BR28" i="35" s="1"/>
  <c r="BI28" i="35"/>
  <c r="BH28" i="35"/>
  <c r="BG28" i="35"/>
  <c r="BF28" i="35"/>
  <c r="BE28" i="35"/>
  <c r="AX28" i="35"/>
  <c r="AP28" i="35"/>
  <c r="AD28" i="35"/>
  <c r="V28" i="35"/>
  <c r="BQ27" i="35"/>
  <c r="BP27" i="35"/>
  <c r="BP29" i="35" s="1"/>
  <c r="BO27" i="35"/>
  <c r="BO29" i="35" s="1"/>
  <c r="BN27" i="35"/>
  <c r="BN29" i="35" s="1"/>
  <c r="BM27" i="35"/>
  <c r="BI27" i="35"/>
  <c r="BH27" i="35"/>
  <c r="BH29" i="35" s="1"/>
  <c r="BG27" i="35"/>
  <c r="BF27" i="35"/>
  <c r="BE27" i="35"/>
  <c r="AX27" i="35"/>
  <c r="AX29" i="35" s="1"/>
  <c r="AP27" i="35"/>
  <c r="AD27" i="35"/>
  <c r="V27" i="35"/>
  <c r="AW24" i="35"/>
  <c r="AV24" i="35"/>
  <c r="AU24" i="35"/>
  <c r="AT24" i="35"/>
  <c r="AS24" i="35"/>
  <c r="AO24" i="35"/>
  <c r="AN24" i="35"/>
  <c r="AM24" i="35"/>
  <c r="AL24" i="35"/>
  <c r="AK24" i="35"/>
  <c r="AC24" i="35"/>
  <c r="AB24" i="35"/>
  <c r="AA24" i="35"/>
  <c r="Z24" i="35"/>
  <c r="Y24" i="35"/>
  <c r="U24" i="35"/>
  <c r="T24" i="35"/>
  <c r="S24" i="35"/>
  <c r="R24" i="35"/>
  <c r="Q24" i="35"/>
  <c r="BQ23" i="35"/>
  <c r="BP23" i="35"/>
  <c r="BO23" i="35"/>
  <c r="BN23" i="35"/>
  <c r="BN24" i="35" s="1"/>
  <c r="BM23" i="35"/>
  <c r="BI23" i="35"/>
  <c r="BH23" i="35"/>
  <c r="BH24" i="35" s="1"/>
  <c r="BG23" i="35"/>
  <c r="BF23" i="35"/>
  <c r="BE23" i="35"/>
  <c r="AX23" i="35"/>
  <c r="AX24" i="35" s="1"/>
  <c r="AP23" i="35"/>
  <c r="AD23" i="35"/>
  <c r="V23" i="35"/>
  <c r="BQ22" i="35"/>
  <c r="BP22" i="35"/>
  <c r="BP24" i="35" s="1"/>
  <c r="BO22" i="35"/>
  <c r="BO24" i="35" s="1"/>
  <c r="BN22" i="35"/>
  <c r="BM22" i="35"/>
  <c r="BI22" i="35"/>
  <c r="BI24" i="35" s="1"/>
  <c r="BH22" i="35"/>
  <c r="BG22" i="35"/>
  <c r="BG24" i="35" s="1"/>
  <c r="BF22" i="35"/>
  <c r="BF24" i="35" s="1"/>
  <c r="BE22" i="35"/>
  <c r="AX22" i="35"/>
  <c r="AP22" i="35"/>
  <c r="AP24" i="35" s="1"/>
  <c r="AD22" i="35"/>
  <c r="V22" i="35"/>
  <c r="AW19" i="35"/>
  <c r="AV19" i="35"/>
  <c r="AU19" i="35"/>
  <c r="AT19" i="35"/>
  <c r="AS19" i="35"/>
  <c r="AO19" i="35"/>
  <c r="AN19" i="35"/>
  <c r="AM19" i="35"/>
  <c r="AL19" i="35"/>
  <c r="AK19" i="35"/>
  <c r="AC19" i="35"/>
  <c r="AB19" i="35"/>
  <c r="AA19" i="35"/>
  <c r="Z19" i="35"/>
  <c r="Y19" i="35"/>
  <c r="U19" i="35"/>
  <c r="T19" i="35"/>
  <c r="S19" i="35"/>
  <c r="R19" i="35"/>
  <c r="Q19" i="35"/>
  <c r="G19" i="35"/>
  <c r="F19" i="35"/>
  <c r="H19" i="35" s="1"/>
  <c r="D19" i="35"/>
  <c r="C19" i="35"/>
  <c r="BQ18" i="35"/>
  <c r="BP18" i="35"/>
  <c r="BO18" i="35"/>
  <c r="BN18" i="35"/>
  <c r="BM18" i="35"/>
  <c r="BI18" i="35"/>
  <c r="BH18" i="35"/>
  <c r="BH19" i="35" s="1"/>
  <c r="BG18" i="35"/>
  <c r="BF18" i="35"/>
  <c r="BE18" i="35"/>
  <c r="AX18" i="35"/>
  <c r="AP18" i="35"/>
  <c r="AD18" i="35"/>
  <c r="V18" i="35"/>
  <c r="H18" i="35"/>
  <c r="G18" i="35"/>
  <c r="F18" i="35"/>
  <c r="F32" i="35" s="1"/>
  <c r="BQ17" i="35"/>
  <c r="BQ19" i="35" s="1"/>
  <c r="BP17" i="35"/>
  <c r="BP19" i="35" s="1"/>
  <c r="BO17" i="35"/>
  <c r="BN17" i="35"/>
  <c r="BN19" i="35" s="1"/>
  <c r="BM17" i="35"/>
  <c r="BI17" i="35"/>
  <c r="BH17" i="35"/>
  <c r="BG17" i="35"/>
  <c r="BF17" i="35"/>
  <c r="BE17" i="35"/>
  <c r="AX17" i="35"/>
  <c r="AP17" i="35"/>
  <c r="AD17" i="35"/>
  <c r="V17" i="35"/>
  <c r="G17" i="35"/>
  <c r="H17" i="35" s="1"/>
  <c r="F17" i="35"/>
  <c r="AW14" i="35"/>
  <c r="AV14" i="35"/>
  <c r="AU14" i="35"/>
  <c r="AT14" i="35"/>
  <c r="AS14" i="35"/>
  <c r="AO14" i="35"/>
  <c r="AN14" i="35"/>
  <c r="AM14" i="35"/>
  <c r="AL14" i="35"/>
  <c r="AK14" i="35"/>
  <c r="AC14" i="35"/>
  <c r="AB14" i="35"/>
  <c r="AA14" i="35"/>
  <c r="Z14" i="35"/>
  <c r="Y14" i="35"/>
  <c r="U14" i="35"/>
  <c r="T14" i="35"/>
  <c r="S14" i="35"/>
  <c r="R14" i="35"/>
  <c r="Q14" i="35"/>
  <c r="BQ13" i="35"/>
  <c r="BP13" i="35"/>
  <c r="BO13" i="35"/>
  <c r="BN13" i="35"/>
  <c r="BM13" i="35"/>
  <c r="BI13" i="35"/>
  <c r="BH13" i="35"/>
  <c r="BG13" i="35"/>
  <c r="BF13" i="35"/>
  <c r="BE13" i="35"/>
  <c r="AX13" i="35"/>
  <c r="AP13" i="35"/>
  <c r="AD13" i="35"/>
  <c r="V13" i="35"/>
  <c r="BQ12" i="35"/>
  <c r="BP12" i="35"/>
  <c r="BO12" i="35"/>
  <c r="BN12" i="35"/>
  <c r="BM12" i="35"/>
  <c r="BI12" i="35"/>
  <c r="BH12" i="35"/>
  <c r="BG12" i="35"/>
  <c r="BF12" i="35"/>
  <c r="BE12" i="35"/>
  <c r="AX12" i="35"/>
  <c r="AQ62" i="35" s="1"/>
  <c r="AP12" i="35"/>
  <c r="AD12" i="35"/>
  <c r="V12" i="35"/>
  <c r="AW9" i="35"/>
  <c r="AV9" i="35"/>
  <c r="AU9" i="35"/>
  <c r="AT9" i="35"/>
  <c r="AS9" i="35"/>
  <c r="AO9" i="35"/>
  <c r="AN9" i="35"/>
  <c r="AM9" i="35"/>
  <c r="AL9" i="35"/>
  <c r="AK9" i="35"/>
  <c r="AC9" i="35"/>
  <c r="AB9" i="35"/>
  <c r="AA9" i="35"/>
  <c r="Z9" i="35"/>
  <c r="Y9" i="35"/>
  <c r="U9" i="35"/>
  <c r="T9" i="35"/>
  <c r="S9" i="35"/>
  <c r="R9" i="35"/>
  <c r="Q9" i="35"/>
  <c r="BQ8" i="35"/>
  <c r="BP8" i="35"/>
  <c r="BO8" i="35"/>
  <c r="BN8" i="35"/>
  <c r="BM8" i="35"/>
  <c r="BI8" i="35"/>
  <c r="BH8" i="35"/>
  <c r="BG8" i="35"/>
  <c r="BF8" i="35"/>
  <c r="BE8" i="35"/>
  <c r="AX8" i="35"/>
  <c r="AP8" i="35"/>
  <c r="AD8" i="35"/>
  <c r="V8" i="35"/>
  <c r="BQ7" i="35"/>
  <c r="BP7" i="35"/>
  <c r="BO7" i="35"/>
  <c r="BN7" i="35"/>
  <c r="BM7" i="35"/>
  <c r="BI7" i="35"/>
  <c r="BH7" i="35"/>
  <c r="BG7" i="35"/>
  <c r="BF7" i="35"/>
  <c r="BE7" i="35"/>
  <c r="AX7" i="35"/>
  <c r="AP7" i="35"/>
  <c r="AD7" i="35"/>
  <c r="V7" i="35"/>
  <c r="Z4" i="35"/>
  <c r="AT4" i="35" s="1"/>
  <c r="BN4" i="35" s="1"/>
  <c r="I8" i="37" l="1"/>
  <c r="H38" i="37"/>
  <c r="BT65" i="37"/>
  <c r="BS65" i="37"/>
  <c r="BP65" i="37"/>
  <c r="BK65" i="37"/>
  <c r="BF65" i="37"/>
  <c r="I12" i="37"/>
  <c r="I24" i="37"/>
  <c r="I23" i="37"/>
  <c r="I38" i="37"/>
  <c r="E20" i="37"/>
  <c r="C34" i="37"/>
  <c r="C40" i="37" s="1"/>
  <c r="C26" i="37"/>
  <c r="I20" i="37"/>
  <c r="J26" i="37"/>
  <c r="J34" i="37"/>
  <c r="J40" i="37" s="1"/>
  <c r="E12" i="37"/>
  <c r="K9" i="37"/>
  <c r="E8" i="37"/>
  <c r="H8" i="37"/>
  <c r="K10" i="37"/>
  <c r="K23" i="37" s="1"/>
  <c r="H25" i="37"/>
  <c r="H23" i="37"/>
  <c r="H34" i="37"/>
  <c r="H40" i="37" s="1"/>
  <c r="H26" i="37"/>
  <c r="G24" i="36"/>
  <c r="BJ54" i="36"/>
  <c r="BT63" i="36"/>
  <c r="AF64" i="36"/>
  <c r="J9" i="36"/>
  <c r="C32" i="36"/>
  <c r="E19" i="36"/>
  <c r="K19" i="36" s="1"/>
  <c r="BS63" i="36"/>
  <c r="AB64" i="36"/>
  <c r="C20" i="36"/>
  <c r="C34" i="36" s="1"/>
  <c r="C40" i="36" s="1"/>
  <c r="E18" i="36"/>
  <c r="I18" i="36"/>
  <c r="I32" i="36" s="1"/>
  <c r="BR34" i="36"/>
  <c r="E17" i="36"/>
  <c r="K17" i="36" s="1"/>
  <c r="I17" i="36"/>
  <c r="BJ24" i="36"/>
  <c r="W64" i="36"/>
  <c r="BK63" i="36"/>
  <c r="BJ19" i="36"/>
  <c r="BJ14" i="36"/>
  <c r="BR9" i="36"/>
  <c r="BF63" i="36"/>
  <c r="C23" i="36"/>
  <c r="C12" i="36"/>
  <c r="C38" i="36"/>
  <c r="C8" i="36"/>
  <c r="C24" i="36"/>
  <c r="E10" i="36"/>
  <c r="E8" i="36" s="1"/>
  <c r="D38" i="36"/>
  <c r="D23" i="36"/>
  <c r="D25" i="36"/>
  <c r="D8" i="36"/>
  <c r="J8" i="36" s="1"/>
  <c r="D24" i="36"/>
  <c r="O9" i="36"/>
  <c r="D12" i="36"/>
  <c r="R64" i="36"/>
  <c r="BS62" i="36"/>
  <c r="BP62" i="36"/>
  <c r="BR39" i="36"/>
  <c r="AV64" i="36"/>
  <c r="F9" i="36"/>
  <c r="BJ49" i="36"/>
  <c r="BT64" i="36" s="1"/>
  <c r="BJ44" i="36"/>
  <c r="BT62" i="36"/>
  <c r="BR19" i="36"/>
  <c r="G25" i="36"/>
  <c r="BF62" i="36"/>
  <c r="BF64" i="36" s="1"/>
  <c r="BJ9" i="36"/>
  <c r="BC7" i="36"/>
  <c r="BC8" i="36"/>
  <c r="BP63" i="36"/>
  <c r="F10" i="36"/>
  <c r="F38" i="36" s="1"/>
  <c r="AI9" i="36"/>
  <c r="AY65" i="36" s="1"/>
  <c r="D26" i="36"/>
  <c r="J20" i="36"/>
  <c r="D34" i="36"/>
  <c r="D40" i="36" s="1"/>
  <c r="G20" i="36"/>
  <c r="G12" i="36"/>
  <c r="G38" i="36"/>
  <c r="G23" i="36"/>
  <c r="BK62" i="36"/>
  <c r="BR14" i="36"/>
  <c r="J10" i="36"/>
  <c r="J25" i="36" s="1"/>
  <c r="AP39" i="35"/>
  <c r="AP29" i="35"/>
  <c r="BG29" i="35"/>
  <c r="BF29" i="35"/>
  <c r="BJ28" i="35"/>
  <c r="BQ24" i="35"/>
  <c r="AX19" i="35"/>
  <c r="BR18" i="35"/>
  <c r="AQ63" i="35"/>
  <c r="AQ64" i="35" s="1"/>
  <c r="AP19" i="35"/>
  <c r="BG19" i="35"/>
  <c r="BO9" i="35"/>
  <c r="BO14" i="35"/>
  <c r="BQ14" i="35"/>
  <c r="BP14" i="35"/>
  <c r="BH14" i="35"/>
  <c r="BF14" i="35"/>
  <c r="AP14" i="35"/>
  <c r="AX9" i="35"/>
  <c r="BM9" i="35"/>
  <c r="AI8" i="35"/>
  <c r="G10" i="35" s="1"/>
  <c r="G23" i="35" s="1"/>
  <c r="AI7" i="35"/>
  <c r="F10" i="35" s="1"/>
  <c r="F23" i="35" s="1"/>
  <c r="AP9" i="35"/>
  <c r="BM19" i="35"/>
  <c r="BR53" i="35"/>
  <c r="BR52" i="35"/>
  <c r="AD54" i="35"/>
  <c r="BJ53" i="35"/>
  <c r="V54" i="35"/>
  <c r="BR47" i="35"/>
  <c r="BR49" i="35" s="1"/>
  <c r="AD49" i="35"/>
  <c r="BG49" i="35"/>
  <c r="V49" i="35"/>
  <c r="BF49" i="35"/>
  <c r="BJ48" i="35"/>
  <c r="AB63" i="35"/>
  <c r="D9" i="35" s="1"/>
  <c r="D20" i="35" s="1"/>
  <c r="AF63" i="35"/>
  <c r="AF62" i="35"/>
  <c r="BR42" i="35"/>
  <c r="BR44" i="35" s="1"/>
  <c r="BH44" i="35"/>
  <c r="BJ42" i="35"/>
  <c r="V44" i="35"/>
  <c r="AE62" i="35"/>
  <c r="BP39" i="35"/>
  <c r="C18" i="35"/>
  <c r="D18" i="35"/>
  <c r="D32" i="35" s="1"/>
  <c r="BN39" i="35"/>
  <c r="AB62" i="35"/>
  <c r="C9" i="35" s="1"/>
  <c r="C20" i="35" s="1"/>
  <c r="AD39" i="35"/>
  <c r="AE63" i="35"/>
  <c r="BH39" i="35"/>
  <c r="BF39" i="35"/>
  <c r="V39" i="35"/>
  <c r="BP34" i="35"/>
  <c r="AD34" i="35"/>
  <c r="BM34" i="35"/>
  <c r="BR33" i="35"/>
  <c r="BH34" i="35"/>
  <c r="BJ33" i="35"/>
  <c r="D17" i="35"/>
  <c r="J17" i="35" s="1"/>
  <c r="BF34" i="35"/>
  <c r="V34" i="35"/>
  <c r="BR27" i="35"/>
  <c r="Z75" i="35"/>
  <c r="AD29" i="35"/>
  <c r="BI29" i="35"/>
  <c r="V29" i="35"/>
  <c r="C17" i="35"/>
  <c r="AD24" i="35"/>
  <c r="BJ23" i="35"/>
  <c r="V24" i="35"/>
  <c r="BE24" i="35"/>
  <c r="BO19" i="35"/>
  <c r="BR17" i="35"/>
  <c r="BR19" i="35" s="1"/>
  <c r="BI19" i="35"/>
  <c r="BJ18" i="35"/>
  <c r="BF19" i="35"/>
  <c r="BE19" i="35"/>
  <c r="V19" i="35"/>
  <c r="AD14" i="35"/>
  <c r="BR12" i="35"/>
  <c r="BN14" i="35"/>
  <c r="BR13" i="35"/>
  <c r="BI14" i="35"/>
  <c r="BG14" i="35"/>
  <c r="BJ13" i="35"/>
  <c r="BJ12" i="35"/>
  <c r="V14" i="35"/>
  <c r="BQ9" i="35"/>
  <c r="BP9" i="35"/>
  <c r="BN9" i="35"/>
  <c r="BR8" i="35"/>
  <c r="AD9" i="35"/>
  <c r="BI9" i="35"/>
  <c r="BH9" i="35"/>
  <c r="BG9" i="35"/>
  <c r="BJ8" i="35"/>
  <c r="BF9" i="35"/>
  <c r="O7" i="35"/>
  <c r="C10" i="35" s="1"/>
  <c r="C24" i="35" s="1"/>
  <c r="O8" i="35"/>
  <c r="D10" i="35" s="1"/>
  <c r="D23" i="35" s="1"/>
  <c r="BE9" i="35"/>
  <c r="BM14" i="35"/>
  <c r="H32" i="35"/>
  <c r="BM49" i="35"/>
  <c r="AL62" i="35"/>
  <c r="BJ7" i="35"/>
  <c r="AL63" i="35"/>
  <c r="AX14" i="35"/>
  <c r="E18" i="35"/>
  <c r="I18" i="35"/>
  <c r="BJ22" i="35"/>
  <c r="BJ24" i="35" s="1"/>
  <c r="BR23" i="35"/>
  <c r="BJ27" i="35"/>
  <c r="BJ29" i="35" s="1"/>
  <c r="BE39" i="35"/>
  <c r="BJ37" i="35"/>
  <c r="AY63" i="35"/>
  <c r="BM44" i="35"/>
  <c r="BJ17" i="35"/>
  <c r="R62" i="35"/>
  <c r="R63" i="35"/>
  <c r="BE14" i="35"/>
  <c r="J18" i="35"/>
  <c r="E19" i="35"/>
  <c r="I19" i="35"/>
  <c r="BM24" i="35"/>
  <c r="BR22" i="35"/>
  <c r="BR29" i="35"/>
  <c r="BM29" i="35"/>
  <c r="AX39" i="35"/>
  <c r="AP44" i="35"/>
  <c r="BJ43" i="35"/>
  <c r="BJ44" i="35" s="1"/>
  <c r="BJ52" i="35"/>
  <c r="BJ54" i="35" s="1"/>
  <c r="BR58" i="35"/>
  <c r="BR59" i="35" s="1"/>
  <c r="BM59" i="35"/>
  <c r="AV63" i="35"/>
  <c r="G9" i="35" s="1"/>
  <c r="AD19" i="35"/>
  <c r="BR38" i="35"/>
  <c r="BO59" i="35"/>
  <c r="BR7" i="35"/>
  <c r="V9" i="35"/>
  <c r="W62" i="35"/>
  <c r="W63" i="35"/>
  <c r="C32" i="35"/>
  <c r="G32" i="35"/>
  <c r="J19" i="35"/>
  <c r="BJ32" i="35"/>
  <c r="BJ34" i="35" s="1"/>
  <c r="AZ62" i="35"/>
  <c r="BJ47" i="35"/>
  <c r="BR54" i="35"/>
  <c r="BM54" i="35"/>
  <c r="AD44" i="35"/>
  <c r="AX44" i="35"/>
  <c r="AZ64" i="35" s="1"/>
  <c r="AV62" i="35"/>
  <c r="BE29" i="35"/>
  <c r="BR32" i="35"/>
  <c r="BJ38" i="35"/>
  <c r="BE44" i="35"/>
  <c r="BE49" i="35"/>
  <c r="BE54" i="35"/>
  <c r="Z74" i="35"/>
  <c r="BR37" i="35"/>
  <c r="BJ57" i="35"/>
  <c r="BJ59" i="35" s="1"/>
  <c r="AY63" i="34"/>
  <c r="BR59" i="34"/>
  <c r="BQ59" i="34"/>
  <c r="BP59" i="34"/>
  <c r="BN59" i="34"/>
  <c r="AW59" i="34"/>
  <c r="AV59" i="34"/>
  <c r="AU59" i="34"/>
  <c r="AT59" i="34"/>
  <c r="AS59" i="34"/>
  <c r="AO59" i="34"/>
  <c r="AN59" i="34"/>
  <c r="AM59" i="34"/>
  <c r="AL59" i="34"/>
  <c r="AK59" i="34"/>
  <c r="AD59" i="34"/>
  <c r="AC59" i="34"/>
  <c r="AB59" i="34"/>
  <c r="AA59" i="34"/>
  <c r="Z59" i="34"/>
  <c r="Y59" i="34"/>
  <c r="U59" i="34"/>
  <c r="T59" i="34"/>
  <c r="S59" i="34"/>
  <c r="R59" i="34"/>
  <c r="Q59" i="34"/>
  <c r="BR58" i="34"/>
  <c r="BO58" i="34"/>
  <c r="BN58" i="34"/>
  <c r="BM58" i="34"/>
  <c r="BI58" i="34"/>
  <c r="BH58" i="34"/>
  <c r="BH59" i="34" s="1"/>
  <c r="BG58" i="34"/>
  <c r="BF58" i="34"/>
  <c r="BJ58" i="34" s="1"/>
  <c r="BE58" i="34"/>
  <c r="AX58" i="34"/>
  <c r="AP58" i="34"/>
  <c r="AD58" i="34"/>
  <c r="V58" i="34"/>
  <c r="BO57" i="34"/>
  <c r="BO59" i="34" s="1"/>
  <c r="BN57" i="34"/>
  <c r="BR57" i="34" s="1"/>
  <c r="BM57" i="34"/>
  <c r="BM59" i="34" s="1"/>
  <c r="BI57" i="34"/>
  <c r="BI59" i="34" s="1"/>
  <c r="BH57" i="34"/>
  <c r="BG57" i="34"/>
  <c r="BG59" i="34" s="1"/>
  <c r="BF57" i="34"/>
  <c r="BF59" i="34" s="1"/>
  <c r="BE57" i="34"/>
  <c r="BE59" i="34" s="1"/>
  <c r="AX57" i="34"/>
  <c r="AX59" i="34" s="1"/>
  <c r="AP57" i="34"/>
  <c r="AP59" i="34" s="1"/>
  <c r="AD57" i="34"/>
  <c r="V57" i="34"/>
  <c r="V59" i="34" s="1"/>
  <c r="AW54" i="34"/>
  <c r="AV54" i="34"/>
  <c r="AU54" i="34"/>
  <c r="AT54" i="34"/>
  <c r="AS54" i="34"/>
  <c r="AO54" i="34"/>
  <c r="AN54" i="34"/>
  <c r="AM54" i="34"/>
  <c r="AL54" i="34"/>
  <c r="AK54" i="34"/>
  <c r="AC54" i="34"/>
  <c r="AB54" i="34"/>
  <c r="AA54" i="34"/>
  <c r="Z54" i="34"/>
  <c r="Y54" i="34"/>
  <c r="U54" i="34"/>
  <c r="T54" i="34"/>
  <c r="S54" i="34"/>
  <c r="R54" i="34"/>
  <c r="Q54" i="34"/>
  <c r="BQ53" i="34"/>
  <c r="BP53" i="34"/>
  <c r="BO53" i="34"/>
  <c r="BN53" i="34"/>
  <c r="BN54" i="34" s="1"/>
  <c r="BM53" i="34"/>
  <c r="BI53" i="34"/>
  <c r="BH53" i="34"/>
  <c r="BG53" i="34"/>
  <c r="BF53" i="34"/>
  <c r="BE53" i="34"/>
  <c r="AX53" i="34"/>
  <c r="AP53" i="34"/>
  <c r="AD53" i="34"/>
  <c r="AD54" i="34" s="1"/>
  <c r="V53" i="34"/>
  <c r="BQ52" i="34"/>
  <c r="BQ54" i="34" s="1"/>
  <c r="BP52" i="34"/>
  <c r="BP54" i="34" s="1"/>
  <c r="BO52" i="34"/>
  <c r="BO54" i="34" s="1"/>
  <c r="BN52" i="34"/>
  <c r="BR52" i="34" s="1"/>
  <c r="BM52" i="34"/>
  <c r="BM54" i="34" s="1"/>
  <c r="BI52" i="34"/>
  <c r="BH52" i="34"/>
  <c r="BG52" i="34"/>
  <c r="BG54" i="34" s="1"/>
  <c r="BF52" i="34"/>
  <c r="BF54" i="34" s="1"/>
  <c r="BE52" i="34"/>
  <c r="AX52" i="34"/>
  <c r="AX54" i="34" s="1"/>
  <c r="AP52" i="34"/>
  <c r="AP54" i="34" s="1"/>
  <c r="AD52" i="34"/>
  <c r="V52" i="34"/>
  <c r="AW49" i="34"/>
  <c r="AV49" i="34"/>
  <c r="AU49" i="34"/>
  <c r="AT49" i="34"/>
  <c r="AS49" i="34"/>
  <c r="AO49" i="34"/>
  <c r="AN49" i="34"/>
  <c r="AM49" i="34"/>
  <c r="AL49" i="34"/>
  <c r="AK49" i="34"/>
  <c r="AC49" i="34"/>
  <c r="AB49" i="34"/>
  <c r="AA49" i="34"/>
  <c r="Z49" i="34"/>
  <c r="Y49" i="34"/>
  <c r="U49" i="34"/>
  <c r="T49" i="34"/>
  <c r="S49" i="34"/>
  <c r="R49" i="34"/>
  <c r="Q49" i="34"/>
  <c r="BQ48" i="34"/>
  <c r="BP48" i="34"/>
  <c r="BO48" i="34"/>
  <c r="BN48" i="34"/>
  <c r="BM48" i="34"/>
  <c r="BI48" i="34"/>
  <c r="BH48" i="34"/>
  <c r="BG48" i="34"/>
  <c r="BF48" i="34"/>
  <c r="BE48" i="34"/>
  <c r="AX48" i="34"/>
  <c r="AP48" i="34"/>
  <c r="AD48" i="34"/>
  <c r="V48" i="34"/>
  <c r="BQ47" i="34"/>
  <c r="BQ49" i="34" s="1"/>
  <c r="BP47" i="34"/>
  <c r="BP49" i="34" s="1"/>
  <c r="BO47" i="34"/>
  <c r="BN47" i="34"/>
  <c r="BM47" i="34"/>
  <c r="BM49" i="34" s="1"/>
  <c r="BI47" i="34"/>
  <c r="BI49" i="34" s="1"/>
  <c r="BH47" i="34"/>
  <c r="BG47" i="34"/>
  <c r="BF47" i="34"/>
  <c r="BE47" i="34"/>
  <c r="BE49" i="34" s="1"/>
  <c r="AX47" i="34"/>
  <c r="AX49" i="34" s="1"/>
  <c r="AP47" i="34"/>
  <c r="AP49" i="34" s="1"/>
  <c r="AD47" i="34"/>
  <c r="V47" i="34"/>
  <c r="AW44" i="34"/>
  <c r="AV44" i="34"/>
  <c r="AU44" i="34"/>
  <c r="AT44" i="34"/>
  <c r="AS44" i="34"/>
  <c r="AO44" i="34"/>
  <c r="AN44" i="34"/>
  <c r="AM44" i="34"/>
  <c r="AL44" i="34"/>
  <c r="AK44" i="34"/>
  <c r="AC44" i="34"/>
  <c r="AB44" i="34"/>
  <c r="AA44" i="34"/>
  <c r="Z44" i="34"/>
  <c r="Y44" i="34"/>
  <c r="U44" i="34"/>
  <c r="T44" i="34"/>
  <c r="S44" i="34"/>
  <c r="R44" i="34"/>
  <c r="Q44" i="34"/>
  <c r="BQ43" i="34"/>
  <c r="BP43" i="34"/>
  <c r="BO43" i="34"/>
  <c r="BN43" i="34"/>
  <c r="BM43" i="34"/>
  <c r="BI43" i="34"/>
  <c r="BH43" i="34"/>
  <c r="BG43" i="34"/>
  <c r="BF43" i="34"/>
  <c r="BE43" i="34"/>
  <c r="AX43" i="34"/>
  <c r="AP43" i="34"/>
  <c r="AD43" i="34"/>
  <c r="V43" i="34"/>
  <c r="D19" i="34" s="1"/>
  <c r="J19" i="34" s="1"/>
  <c r="BQ42" i="34"/>
  <c r="BQ44" i="34" s="1"/>
  <c r="BP42" i="34"/>
  <c r="BO42" i="34"/>
  <c r="BN42" i="34"/>
  <c r="BM42" i="34"/>
  <c r="BI42" i="34"/>
  <c r="BI44" i="34" s="1"/>
  <c r="BH42" i="34"/>
  <c r="BH44" i="34" s="1"/>
  <c r="BG42" i="34"/>
  <c r="BG44" i="34" s="1"/>
  <c r="BF42" i="34"/>
  <c r="BF44" i="34" s="1"/>
  <c r="BE42" i="34"/>
  <c r="AX42" i="34"/>
  <c r="AP42" i="34"/>
  <c r="AP44" i="34" s="1"/>
  <c r="AD42" i="34"/>
  <c r="V42" i="34"/>
  <c r="AW39" i="34"/>
  <c r="AV39" i="34"/>
  <c r="AU39" i="34"/>
  <c r="AT39" i="34"/>
  <c r="AS39" i="34"/>
  <c r="AO39" i="34"/>
  <c r="AN39" i="34"/>
  <c r="AM39" i="34"/>
  <c r="AL39" i="34"/>
  <c r="AK39" i="34"/>
  <c r="AC39" i="34"/>
  <c r="AB39" i="34"/>
  <c r="AA39" i="34"/>
  <c r="Z39" i="34"/>
  <c r="Y39" i="34"/>
  <c r="U39" i="34"/>
  <c r="T39" i="34"/>
  <c r="S39" i="34"/>
  <c r="R39" i="34"/>
  <c r="Q39" i="34"/>
  <c r="BQ38" i="34"/>
  <c r="BP38" i="34"/>
  <c r="BO38" i="34"/>
  <c r="BO39" i="34" s="1"/>
  <c r="BN38" i="34"/>
  <c r="BM38" i="34"/>
  <c r="BI38" i="34"/>
  <c r="BH38" i="34"/>
  <c r="BG38" i="34"/>
  <c r="BF38" i="34"/>
  <c r="BE38" i="34"/>
  <c r="AX38" i="34"/>
  <c r="AP38" i="34"/>
  <c r="AD38" i="34"/>
  <c r="V38" i="34"/>
  <c r="BQ37" i="34"/>
  <c r="BQ39" i="34" s="1"/>
  <c r="BP37" i="34"/>
  <c r="BO37" i="34"/>
  <c r="BN37" i="34"/>
  <c r="BM37" i="34"/>
  <c r="BI37" i="34"/>
  <c r="BH37" i="34"/>
  <c r="BG37" i="34"/>
  <c r="BG39" i="34" s="1"/>
  <c r="BF37" i="34"/>
  <c r="BF39" i="34" s="1"/>
  <c r="BE37" i="34"/>
  <c r="BE39" i="34" s="1"/>
  <c r="AX37" i="34"/>
  <c r="AY62" i="34" s="1"/>
  <c r="AP37" i="34"/>
  <c r="AP39" i="34" s="1"/>
  <c r="AD37" i="34"/>
  <c r="V37" i="34"/>
  <c r="AW34" i="34"/>
  <c r="AV34" i="34"/>
  <c r="AU34" i="34"/>
  <c r="AT34" i="34"/>
  <c r="AS34" i="34"/>
  <c r="AO34" i="34"/>
  <c r="AN34" i="34"/>
  <c r="AM34" i="34"/>
  <c r="AL34" i="34"/>
  <c r="AK34" i="34"/>
  <c r="AC34" i="34"/>
  <c r="AB34" i="34"/>
  <c r="AA34" i="34"/>
  <c r="Z34" i="34"/>
  <c r="Y34" i="34"/>
  <c r="U34" i="34"/>
  <c r="T34" i="34"/>
  <c r="S34" i="34"/>
  <c r="R34" i="34"/>
  <c r="Q34" i="34"/>
  <c r="BQ33" i="34"/>
  <c r="BP33" i="34"/>
  <c r="BO33" i="34"/>
  <c r="BN33" i="34"/>
  <c r="BM33" i="34"/>
  <c r="BI33" i="34"/>
  <c r="BH33" i="34"/>
  <c r="BG33" i="34"/>
  <c r="BF33" i="34"/>
  <c r="BE33" i="34"/>
  <c r="AX33" i="34"/>
  <c r="AP33" i="34"/>
  <c r="AD33" i="34"/>
  <c r="V33" i="34"/>
  <c r="BQ32" i="34"/>
  <c r="BP32" i="34"/>
  <c r="BO32" i="34"/>
  <c r="BO34" i="34" s="1"/>
  <c r="BN32" i="34"/>
  <c r="BN34" i="34" s="1"/>
  <c r="BM32" i="34"/>
  <c r="BI32" i="34"/>
  <c r="BI34" i="34" s="1"/>
  <c r="BH32" i="34"/>
  <c r="BG32" i="34"/>
  <c r="BF32" i="34"/>
  <c r="BE32" i="34"/>
  <c r="BE34" i="34" s="1"/>
  <c r="AX32" i="34"/>
  <c r="AX34" i="34" s="1"/>
  <c r="AP32" i="34"/>
  <c r="AD32" i="34"/>
  <c r="V32" i="34"/>
  <c r="AW29" i="34"/>
  <c r="AV29" i="34"/>
  <c r="AU29" i="34"/>
  <c r="AT29" i="34"/>
  <c r="AS29" i="34"/>
  <c r="AO29" i="34"/>
  <c r="AN29" i="34"/>
  <c r="AM29" i="34"/>
  <c r="AL29" i="34"/>
  <c r="AK29" i="34"/>
  <c r="AC29" i="34"/>
  <c r="AB29" i="34"/>
  <c r="AA29" i="34"/>
  <c r="Z29" i="34"/>
  <c r="Y29" i="34"/>
  <c r="U29" i="34"/>
  <c r="T29" i="34"/>
  <c r="S29" i="34"/>
  <c r="R29" i="34"/>
  <c r="Q29" i="34"/>
  <c r="BQ28" i="34"/>
  <c r="BP28" i="34"/>
  <c r="BO28" i="34"/>
  <c r="BN28" i="34"/>
  <c r="BM28" i="34"/>
  <c r="BI28" i="34"/>
  <c r="BH28" i="34"/>
  <c r="BG28" i="34"/>
  <c r="BF28" i="34"/>
  <c r="BE28" i="34"/>
  <c r="AX28" i="34"/>
  <c r="AP28" i="34"/>
  <c r="AD28" i="34"/>
  <c r="V28" i="34"/>
  <c r="BQ27" i="34"/>
  <c r="BQ29" i="34" s="1"/>
  <c r="BP27" i="34"/>
  <c r="BP29" i="34" s="1"/>
  <c r="BO27" i="34"/>
  <c r="BO29" i="34" s="1"/>
  <c r="BN27" i="34"/>
  <c r="BN29" i="34" s="1"/>
  <c r="BM27" i="34"/>
  <c r="BI27" i="34"/>
  <c r="BI29" i="34" s="1"/>
  <c r="BH27" i="34"/>
  <c r="BH29" i="34" s="1"/>
  <c r="BG27" i="34"/>
  <c r="BG29" i="34" s="1"/>
  <c r="BF27" i="34"/>
  <c r="BE27" i="34"/>
  <c r="BE29" i="34" s="1"/>
  <c r="AX27" i="34"/>
  <c r="AX29" i="34" s="1"/>
  <c r="AP27" i="34"/>
  <c r="AD27" i="34"/>
  <c r="V27" i="34"/>
  <c r="AW24" i="34"/>
  <c r="AV24" i="34"/>
  <c r="AU24" i="34"/>
  <c r="AT24" i="34"/>
  <c r="AS24" i="34"/>
  <c r="AP24" i="34"/>
  <c r="AO24" i="34"/>
  <c r="AN24" i="34"/>
  <c r="AM24" i="34"/>
  <c r="AL24" i="34"/>
  <c r="AK24" i="34"/>
  <c r="AC24" i="34"/>
  <c r="AB24" i="34"/>
  <c r="AA24" i="34"/>
  <c r="Z24" i="34"/>
  <c r="Y24" i="34"/>
  <c r="U24" i="34"/>
  <c r="T24" i="34"/>
  <c r="S24" i="34"/>
  <c r="R24" i="34"/>
  <c r="Q24" i="34"/>
  <c r="BQ23" i="34"/>
  <c r="BP23" i="34"/>
  <c r="BO23" i="34"/>
  <c r="BN23" i="34"/>
  <c r="BM23" i="34"/>
  <c r="BR23" i="34" s="1"/>
  <c r="BI23" i="34"/>
  <c r="BH23" i="34"/>
  <c r="BG23" i="34"/>
  <c r="BF23" i="34"/>
  <c r="BE23" i="34"/>
  <c r="AX23" i="34"/>
  <c r="AP23" i="34"/>
  <c r="AD23" i="34"/>
  <c r="V23" i="34"/>
  <c r="BQ22" i="34"/>
  <c r="BQ24" i="34" s="1"/>
  <c r="BP22" i="34"/>
  <c r="BP24" i="34" s="1"/>
  <c r="BO22" i="34"/>
  <c r="BO24" i="34" s="1"/>
  <c r="BN22" i="34"/>
  <c r="BN24" i="34" s="1"/>
  <c r="BM22" i="34"/>
  <c r="BM24" i="34" s="1"/>
  <c r="BI22" i="34"/>
  <c r="BI24" i="34" s="1"/>
  <c r="BH22" i="34"/>
  <c r="BH24" i="34" s="1"/>
  <c r="BG22" i="34"/>
  <c r="BG24" i="34" s="1"/>
  <c r="BF22" i="34"/>
  <c r="BE22" i="34"/>
  <c r="AX22" i="34"/>
  <c r="AX24" i="34" s="1"/>
  <c r="AP22" i="34"/>
  <c r="AD22" i="34"/>
  <c r="V22" i="34"/>
  <c r="BO19" i="34"/>
  <c r="AW19" i="34"/>
  <c r="AV19" i="34"/>
  <c r="AU19" i="34"/>
  <c r="AT19" i="34"/>
  <c r="AS19" i="34"/>
  <c r="AO19" i="34"/>
  <c r="AN19" i="34"/>
  <c r="AM19" i="34"/>
  <c r="AL19" i="34"/>
  <c r="AK19" i="34"/>
  <c r="AC19" i="34"/>
  <c r="AB19" i="34"/>
  <c r="AA19" i="34"/>
  <c r="Z19" i="34"/>
  <c r="Y19" i="34"/>
  <c r="U19" i="34"/>
  <c r="T19" i="34"/>
  <c r="S19" i="34"/>
  <c r="R19" i="34"/>
  <c r="Q19" i="34"/>
  <c r="H19" i="34"/>
  <c r="G19" i="34"/>
  <c r="F19" i="34"/>
  <c r="BQ18" i="34"/>
  <c r="BP18" i="34"/>
  <c r="BO18" i="34"/>
  <c r="BN18" i="34"/>
  <c r="BM18" i="34"/>
  <c r="BR18" i="34" s="1"/>
  <c r="BI18" i="34"/>
  <c r="BH18" i="34"/>
  <c r="BG18" i="34"/>
  <c r="BF18" i="34"/>
  <c r="BE18" i="34"/>
  <c r="AX18" i="34"/>
  <c r="AP18" i="34"/>
  <c r="AD18" i="34"/>
  <c r="V18" i="34"/>
  <c r="G18" i="34"/>
  <c r="F18" i="34"/>
  <c r="D18" i="34"/>
  <c r="J18" i="34" s="1"/>
  <c r="C18" i="34"/>
  <c r="I18" i="34" s="1"/>
  <c r="BQ17" i="34"/>
  <c r="BP17" i="34"/>
  <c r="BO17" i="34"/>
  <c r="BN17" i="34"/>
  <c r="BN19" i="34" s="1"/>
  <c r="BM17" i="34"/>
  <c r="BI17" i="34"/>
  <c r="BI19" i="34" s="1"/>
  <c r="BH17" i="34"/>
  <c r="BG17" i="34"/>
  <c r="BF17" i="34"/>
  <c r="BE17" i="34"/>
  <c r="AX17" i="34"/>
  <c r="AX19" i="34" s="1"/>
  <c r="AP17" i="34"/>
  <c r="AD17" i="34"/>
  <c r="V17" i="34"/>
  <c r="AW14" i="34"/>
  <c r="AV14" i="34"/>
  <c r="AU14" i="34"/>
  <c r="AT14" i="34"/>
  <c r="AS14" i="34"/>
  <c r="AP14" i="34"/>
  <c r="AO14" i="34"/>
  <c r="AN14" i="34"/>
  <c r="AM14" i="34"/>
  <c r="AL14" i="34"/>
  <c r="AK14" i="34"/>
  <c r="AC14" i="34"/>
  <c r="AB14" i="34"/>
  <c r="AA14" i="34"/>
  <c r="Z14" i="34"/>
  <c r="Y14" i="34"/>
  <c r="U14" i="34"/>
  <c r="T14" i="34"/>
  <c r="S14" i="34"/>
  <c r="R14" i="34"/>
  <c r="Q14" i="34"/>
  <c r="BQ13" i="34"/>
  <c r="BP13" i="34"/>
  <c r="BO13" i="34"/>
  <c r="BN13" i="34"/>
  <c r="BM13" i="34"/>
  <c r="BI13" i="34"/>
  <c r="BH13" i="34"/>
  <c r="BG13" i="34"/>
  <c r="BF13" i="34"/>
  <c r="BE13" i="34"/>
  <c r="AX13" i="34"/>
  <c r="AP13" i="34"/>
  <c r="AD13" i="34"/>
  <c r="V13" i="34"/>
  <c r="BQ12" i="34"/>
  <c r="BP12" i="34"/>
  <c r="BO12" i="34"/>
  <c r="BO14" i="34" s="1"/>
  <c r="BN12" i="34"/>
  <c r="BN14" i="34" s="1"/>
  <c r="BM12" i="34"/>
  <c r="BM14" i="34" s="1"/>
  <c r="BI12" i="34"/>
  <c r="BI14" i="34" s="1"/>
  <c r="BH12" i="34"/>
  <c r="BG12" i="34"/>
  <c r="BG14" i="34" s="1"/>
  <c r="BF12" i="34"/>
  <c r="BF14" i="34" s="1"/>
  <c r="BE12" i="34"/>
  <c r="AX12" i="34"/>
  <c r="AP12" i="34"/>
  <c r="AD12" i="34"/>
  <c r="V12" i="34"/>
  <c r="AW9" i="34"/>
  <c r="AV9" i="34"/>
  <c r="AU9" i="34"/>
  <c r="AT9" i="34"/>
  <c r="AS9" i="34"/>
  <c r="AO9" i="34"/>
  <c r="AN9" i="34"/>
  <c r="AM9" i="34"/>
  <c r="AL9" i="34"/>
  <c r="AK9" i="34"/>
  <c r="AC9" i="34"/>
  <c r="AB9" i="34"/>
  <c r="AA9" i="34"/>
  <c r="Z9" i="34"/>
  <c r="Y9" i="34"/>
  <c r="U9" i="34"/>
  <c r="T9" i="34"/>
  <c r="S9" i="34"/>
  <c r="R9" i="34"/>
  <c r="Q9" i="34"/>
  <c r="BQ8" i="34"/>
  <c r="BP8" i="34"/>
  <c r="BO8" i="34"/>
  <c r="BN8" i="34"/>
  <c r="BM8" i="34"/>
  <c r="BI8" i="34"/>
  <c r="BH8" i="34"/>
  <c r="BG8" i="34"/>
  <c r="BF8" i="34"/>
  <c r="BE8" i="34"/>
  <c r="AX8" i="34"/>
  <c r="AP8" i="34"/>
  <c r="AL63" i="34" s="1"/>
  <c r="AD8" i="34"/>
  <c r="V8" i="34"/>
  <c r="BQ7" i="34"/>
  <c r="BP7" i="34"/>
  <c r="BP9" i="34" s="1"/>
  <c r="BO7" i="34"/>
  <c r="BO9" i="34" s="1"/>
  <c r="BN7" i="34"/>
  <c r="BN9" i="34" s="1"/>
  <c r="BM7" i="34"/>
  <c r="BI7" i="34"/>
  <c r="BI9" i="34" s="1"/>
  <c r="BH7" i="34"/>
  <c r="BH9" i="34" s="1"/>
  <c r="BG7" i="34"/>
  <c r="BG9" i="34" s="1"/>
  <c r="BF7" i="34"/>
  <c r="BE7" i="34"/>
  <c r="BE9" i="34" s="1"/>
  <c r="AX7" i="34"/>
  <c r="AX9" i="34" s="1"/>
  <c r="AP7" i="34"/>
  <c r="AL62" i="34" s="1"/>
  <c r="AL64" i="34" s="1"/>
  <c r="AD7" i="34"/>
  <c r="V7" i="34"/>
  <c r="Z4" i="34"/>
  <c r="AT4" i="34" s="1"/>
  <c r="BN4" i="34" s="1"/>
  <c r="K12" i="37" l="1"/>
  <c r="K8" i="37"/>
  <c r="K20" i="37"/>
  <c r="E34" i="37"/>
  <c r="E40" i="37" s="1"/>
  <c r="E26" i="37"/>
  <c r="I26" i="37"/>
  <c r="I34" i="37"/>
  <c r="I40" i="37" s="1"/>
  <c r="K25" i="37"/>
  <c r="K24" i="37"/>
  <c r="K38" i="37"/>
  <c r="AB65" i="36"/>
  <c r="BS64" i="36"/>
  <c r="C26" i="36"/>
  <c r="E20" i="36"/>
  <c r="E34" i="36" s="1"/>
  <c r="E40" i="36" s="1"/>
  <c r="K18" i="36"/>
  <c r="K32" i="36" s="1"/>
  <c r="E32" i="36"/>
  <c r="E38" i="36" s="1"/>
  <c r="BK64" i="36"/>
  <c r="E12" i="36"/>
  <c r="E24" i="36"/>
  <c r="E23" i="36"/>
  <c r="E25" i="36"/>
  <c r="W65" i="36"/>
  <c r="AF65" i="36"/>
  <c r="AE65" i="36"/>
  <c r="R65" i="36"/>
  <c r="BC9" i="36"/>
  <c r="BT65" i="36" s="1"/>
  <c r="G34" i="36"/>
  <c r="G40" i="36" s="1"/>
  <c r="G26" i="36"/>
  <c r="AV65" i="36"/>
  <c r="J23" i="36"/>
  <c r="J24" i="36"/>
  <c r="F12" i="36"/>
  <c r="F20" i="36"/>
  <c r="H9" i="36"/>
  <c r="I9" i="36"/>
  <c r="J38" i="36"/>
  <c r="AQ65" i="36"/>
  <c r="AL65" i="36"/>
  <c r="AZ65" i="36"/>
  <c r="J12" i="36"/>
  <c r="J34" i="36"/>
  <c r="J40" i="36" s="1"/>
  <c r="J26" i="36"/>
  <c r="H10" i="36"/>
  <c r="F8" i="36"/>
  <c r="I8" i="36" s="1"/>
  <c r="F24" i="36"/>
  <c r="F25" i="36"/>
  <c r="I10" i="36"/>
  <c r="F23" i="36"/>
  <c r="BP64" i="36"/>
  <c r="BR14" i="35"/>
  <c r="G38" i="35"/>
  <c r="G25" i="35"/>
  <c r="F24" i="35"/>
  <c r="G24" i="35"/>
  <c r="H10" i="35"/>
  <c r="H23" i="35" s="1"/>
  <c r="F25" i="35"/>
  <c r="F38" i="35"/>
  <c r="AI9" i="35"/>
  <c r="AQ65" i="35" s="1"/>
  <c r="BJ19" i="35"/>
  <c r="AF64" i="35"/>
  <c r="J9" i="35"/>
  <c r="AE64" i="35"/>
  <c r="E9" i="35"/>
  <c r="AB64" i="35"/>
  <c r="BR34" i="35"/>
  <c r="E17" i="35"/>
  <c r="K17" i="35" s="1"/>
  <c r="I17" i="35"/>
  <c r="BK63" i="35"/>
  <c r="BJ14" i="35"/>
  <c r="BR9" i="35"/>
  <c r="BF63" i="35"/>
  <c r="O9" i="35"/>
  <c r="AF65" i="35" s="1"/>
  <c r="J10" i="35"/>
  <c r="J23" i="35" s="1"/>
  <c r="D25" i="35"/>
  <c r="D24" i="35"/>
  <c r="D38" i="35"/>
  <c r="D12" i="35"/>
  <c r="C38" i="35"/>
  <c r="C12" i="35"/>
  <c r="D8" i="35"/>
  <c r="BK62" i="35"/>
  <c r="BT63" i="35"/>
  <c r="AY64" i="35"/>
  <c r="BR24" i="35"/>
  <c r="K19" i="35"/>
  <c r="R64" i="35"/>
  <c r="C34" i="35"/>
  <c r="C40" i="35" s="1"/>
  <c r="C26" i="35"/>
  <c r="E20" i="35"/>
  <c r="BF62" i="35"/>
  <c r="BC7" i="35"/>
  <c r="BJ9" i="35"/>
  <c r="G8" i="35"/>
  <c r="BC8" i="35"/>
  <c r="G20" i="35"/>
  <c r="G12" i="35"/>
  <c r="J32" i="35"/>
  <c r="AL64" i="35"/>
  <c r="C8" i="35"/>
  <c r="I10" i="35"/>
  <c r="E10" i="35"/>
  <c r="BJ49" i="35"/>
  <c r="BT64" i="35" s="1"/>
  <c r="BT62" i="35"/>
  <c r="K18" i="35"/>
  <c r="E32" i="35"/>
  <c r="BS62" i="35"/>
  <c r="BP62" i="35"/>
  <c r="BR39" i="35"/>
  <c r="BS64" i="35" s="1"/>
  <c r="AV64" i="35"/>
  <c r="F9" i="35"/>
  <c r="W64" i="35"/>
  <c r="BS63" i="35"/>
  <c r="BP63" i="35"/>
  <c r="D26" i="35"/>
  <c r="J20" i="35"/>
  <c r="D34" i="35"/>
  <c r="D40" i="35" s="1"/>
  <c r="BJ39" i="35"/>
  <c r="I32" i="35"/>
  <c r="C25" i="35"/>
  <c r="C23" i="35"/>
  <c r="BG34" i="34"/>
  <c r="BF34" i="34"/>
  <c r="AP34" i="34"/>
  <c r="F17" i="34"/>
  <c r="H17" i="34" s="1"/>
  <c r="G17" i="34"/>
  <c r="AP29" i="34"/>
  <c r="BF24" i="34"/>
  <c r="BM19" i="34"/>
  <c r="AP19" i="34"/>
  <c r="BG19" i="34"/>
  <c r="AQ62" i="34"/>
  <c r="AQ63" i="34"/>
  <c r="BI54" i="34"/>
  <c r="BH54" i="34"/>
  <c r="BJ53" i="34"/>
  <c r="V54" i="34"/>
  <c r="BO49" i="34"/>
  <c r="BR48" i="34"/>
  <c r="BN49" i="34"/>
  <c r="AD49" i="34"/>
  <c r="BH49" i="34"/>
  <c r="BG49" i="34"/>
  <c r="AF62" i="34"/>
  <c r="V49" i="34"/>
  <c r="BF49" i="34"/>
  <c r="BP44" i="34"/>
  <c r="BO44" i="34"/>
  <c r="BN44" i="34"/>
  <c r="BM44" i="34"/>
  <c r="AF63" i="34"/>
  <c r="BR42" i="34"/>
  <c r="AD44" i="34"/>
  <c r="AE62" i="34"/>
  <c r="AB63" i="34"/>
  <c r="D9" i="34" s="1"/>
  <c r="D20" i="34" s="1"/>
  <c r="D34" i="34" s="1"/>
  <c r="V44" i="34"/>
  <c r="BE44" i="34"/>
  <c r="C19" i="34"/>
  <c r="I19" i="34" s="1"/>
  <c r="I32" i="34" s="1"/>
  <c r="BR37" i="34"/>
  <c r="BP39" i="34"/>
  <c r="BR38" i="34"/>
  <c r="E18" i="34"/>
  <c r="BM39" i="34"/>
  <c r="BI39" i="34"/>
  <c r="BH39" i="34"/>
  <c r="BJ38" i="34"/>
  <c r="V39" i="34"/>
  <c r="BQ34" i="34"/>
  <c r="BP34" i="34"/>
  <c r="BR33" i="34"/>
  <c r="AD34" i="34"/>
  <c r="D17" i="34"/>
  <c r="BJ33" i="34"/>
  <c r="BH34" i="34"/>
  <c r="V34" i="34"/>
  <c r="Z75" i="34"/>
  <c r="BR28" i="34"/>
  <c r="AD29" i="34"/>
  <c r="BM29" i="34"/>
  <c r="V29" i="34"/>
  <c r="BF29" i="34"/>
  <c r="C17" i="34"/>
  <c r="AD24" i="34"/>
  <c r="BJ23" i="34"/>
  <c r="V24" i="34"/>
  <c r="BQ19" i="34"/>
  <c r="BP19" i="34"/>
  <c r="AD19" i="34"/>
  <c r="BH19" i="34"/>
  <c r="V19" i="34"/>
  <c r="BJ17" i="34"/>
  <c r="BJ18" i="34"/>
  <c r="BE19" i="34"/>
  <c r="W62" i="34"/>
  <c r="BQ14" i="34"/>
  <c r="BP14" i="34"/>
  <c r="BR13" i="34"/>
  <c r="AD14" i="34"/>
  <c r="BH14" i="34"/>
  <c r="BJ13" i="34"/>
  <c r="V14" i="34"/>
  <c r="BE14" i="34"/>
  <c r="AD9" i="34"/>
  <c r="BQ9" i="34"/>
  <c r="BR8" i="34"/>
  <c r="R63" i="34"/>
  <c r="R62" i="34"/>
  <c r="BR7" i="34"/>
  <c r="BJ8" i="34"/>
  <c r="BF9" i="34"/>
  <c r="O8" i="34"/>
  <c r="D10" i="34" s="1"/>
  <c r="D8" i="34" s="1"/>
  <c r="O7" i="34"/>
  <c r="C10" i="34" s="1"/>
  <c r="BF63" i="34"/>
  <c r="BJ7" i="34"/>
  <c r="BR27" i="34"/>
  <c r="BR29" i="34" s="1"/>
  <c r="BR43" i="34"/>
  <c r="BM9" i="34"/>
  <c r="BR17" i="34"/>
  <c r="BR19" i="34" s="1"/>
  <c r="BF19" i="34"/>
  <c r="BR22" i="34"/>
  <c r="BR24" i="34" s="1"/>
  <c r="F32" i="34"/>
  <c r="AZ63" i="34"/>
  <c r="BJ48" i="34"/>
  <c r="BJ52" i="34"/>
  <c r="BJ54" i="34" s="1"/>
  <c r="BR12" i="34"/>
  <c r="AX14" i="34"/>
  <c r="V9" i="34"/>
  <c r="BJ12" i="34"/>
  <c r="BJ14" i="34" s="1"/>
  <c r="W63" i="34"/>
  <c r="G32" i="34"/>
  <c r="K18" i="34"/>
  <c r="BJ28" i="34"/>
  <c r="J32" i="34"/>
  <c r="AV63" i="34"/>
  <c r="G9" i="34" s="1"/>
  <c r="AZ62" i="34"/>
  <c r="AX44" i="34"/>
  <c r="AZ64" i="34" s="1"/>
  <c r="BR53" i="34"/>
  <c r="BR54" i="34" s="1"/>
  <c r="AV62" i="34"/>
  <c r="BM34" i="34"/>
  <c r="BR32" i="34"/>
  <c r="BR34" i="34" s="1"/>
  <c r="BR47" i="34"/>
  <c r="AI7" i="34"/>
  <c r="AI8" i="34"/>
  <c r="G10" i="34" s="1"/>
  <c r="G8" i="34" s="1"/>
  <c r="AP9" i="34"/>
  <c r="D32" i="34"/>
  <c r="H18" i="34"/>
  <c r="BJ22" i="34"/>
  <c r="AB62" i="34"/>
  <c r="AD39" i="34"/>
  <c r="AE64" i="34" s="1"/>
  <c r="BJ37" i="34"/>
  <c r="BJ43" i="34"/>
  <c r="BE24" i="34"/>
  <c r="BJ32" i="34"/>
  <c r="AX39" i="34"/>
  <c r="AY64" i="34" s="1"/>
  <c r="BN39" i="34"/>
  <c r="AE63" i="34"/>
  <c r="BE54" i="34"/>
  <c r="Z74" i="34"/>
  <c r="BJ27" i="34"/>
  <c r="BJ42" i="34"/>
  <c r="BJ44" i="34" s="1"/>
  <c r="BJ47" i="34"/>
  <c r="BJ57" i="34"/>
  <c r="BJ59" i="34" s="1"/>
  <c r="U59" i="33"/>
  <c r="K34" i="37" l="1"/>
  <c r="K40" i="37" s="1"/>
  <c r="K26" i="37"/>
  <c r="E26" i="36"/>
  <c r="BP65" i="36"/>
  <c r="BS65" i="36"/>
  <c r="BF65" i="36"/>
  <c r="BK65" i="36"/>
  <c r="I12" i="36"/>
  <c r="H20" i="36"/>
  <c r="H12" i="36"/>
  <c r="K9" i="36"/>
  <c r="I25" i="36"/>
  <c r="I24" i="36"/>
  <c r="I23" i="36"/>
  <c r="I38" i="36"/>
  <c r="H24" i="36"/>
  <c r="H8" i="36"/>
  <c r="K8" i="36" s="1"/>
  <c r="K10" i="36"/>
  <c r="H25" i="36"/>
  <c r="H38" i="36"/>
  <c r="H23" i="36"/>
  <c r="F34" i="36"/>
  <c r="F40" i="36" s="1"/>
  <c r="F26" i="36"/>
  <c r="I20" i="36"/>
  <c r="H24" i="35"/>
  <c r="H25" i="35"/>
  <c r="H38" i="35"/>
  <c r="AL65" i="35"/>
  <c r="AY65" i="35"/>
  <c r="AV65" i="35"/>
  <c r="AZ65" i="35"/>
  <c r="J8" i="35"/>
  <c r="E12" i="35"/>
  <c r="BK64" i="35"/>
  <c r="I23" i="35"/>
  <c r="BF64" i="35"/>
  <c r="I38" i="35"/>
  <c r="I24" i="35"/>
  <c r="R65" i="35"/>
  <c r="AB65" i="35"/>
  <c r="J38" i="35"/>
  <c r="W65" i="35"/>
  <c r="E24" i="35"/>
  <c r="AE65" i="35"/>
  <c r="J12" i="35"/>
  <c r="J24" i="35"/>
  <c r="J25" i="35"/>
  <c r="E38" i="35"/>
  <c r="K32" i="35"/>
  <c r="G34" i="35"/>
  <c r="G40" i="35" s="1"/>
  <c r="G26" i="35"/>
  <c r="E26" i="35"/>
  <c r="E34" i="35"/>
  <c r="E40" i="35" s="1"/>
  <c r="J34" i="35"/>
  <c r="J40" i="35" s="1"/>
  <c r="J26" i="35"/>
  <c r="BP64" i="35"/>
  <c r="E8" i="35"/>
  <c r="K10" i="35"/>
  <c r="K23" i="35" s="1"/>
  <c r="E23" i="35"/>
  <c r="BC9" i="35"/>
  <c r="BS65" i="35" s="1"/>
  <c r="E25" i="35"/>
  <c r="F12" i="35"/>
  <c r="H9" i="35"/>
  <c r="F20" i="35"/>
  <c r="I9" i="35"/>
  <c r="I12" i="35" s="1"/>
  <c r="F8" i="35"/>
  <c r="I8" i="35" s="1"/>
  <c r="I25" i="35"/>
  <c r="BJ34" i="34"/>
  <c r="J17" i="34"/>
  <c r="AQ64" i="34"/>
  <c r="BJ19" i="34"/>
  <c r="BR49" i="34"/>
  <c r="AF64" i="34"/>
  <c r="BJ49" i="34"/>
  <c r="BR44" i="34"/>
  <c r="BS63" i="34"/>
  <c r="E19" i="34"/>
  <c r="K19" i="34" s="1"/>
  <c r="K32" i="34" s="1"/>
  <c r="C32" i="34"/>
  <c r="BR39" i="34"/>
  <c r="BP63" i="34"/>
  <c r="BJ39" i="34"/>
  <c r="E17" i="34"/>
  <c r="K17" i="34" s="1"/>
  <c r="I17" i="34"/>
  <c r="C23" i="34"/>
  <c r="BJ29" i="34"/>
  <c r="BJ24" i="34"/>
  <c r="BK63" i="34"/>
  <c r="W64" i="34"/>
  <c r="BR9" i="34"/>
  <c r="R64" i="34"/>
  <c r="C24" i="34"/>
  <c r="D12" i="34"/>
  <c r="O9" i="34"/>
  <c r="AF65" i="34" s="1"/>
  <c r="C25" i="34"/>
  <c r="C38" i="34"/>
  <c r="D26" i="34"/>
  <c r="D38" i="34"/>
  <c r="D25" i="34"/>
  <c r="E10" i="34"/>
  <c r="E24" i="34" s="1"/>
  <c r="D24" i="34"/>
  <c r="D23" i="34"/>
  <c r="D40" i="34"/>
  <c r="F10" i="34"/>
  <c r="F38" i="34" s="1"/>
  <c r="AI9" i="34"/>
  <c r="G38" i="34"/>
  <c r="AV64" i="34"/>
  <c r="F9" i="34"/>
  <c r="G12" i="34"/>
  <c r="G20" i="34"/>
  <c r="BS62" i="34"/>
  <c r="BF62" i="34"/>
  <c r="BF64" i="34" s="1"/>
  <c r="BJ9" i="34"/>
  <c r="BC7" i="34"/>
  <c r="BT63" i="34"/>
  <c r="J8" i="34"/>
  <c r="BT62" i="34"/>
  <c r="AB64" i="34"/>
  <c r="C9" i="34"/>
  <c r="BS64" i="34"/>
  <c r="G23" i="34"/>
  <c r="J10" i="34"/>
  <c r="G25" i="34"/>
  <c r="H32" i="34"/>
  <c r="G24" i="34"/>
  <c r="J9" i="34"/>
  <c r="BK62" i="34"/>
  <c r="BR14" i="34"/>
  <c r="BP62" i="34"/>
  <c r="BC8" i="34"/>
  <c r="AP18" i="33"/>
  <c r="K12" i="36" l="1"/>
  <c r="K23" i="36"/>
  <c r="K24" i="36"/>
  <c r="K25" i="36"/>
  <c r="K38" i="36"/>
  <c r="H26" i="36"/>
  <c r="H34" i="36"/>
  <c r="H40" i="36" s="1"/>
  <c r="K20" i="36"/>
  <c r="I26" i="36"/>
  <c r="I34" i="36"/>
  <c r="I40" i="36" s="1"/>
  <c r="BK65" i="35"/>
  <c r="BP65" i="35"/>
  <c r="BT65" i="35"/>
  <c r="K24" i="35"/>
  <c r="F34" i="35"/>
  <c r="F40" i="35" s="1"/>
  <c r="F26" i="35"/>
  <c r="I20" i="35"/>
  <c r="K38" i="35"/>
  <c r="BF65" i="35"/>
  <c r="H12" i="35"/>
  <c r="H20" i="35"/>
  <c r="K9" i="35"/>
  <c r="K12" i="35" s="1"/>
  <c r="H8" i="35"/>
  <c r="K8" i="35" s="1"/>
  <c r="K25" i="35"/>
  <c r="BT64" i="34"/>
  <c r="E32" i="34"/>
  <c r="E38" i="34" s="1"/>
  <c r="BP64" i="34"/>
  <c r="BK64" i="34"/>
  <c r="AB65" i="34"/>
  <c r="R65" i="34"/>
  <c r="AE65" i="34"/>
  <c r="W65" i="34"/>
  <c r="E23" i="34"/>
  <c r="E25" i="34"/>
  <c r="BC9" i="34"/>
  <c r="F20" i="34"/>
  <c r="F12" i="34"/>
  <c r="H9" i="34"/>
  <c r="F8" i="34"/>
  <c r="H10" i="34"/>
  <c r="F23" i="34"/>
  <c r="I10" i="34"/>
  <c r="F24" i="34"/>
  <c r="F25" i="34"/>
  <c r="AL65" i="34"/>
  <c r="AQ65" i="34"/>
  <c r="J12" i="34"/>
  <c r="AZ65" i="34"/>
  <c r="AV65" i="34"/>
  <c r="AY65" i="34"/>
  <c r="J24" i="34"/>
  <c r="J25" i="34"/>
  <c r="C20" i="34"/>
  <c r="C12" i="34"/>
  <c r="I9" i="34"/>
  <c r="E9" i="34"/>
  <c r="C8" i="34"/>
  <c r="J23" i="34"/>
  <c r="G34" i="34"/>
  <c r="G40" i="34" s="1"/>
  <c r="G26" i="34"/>
  <c r="J20" i="34"/>
  <c r="J38" i="34"/>
  <c r="BQ59" i="33"/>
  <c r="BP59" i="33"/>
  <c r="AW59" i="33"/>
  <c r="AV59" i="33"/>
  <c r="AU59" i="33"/>
  <c r="AT59" i="33"/>
  <c r="AS59" i="33"/>
  <c r="AO59" i="33"/>
  <c r="AN59" i="33"/>
  <c r="AM59" i="33"/>
  <c r="AL59" i="33"/>
  <c r="AK59" i="33"/>
  <c r="AC59" i="33"/>
  <c r="AB59" i="33"/>
  <c r="AA59" i="33"/>
  <c r="Z59" i="33"/>
  <c r="Y59" i="33"/>
  <c r="T59" i="33"/>
  <c r="S59" i="33"/>
  <c r="R59" i="33"/>
  <c r="Q59" i="33"/>
  <c r="BO58" i="33"/>
  <c r="BN58" i="33"/>
  <c r="BM58" i="33"/>
  <c r="BI58" i="33"/>
  <c r="BH58" i="33"/>
  <c r="BG58" i="33"/>
  <c r="BG59" i="33" s="1"/>
  <c r="BF58" i="33"/>
  <c r="BE58" i="33"/>
  <c r="AX58" i="33"/>
  <c r="AP58" i="33"/>
  <c r="AD58" i="33"/>
  <c r="V58" i="33"/>
  <c r="BO57" i="33"/>
  <c r="BO59" i="33" s="1"/>
  <c r="BN57" i="33"/>
  <c r="BN59" i="33" s="1"/>
  <c r="BM57" i="33"/>
  <c r="BR57" i="33" s="1"/>
  <c r="BI57" i="33"/>
  <c r="BI59" i="33" s="1"/>
  <c r="BH57" i="33"/>
  <c r="BH59" i="33" s="1"/>
  <c r="BG57" i="33"/>
  <c r="BF57" i="33"/>
  <c r="BF59" i="33" s="1"/>
  <c r="BE57" i="33"/>
  <c r="AX57" i="33"/>
  <c r="AX59" i="33" s="1"/>
  <c r="AP57" i="33"/>
  <c r="AP59" i="33" s="1"/>
  <c r="AD57" i="33"/>
  <c r="AD59" i="33" s="1"/>
  <c r="V57" i="33"/>
  <c r="AW54" i="33"/>
  <c r="AV54" i="33"/>
  <c r="AU54" i="33"/>
  <c r="AT54" i="33"/>
  <c r="AS54" i="33"/>
  <c r="AO54" i="33"/>
  <c r="AN54" i="33"/>
  <c r="AM54" i="33"/>
  <c r="AL54" i="33"/>
  <c r="AK54" i="33"/>
  <c r="AC54" i="33"/>
  <c r="AB54" i="33"/>
  <c r="AA54" i="33"/>
  <c r="Z54" i="33"/>
  <c r="Y54" i="33"/>
  <c r="U54" i="33"/>
  <c r="T54" i="33"/>
  <c r="S54" i="33"/>
  <c r="R54" i="33"/>
  <c r="Q54" i="33"/>
  <c r="BQ53" i="33"/>
  <c r="BP53" i="33"/>
  <c r="BO53" i="33"/>
  <c r="BN53" i="33"/>
  <c r="BM53" i="33"/>
  <c r="BI53" i="33"/>
  <c r="BH53" i="33"/>
  <c r="BG53" i="33"/>
  <c r="BF53" i="33"/>
  <c r="BE53" i="33"/>
  <c r="AX53" i="33"/>
  <c r="AP53" i="33"/>
  <c r="AD53" i="33"/>
  <c r="V53" i="33"/>
  <c r="BQ52" i="33"/>
  <c r="BQ54" i="33" s="1"/>
  <c r="BP52" i="33"/>
  <c r="BO52" i="33"/>
  <c r="BO54" i="33" s="1"/>
  <c r="BN52" i="33"/>
  <c r="BN54" i="33" s="1"/>
  <c r="BM52" i="33"/>
  <c r="BI52" i="33"/>
  <c r="BI54" i="33" s="1"/>
  <c r="BH52" i="33"/>
  <c r="BH54" i="33" s="1"/>
  <c r="BG52" i="33"/>
  <c r="BG54" i="33" s="1"/>
  <c r="BF52" i="33"/>
  <c r="BF54" i="33" s="1"/>
  <c r="BE52" i="33"/>
  <c r="AX52" i="33"/>
  <c r="AX54" i="33" s="1"/>
  <c r="AP52" i="33"/>
  <c r="AP54" i="33" s="1"/>
  <c r="AD52" i="33"/>
  <c r="V52" i="33"/>
  <c r="AW49" i="33"/>
  <c r="AV49" i="33"/>
  <c r="AU49" i="33"/>
  <c r="AT49" i="33"/>
  <c r="AS49" i="33"/>
  <c r="AO49" i="33"/>
  <c r="AN49" i="33"/>
  <c r="AM49" i="33"/>
  <c r="AL49" i="33"/>
  <c r="AK49" i="33"/>
  <c r="AC49" i="33"/>
  <c r="AB49" i="33"/>
  <c r="AA49" i="33"/>
  <c r="Z49" i="33"/>
  <c r="Y49" i="33"/>
  <c r="U49" i="33"/>
  <c r="T49" i="33"/>
  <c r="S49" i="33"/>
  <c r="R49" i="33"/>
  <c r="Q49" i="33"/>
  <c r="BQ48" i="33"/>
  <c r="BP48" i="33"/>
  <c r="BO48" i="33"/>
  <c r="BN48" i="33"/>
  <c r="BM48" i="33"/>
  <c r="BR48" i="33" s="1"/>
  <c r="BI48" i="33"/>
  <c r="BH48" i="33"/>
  <c r="BG48" i="33"/>
  <c r="BF48" i="33"/>
  <c r="BE48" i="33"/>
  <c r="AX48" i="33"/>
  <c r="AP48" i="33"/>
  <c r="AD48" i="33"/>
  <c r="V48" i="33"/>
  <c r="BQ47" i="33"/>
  <c r="BQ49" i="33" s="1"/>
  <c r="BP47" i="33"/>
  <c r="BP49" i="33" s="1"/>
  <c r="BO47" i="33"/>
  <c r="BO49" i="33" s="1"/>
  <c r="BN47" i="33"/>
  <c r="BN49" i="33" s="1"/>
  <c r="BM47" i="33"/>
  <c r="BI47" i="33"/>
  <c r="BH47" i="33"/>
  <c r="BH49" i="33" s="1"/>
  <c r="BG47" i="33"/>
  <c r="BG49" i="33" s="1"/>
  <c r="BF47" i="33"/>
  <c r="BE47" i="33"/>
  <c r="AX47" i="33"/>
  <c r="AX49" i="33" s="1"/>
  <c r="AP47" i="33"/>
  <c r="AP49" i="33" s="1"/>
  <c r="AD47" i="33"/>
  <c r="V47" i="33"/>
  <c r="AW44" i="33"/>
  <c r="AV44" i="33"/>
  <c r="AU44" i="33"/>
  <c r="AT44" i="33"/>
  <c r="AS44" i="33"/>
  <c r="AO44" i="33"/>
  <c r="AN44" i="33"/>
  <c r="AM44" i="33"/>
  <c r="AL44" i="33"/>
  <c r="AK44" i="33"/>
  <c r="AC44" i="33"/>
  <c r="AB44" i="33"/>
  <c r="AA44" i="33"/>
  <c r="Z44" i="33"/>
  <c r="Y44" i="33"/>
  <c r="U44" i="33"/>
  <c r="T44" i="33"/>
  <c r="S44" i="33"/>
  <c r="R44" i="33"/>
  <c r="Q44" i="33"/>
  <c r="BQ43" i="33"/>
  <c r="BP43" i="33"/>
  <c r="BO43" i="33"/>
  <c r="BN43" i="33"/>
  <c r="BM43" i="33"/>
  <c r="BR43" i="33" s="1"/>
  <c r="BI43" i="33"/>
  <c r="BH43" i="33"/>
  <c r="BG43" i="33"/>
  <c r="BG44" i="33" s="1"/>
  <c r="BF43" i="33"/>
  <c r="BE43" i="33"/>
  <c r="AX43" i="33"/>
  <c r="AZ63" i="33" s="1"/>
  <c r="AP43" i="33"/>
  <c r="G19" i="33" s="1"/>
  <c r="AD43" i="33"/>
  <c r="V43" i="33"/>
  <c r="BQ42" i="33"/>
  <c r="BP42" i="33"/>
  <c r="BP44" i="33" s="1"/>
  <c r="BO42" i="33"/>
  <c r="BO44" i="33" s="1"/>
  <c r="BN42" i="33"/>
  <c r="BN44" i="33" s="1"/>
  <c r="BM42" i="33"/>
  <c r="BI42" i="33"/>
  <c r="BI44" i="33" s="1"/>
  <c r="BH42" i="33"/>
  <c r="BH44" i="33" s="1"/>
  <c r="BG42" i="33"/>
  <c r="BF42" i="33"/>
  <c r="BF44" i="33" s="1"/>
  <c r="BE42" i="33"/>
  <c r="AX42" i="33"/>
  <c r="AP42" i="33"/>
  <c r="AD42" i="33"/>
  <c r="V42" i="33"/>
  <c r="AW39" i="33"/>
  <c r="AV39" i="33"/>
  <c r="AU39" i="33"/>
  <c r="AT39" i="33"/>
  <c r="AS39" i="33"/>
  <c r="AO39" i="33"/>
  <c r="AN39" i="33"/>
  <c r="AM39" i="33"/>
  <c r="AL39" i="33"/>
  <c r="AK39" i="33"/>
  <c r="AC39" i="33"/>
  <c r="AB39" i="33"/>
  <c r="AA39" i="33"/>
  <c r="Z39" i="33"/>
  <c r="Y39" i="33"/>
  <c r="U39" i="33"/>
  <c r="T39" i="33"/>
  <c r="S39" i="33"/>
  <c r="R39" i="33"/>
  <c r="Q39" i="33"/>
  <c r="BQ38" i="33"/>
  <c r="BP38" i="33"/>
  <c r="BO38" i="33"/>
  <c r="BN38" i="33"/>
  <c r="BN39" i="33" s="1"/>
  <c r="BM38" i="33"/>
  <c r="BI38" i="33"/>
  <c r="BH38" i="33"/>
  <c r="BG38" i="33"/>
  <c r="BF38" i="33"/>
  <c r="BE38" i="33"/>
  <c r="AX38" i="33"/>
  <c r="AP38" i="33"/>
  <c r="AD38" i="33"/>
  <c r="V38" i="33"/>
  <c r="BQ37" i="33"/>
  <c r="BP37" i="33"/>
  <c r="BP39" i="33" s="1"/>
  <c r="BO37" i="33"/>
  <c r="BO39" i="33" s="1"/>
  <c r="BN37" i="33"/>
  <c r="BM37" i="33"/>
  <c r="BM39" i="33" s="1"/>
  <c r="BI37" i="33"/>
  <c r="BI39" i="33" s="1"/>
  <c r="BH37" i="33"/>
  <c r="BG37" i="33"/>
  <c r="BG39" i="33" s="1"/>
  <c r="BF37" i="33"/>
  <c r="BF39" i="33" s="1"/>
  <c r="BE37" i="33"/>
  <c r="AX37" i="33"/>
  <c r="AY62" i="33" s="1"/>
  <c r="AP37" i="33"/>
  <c r="AP39" i="33" s="1"/>
  <c r="AD37" i="33"/>
  <c r="V37" i="33"/>
  <c r="AW34" i="33"/>
  <c r="AV34" i="33"/>
  <c r="AU34" i="33"/>
  <c r="AT34" i="33"/>
  <c r="AS34" i="33"/>
  <c r="AO34" i="33"/>
  <c r="AN34" i="33"/>
  <c r="AM34" i="33"/>
  <c r="AL34" i="33"/>
  <c r="AK34" i="33"/>
  <c r="AC34" i="33"/>
  <c r="AB34" i="33"/>
  <c r="AA34" i="33"/>
  <c r="Z34" i="33"/>
  <c r="Y34" i="33"/>
  <c r="U34" i="33"/>
  <c r="T34" i="33"/>
  <c r="S34" i="33"/>
  <c r="R34" i="33"/>
  <c r="Q34" i="33"/>
  <c r="BQ33" i="33"/>
  <c r="BP33" i="33"/>
  <c r="BO33" i="33"/>
  <c r="BO34" i="33" s="1"/>
  <c r="BN33" i="33"/>
  <c r="BM33" i="33"/>
  <c r="BI33" i="33"/>
  <c r="BH33" i="33"/>
  <c r="BG33" i="33"/>
  <c r="BF33" i="33"/>
  <c r="BE33" i="33"/>
  <c r="AX33" i="33"/>
  <c r="AP33" i="33"/>
  <c r="AD33" i="33"/>
  <c r="V33" i="33"/>
  <c r="BQ32" i="33"/>
  <c r="BQ34" i="33" s="1"/>
  <c r="BP32" i="33"/>
  <c r="BO32" i="33"/>
  <c r="BN32" i="33"/>
  <c r="BN34" i="33" s="1"/>
  <c r="BM32" i="33"/>
  <c r="BM34" i="33" s="1"/>
  <c r="BI32" i="33"/>
  <c r="BI34" i="33" s="1"/>
  <c r="BH32" i="33"/>
  <c r="BG32" i="33"/>
  <c r="BF32" i="33"/>
  <c r="BE32" i="33"/>
  <c r="AX32" i="33"/>
  <c r="AX34" i="33" s="1"/>
  <c r="AP32" i="33"/>
  <c r="AP34" i="33" s="1"/>
  <c r="AD32" i="33"/>
  <c r="V32" i="33"/>
  <c r="AW29" i="33"/>
  <c r="AV29" i="33"/>
  <c r="AU29" i="33"/>
  <c r="AT29" i="33"/>
  <c r="AS29" i="33"/>
  <c r="AO29" i="33"/>
  <c r="AN29" i="33"/>
  <c r="AM29" i="33"/>
  <c r="AL29" i="33"/>
  <c r="AK29" i="33"/>
  <c r="AC29" i="33"/>
  <c r="AB29" i="33"/>
  <c r="AA29" i="33"/>
  <c r="Z29" i="33"/>
  <c r="Y29" i="33"/>
  <c r="U29" i="33"/>
  <c r="T29" i="33"/>
  <c r="S29" i="33"/>
  <c r="R29" i="33"/>
  <c r="Q29" i="33"/>
  <c r="BQ28" i="33"/>
  <c r="BP28" i="33"/>
  <c r="BO28" i="33"/>
  <c r="BN28" i="33"/>
  <c r="BM28" i="33"/>
  <c r="BI28" i="33"/>
  <c r="BH28" i="33"/>
  <c r="BG28" i="33"/>
  <c r="BF28" i="33"/>
  <c r="BE28" i="33"/>
  <c r="AX28" i="33"/>
  <c r="AP28" i="33"/>
  <c r="G17" i="33" s="1"/>
  <c r="AD28" i="33"/>
  <c r="V28" i="33"/>
  <c r="BQ27" i="33"/>
  <c r="BQ29" i="33" s="1"/>
  <c r="BP27" i="33"/>
  <c r="BP29" i="33" s="1"/>
  <c r="BO27" i="33"/>
  <c r="BO29" i="33" s="1"/>
  <c r="BN27" i="33"/>
  <c r="BM27" i="33"/>
  <c r="BI27" i="33"/>
  <c r="BI29" i="33" s="1"/>
  <c r="BH27" i="33"/>
  <c r="BG27" i="33"/>
  <c r="BG29" i="33" s="1"/>
  <c r="BF27" i="33"/>
  <c r="BE27" i="33"/>
  <c r="AX27" i="33"/>
  <c r="AX29" i="33" s="1"/>
  <c r="AP27" i="33"/>
  <c r="AD27" i="33"/>
  <c r="V27" i="33"/>
  <c r="BO24" i="33"/>
  <c r="AW24" i="33"/>
  <c r="AV24" i="33"/>
  <c r="AU24" i="33"/>
  <c r="AT24" i="33"/>
  <c r="AS24" i="33"/>
  <c r="AO24" i="33"/>
  <c r="AN24" i="33"/>
  <c r="AM24" i="33"/>
  <c r="AL24" i="33"/>
  <c r="AK24" i="33"/>
  <c r="AC24" i="33"/>
  <c r="AB24" i="33"/>
  <c r="AA24" i="33"/>
  <c r="Z24" i="33"/>
  <c r="Y24" i="33"/>
  <c r="U24" i="33"/>
  <c r="T24" i="33"/>
  <c r="S24" i="33"/>
  <c r="R24" i="33"/>
  <c r="Q24" i="33"/>
  <c r="BQ23" i="33"/>
  <c r="BP23" i="33"/>
  <c r="BO23" i="33"/>
  <c r="BN23" i="33"/>
  <c r="BM23" i="33"/>
  <c r="BI23" i="33"/>
  <c r="BH23" i="33"/>
  <c r="BG23" i="33"/>
  <c r="BF23" i="33"/>
  <c r="BJ23" i="33" s="1"/>
  <c r="BE23" i="33"/>
  <c r="AX23" i="33"/>
  <c r="AP23" i="33"/>
  <c r="AD23" i="33"/>
  <c r="V23" i="33"/>
  <c r="BQ22" i="33"/>
  <c r="BQ24" i="33" s="1"/>
  <c r="BP22" i="33"/>
  <c r="BO22" i="33"/>
  <c r="BN22" i="33"/>
  <c r="BN24" i="33" s="1"/>
  <c r="BM22" i="33"/>
  <c r="BI22" i="33"/>
  <c r="BI24" i="33" s="1"/>
  <c r="BH22" i="33"/>
  <c r="BH24" i="33" s="1"/>
  <c r="BG22" i="33"/>
  <c r="BG24" i="33" s="1"/>
  <c r="BF22" i="33"/>
  <c r="BF24" i="33" s="1"/>
  <c r="BE22" i="33"/>
  <c r="AX22" i="33"/>
  <c r="AX24" i="33" s="1"/>
  <c r="AP22" i="33"/>
  <c r="AP24" i="33" s="1"/>
  <c r="AD22" i="33"/>
  <c r="V22" i="33"/>
  <c r="AW19" i="33"/>
  <c r="AV19" i="33"/>
  <c r="AU19" i="33"/>
  <c r="AT19" i="33"/>
  <c r="AS19" i="33"/>
  <c r="AO19" i="33"/>
  <c r="AN19" i="33"/>
  <c r="AM19" i="33"/>
  <c r="AL19" i="33"/>
  <c r="AK19" i="33"/>
  <c r="AC19" i="33"/>
  <c r="AB19" i="33"/>
  <c r="AA19" i="33"/>
  <c r="Z19" i="33"/>
  <c r="Y19" i="33"/>
  <c r="U19" i="33"/>
  <c r="T19" i="33"/>
  <c r="S19" i="33"/>
  <c r="R19" i="33"/>
  <c r="Q19" i="33"/>
  <c r="F19" i="33"/>
  <c r="D19" i="33"/>
  <c r="J19" i="33" s="1"/>
  <c r="C19" i="33"/>
  <c r="I19" i="33" s="1"/>
  <c r="BQ18" i="33"/>
  <c r="BP18" i="33"/>
  <c r="BP19" i="33" s="1"/>
  <c r="BO18" i="33"/>
  <c r="BN18" i="33"/>
  <c r="BM18" i="33"/>
  <c r="BI18" i="33"/>
  <c r="BH18" i="33"/>
  <c r="BG18" i="33"/>
  <c r="BF18" i="33"/>
  <c r="BE18" i="33"/>
  <c r="AX18" i="33"/>
  <c r="AD18" i="33"/>
  <c r="V18" i="33"/>
  <c r="G18" i="33"/>
  <c r="F18" i="33"/>
  <c r="BQ17" i="33"/>
  <c r="BQ19" i="33" s="1"/>
  <c r="BP17" i="33"/>
  <c r="BO17" i="33"/>
  <c r="BN17" i="33"/>
  <c r="BM17" i="33"/>
  <c r="BM19" i="33" s="1"/>
  <c r="BI17" i="33"/>
  <c r="BH17" i="33"/>
  <c r="BG17" i="33"/>
  <c r="BF17" i="33"/>
  <c r="BF19" i="33" s="1"/>
  <c r="BE17" i="33"/>
  <c r="BE19" i="33" s="1"/>
  <c r="AX17" i="33"/>
  <c r="AX19" i="33" s="1"/>
  <c r="AP17" i="33"/>
  <c r="AD17" i="33"/>
  <c r="V17" i="33"/>
  <c r="F17" i="33"/>
  <c r="AW14" i="33"/>
  <c r="AV14" i="33"/>
  <c r="AU14" i="33"/>
  <c r="AT14" i="33"/>
  <c r="AS14" i="33"/>
  <c r="AO14" i="33"/>
  <c r="AN14" i="33"/>
  <c r="AM14" i="33"/>
  <c r="AL14" i="33"/>
  <c r="AK14" i="33"/>
  <c r="AC14" i="33"/>
  <c r="AB14" i="33"/>
  <c r="AA14" i="33"/>
  <c r="Z14" i="33"/>
  <c r="Y14" i="33"/>
  <c r="U14" i="33"/>
  <c r="T14" i="33"/>
  <c r="S14" i="33"/>
  <c r="R14" i="33"/>
  <c r="Q14" i="33"/>
  <c r="BQ13" i="33"/>
  <c r="BP13" i="33"/>
  <c r="BO13" i="33"/>
  <c r="BN13" i="33"/>
  <c r="BM13" i="33"/>
  <c r="BI13" i="33"/>
  <c r="BH13" i="33"/>
  <c r="BG13" i="33"/>
  <c r="BF13" i="33"/>
  <c r="BE13" i="33"/>
  <c r="BJ13" i="33" s="1"/>
  <c r="AX13" i="33"/>
  <c r="AP13" i="33"/>
  <c r="AD13" i="33"/>
  <c r="V13" i="33"/>
  <c r="BQ12" i="33"/>
  <c r="BP12" i="33"/>
  <c r="BO12" i="33"/>
  <c r="BO14" i="33" s="1"/>
  <c r="BN12" i="33"/>
  <c r="BM12" i="33"/>
  <c r="BI12" i="33"/>
  <c r="BH12" i="33"/>
  <c r="BH14" i="33" s="1"/>
  <c r="BG12" i="33"/>
  <c r="BG14" i="33" s="1"/>
  <c r="BF12" i="33"/>
  <c r="BF14" i="33" s="1"/>
  <c r="BE12" i="33"/>
  <c r="AX12" i="33"/>
  <c r="AX14" i="33" s="1"/>
  <c r="AP12" i="33"/>
  <c r="AP14" i="33" s="1"/>
  <c r="AD12" i="33"/>
  <c r="V12" i="33"/>
  <c r="AW9" i="33"/>
  <c r="AV9" i="33"/>
  <c r="AU9" i="33"/>
  <c r="AT9" i="33"/>
  <c r="AS9" i="33"/>
  <c r="AO9" i="33"/>
  <c r="AN9" i="33"/>
  <c r="AM9" i="33"/>
  <c r="AL9" i="33"/>
  <c r="AK9" i="33"/>
  <c r="AC9" i="33"/>
  <c r="AB9" i="33"/>
  <c r="AA9" i="33"/>
  <c r="Z9" i="33"/>
  <c r="Y9" i="33"/>
  <c r="U9" i="33"/>
  <c r="T9" i="33"/>
  <c r="S9" i="33"/>
  <c r="R9" i="33"/>
  <c r="Q9" i="33"/>
  <c r="BQ8" i="33"/>
  <c r="BP8" i="33"/>
  <c r="BO8" i="33"/>
  <c r="BN8" i="33"/>
  <c r="BM8" i="33"/>
  <c r="BI8" i="33"/>
  <c r="BH8" i="33"/>
  <c r="BG8" i="33"/>
  <c r="BF8" i="33"/>
  <c r="BE8" i="33"/>
  <c r="AX8" i="33"/>
  <c r="AP8" i="33"/>
  <c r="AD8" i="33"/>
  <c r="V8" i="33"/>
  <c r="BQ7" i="33"/>
  <c r="BP7" i="33"/>
  <c r="BO7" i="33"/>
  <c r="BO9" i="33" s="1"/>
  <c r="BN7" i="33"/>
  <c r="BN9" i="33" s="1"/>
  <c r="BM7" i="33"/>
  <c r="BM9" i="33" s="1"/>
  <c r="BI7" i="33"/>
  <c r="BH7" i="33"/>
  <c r="BG7" i="33"/>
  <c r="BG9" i="33" s="1"/>
  <c r="BF7" i="33"/>
  <c r="BE7" i="33"/>
  <c r="AX7" i="33"/>
  <c r="AX9" i="33" s="1"/>
  <c r="AP7" i="33"/>
  <c r="AP9" i="33" s="1"/>
  <c r="AD7" i="33"/>
  <c r="V7" i="33"/>
  <c r="Z4" i="33"/>
  <c r="AT4" i="33" s="1"/>
  <c r="BN4" i="33" s="1"/>
  <c r="K34" i="36" l="1"/>
  <c r="K40" i="36" s="1"/>
  <c r="K26" i="36"/>
  <c r="H26" i="35"/>
  <c r="H34" i="35"/>
  <c r="H40" i="35" s="1"/>
  <c r="K20" i="35"/>
  <c r="I26" i="35"/>
  <c r="I34" i="35"/>
  <c r="I40" i="35" s="1"/>
  <c r="I8" i="34"/>
  <c r="BK65" i="34"/>
  <c r="BF65" i="34"/>
  <c r="BT65" i="34"/>
  <c r="BP65" i="34"/>
  <c r="I12" i="34"/>
  <c r="F34" i="34"/>
  <c r="F40" i="34" s="1"/>
  <c r="F26" i="34"/>
  <c r="C34" i="34"/>
  <c r="C40" i="34" s="1"/>
  <c r="I20" i="34"/>
  <c r="E20" i="34"/>
  <c r="C26" i="34"/>
  <c r="H8" i="34"/>
  <c r="H25" i="34"/>
  <c r="K10" i="34"/>
  <c r="H24" i="34"/>
  <c r="H23" i="34"/>
  <c r="K9" i="34"/>
  <c r="E12" i="34"/>
  <c r="E8" i="34"/>
  <c r="H38" i="34"/>
  <c r="I24" i="34"/>
  <c r="I38" i="34"/>
  <c r="I25" i="34"/>
  <c r="I23" i="34"/>
  <c r="H20" i="34"/>
  <c r="H12" i="34"/>
  <c r="J34" i="34"/>
  <c r="J40" i="34" s="1"/>
  <c r="J26" i="34"/>
  <c r="BS65" i="34"/>
  <c r="BJ57" i="33"/>
  <c r="BP54" i="33"/>
  <c r="BJ58" i="33"/>
  <c r="BJ59" i="33" s="1"/>
  <c r="V59" i="33"/>
  <c r="BR53" i="33"/>
  <c r="BR52" i="33"/>
  <c r="AI8" i="33"/>
  <c r="G10" i="33" s="1"/>
  <c r="G25" i="33" s="1"/>
  <c r="AP29" i="33"/>
  <c r="H17" i="33"/>
  <c r="AP19" i="33"/>
  <c r="AD54" i="33"/>
  <c r="BJ53" i="33"/>
  <c r="V54" i="33"/>
  <c r="BR47" i="33"/>
  <c r="AD49" i="33"/>
  <c r="BR49" i="33"/>
  <c r="BI49" i="33"/>
  <c r="V49" i="33"/>
  <c r="BF49" i="33"/>
  <c r="BJ48" i="33"/>
  <c r="AF62" i="33"/>
  <c r="BQ44" i="33"/>
  <c r="BR42" i="33"/>
  <c r="BR44" i="33" s="1"/>
  <c r="AE63" i="33"/>
  <c r="BJ42" i="33"/>
  <c r="V44" i="33"/>
  <c r="E19" i="33"/>
  <c r="K19" i="33" s="1"/>
  <c r="AE62" i="33"/>
  <c r="BQ39" i="33"/>
  <c r="D18" i="33"/>
  <c r="AB62" i="33"/>
  <c r="C9" i="33" s="1"/>
  <c r="C18" i="33"/>
  <c r="C32" i="33" s="1"/>
  <c r="AD39" i="33"/>
  <c r="BH39" i="33"/>
  <c r="V39" i="33"/>
  <c r="AD34" i="33"/>
  <c r="BH34" i="33"/>
  <c r="BG34" i="33"/>
  <c r="V34" i="33"/>
  <c r="BE34" i="33"/>
  <c r="D17" i="33"/>
  <c r="J17" i="33" s="1"/>
  <c r="BJ33" i="33"/>
  <c r="BN29" i="33"/>
  <c r="BR28" i="33"/>
  <c r="BR27" i="33"/>
  <c r="AD29" i="33"/>
  <c r="Z75" i="33"/>
  <c r="BH29" i="33"/>
  <c r="BF29" i="33"/>
  <c r="V29" i="33"/>
  <c r="C17" i="33"/>
  <c r="I17" i="33" s="1"/>
  <c r="AD24" i="33"/>
  <c r="BP24" i="33"/>
  <c r="BR23" i="33"/>
  <c r="BJ22" i="33"/>
  <c r="V24" i="33"/>
  <c r="BE24" i="33"/>
  <c r="AD19" i="33"/>
  <c r="BO19" i="33"/>
  <c r="BR18" i="33"/>
  <c r="BN19" i="33"/>
  <c r="BI19" i="33"/>
  <c r="BH19" i="33"/>
  <c r="BJ18" i="33"/>
  <c r="BG19" i="33"/>
  <c r="V19" i="33"/>
  <c r="BJ17" i="33"/>
  <c r="BQ14" i="33"/>
  <c r="BP14" i="33"/>
  <c r="BN14" i="33"/>
  <c r="AD14" i="33"/>
  <c r="BM14" i="33"/>
  <c r="BR13" i="33"/>
  <c r="BI14" i="33"/>
  <c r="BJ12" i="33"/>
  <c r="V14" i="33"/>
  <c r="BJ14" i="33"/>
  <c r="BQ9" i="33"/>
  <c r="BP9" i="33"/>
  <c r="BR8" i="33"/>
  <c r="R62" i="33"/>
  <c r="AD9" i="33"/>
  <c r="R63" i="33"/>
  <c r="BI9" i="33"/>
  <c r="BH9" i="33"/>
  <c r="BF9" i="33"/>
  <c r="BJ8" i="33"/>
  <c r="BE9" i="33"/>
  <c r="BE14" i="33"/>
  <c r="G23" i="33"/>
  <c r="BR38" i="33"/>
  <c r="BM49" i="33"/>
  <c r="BR7" i="33"/>
  <c r="V9" i="33"/>
  <c r="W62" i="33"/>
  <c r="W63" i="33"/>
  <c r="G24" i="33"/>
  <c r="G32" i="33"/>
  <c r="G38" i="33" s="1"/>
  <c r="BM24" i="33"/>
  <c r="BR22" i="33"/>
  <c r="BJ27" i="33"/>
  <c r="BE39" i="33"/>
  <c r="BJ37" i="33"/>
  <c r="AY63" i="33"/>
  <c r="BM44" i="33"/>
  <c r="BR17" i="33"/>
  <c r="F32" i="33"/>
  <c r="BJ24" i="33"/>
  <c r="AI7" i="33"/>
  <c r="H18" i="33"/>
  <c r="BR29" i="33"/>
  <c r="BM29" i="33"/>
  <c r="BJ38" i="33"/>
  <c r="AX39" i="33"/>
  <c r="AY64" i="33" s="1"/>
  <c r="AP44" i="33"/>
  <c r="BJ43" i="33"/>
  <c r="BJ44" i="33" s="1"/>
  <c r="BJ52" i="33"/>
  <c r="BJ54" i="33" s="1"/>
  <c r="BR59" i="33"/>
  <c r="BR58" i="33"/>
  <c r="BM59" i="33"/>
  <c r="AQ62" i="33"/>
  <c r="AV63" i="33"/>
  <c r="G9" i="33" s="1"/>
  <c r="O7" i="33"/>
  <c r="AL62" i="33"/>
  <c r="BJ7" i="33"/>
  <c r="O8" i="33"/>
  <c r="D10" i="33" s="1"/>
  <c r="D23" i="33" s="1"/>
  <c r="AL63" i="33"/>
  <c r="BR12" i="33"/>
  <c r="AQ63" i="33"/>
  <c r="E18" i="33"/>
  <c r="H19" i="33"/>
  <c r="BJ28" i="33"/>
  <c r="BF34" i="33"/>
  <c r="BJ32" i="33"/>
  <c r="BP34" i="33"/>
  <c r="BR33" i="33"/>
  <c r="AB63" i="33"/>
  <c r="D9" i="33" s="1"/>
  <c r="AE64" i="33"/>
  <c r="AZ62" i="33"/>
  <c r="AF63" i="33"/>
  <c r="BJ47" i="33"/>
  <c r="BM54" i="33"/>
  <c r="AD44" i="33"/>
  <c r="AX44" i="33"/>
  <c r="AZ64" i="33" s="1"/>
  <c r="AV62" i="33"/>
  <c r="BE29" i="33"/>
  <c r="BR32" i="33"/>
  <c r="BE44" i="33"/>
  <c r="BE49" i="33"/>
  <c r="BE54" i="33"/>
  <c r="BE59" i="33"/>
  <c r="Z74" i="33"/>
  <c r="BR37" i="33"/>
  <c r="Q29" i="12"/>
  <c r="K34" i="35" l="1"/>
  <c r="K40" i="35" s="1"/>
  <c r="K26" i="35"/>
  <c r="K8" i="34"/>
  <c r="K12" i="34"/>
  <c r="H26" i="34"/>
  <c r="H34" i="34"/>
  <c r="H40" i="34" s="1"/>
  <c r="I26" i="34"/>
  <c r="I34" i="34"/>
  <c r="I40" i="34" s="1"/>
  <c r="K24" i="34"/>
  <c r="K38" i="34"/>
  <c r="K25" i="34"/>
  <c r="K23" i="34"/>
  <c r="E26" i="34"/>
  <c r="E34" i="34"/>
  <c r="E40" i="34" s="1"/>
  <c r="K20" i="34"/>
  <c r="BR54" i="33"/>
  <c r="AF64" i="33"/>
  <c r="BT63" i="33"/>
  <c r="AQ64" i="33"/>
  <c r="D32" i="33"/>
  <c r="J18" i="33"/>
  <c r="J32" i="33" s="1"/>
  <c r="C20" i="33"/>
  <c r="C34" i="33" s="1"/>
  <c r="I18" i="33"/>
  <c r="I32" i="33" s="1"/>
  <c r="BJ39" i="33"/>
  <c r="BR34" i="33"/>
  <c r="E17" i="33"/>
  <c r="K17" i="33" s="1"/>
  <c r="BJ34" i="33"/>
  <c r="BR24" i="33"/>
  <c r="BR19" i="33"/>
  <c r="BJ19" i="33"/>
  <c r="BK63" i="33"/>
  <c r="W64" i="33"/>
  <c r="BF63" i="33"/>
  <c r="BR9" i="33"/>
  <c r="R64" i="33"/>
  <c r="BC8" i="33"/>
  <c r="H32" i="33"/>
  <c r="D12" i="33"/>
  <c r="E9" i="33"/>
  <c r="J9" i="33"/>
  <c r="D20" i="33"/>
  <c r="D25" i="33"/>
  <c r="G12" i="33"/>
  <c r="G20" i="33"/>
  <c r="AB64" i="33"/>
  <c r="G8" i="33"/>
  <c r="BF62" i="33"/>
  <c r="BJ9" i="33"/>
  <c r="BC7" i="33"/>
  <c r="AI9" i="33"/>
  <c r="F10" i="33"/>
  <c r="BS63" i="33"/>
  <c r="BP63" i="33"/>
  <c r="BS62" i="33"/>
  <c r="BP62" i="33"/>
  <c r="BR39" i="33"/>
  <c r="BS64" i="33" s="1"/>
  <c r="AV64" i="33"/>
  <c r="F9" i="33"/>
  <c r="D24" i="33"/>
  <c r="K18" i="33"/>
  <c r="E32" i="33"/>
  <c r="BK62" i="33"/>
  <c r="BR14" i="33"/>
  <c r="AL64" i="33"/>
  <c r="D38" i="33"/>
  <c r="BJ29" i="33"/>
  <c r="D8" i="33"/>
  <c r="J10" i="33"/>
  <c r="BJ49" i="33"/>
  <c r="BT64" i="33" s="1"/>
  <c r="BT62" i="33"/>
  <c r="O9" i="33"/>
  <c r="C10" i="33"/>
  <c r="BF33" i="12"/>
  <c r="BG33" i="12"/>
  <c r="BH33" i="12"/>
  <c r="BI33" i="12"/>
  <c r="BE33" i="12"/>
  <c r="K34" i="34" l="1"/>
  <c r="K40" i="34" s="1"/>
  <c r="K26" i="34"/>
  <c r="AQ65" i="33"/>
  <c r="AY65" i="33"/>
  <c r="C40" i="33"/>
  <c r="J38" i="33"/>
  <c r="BP64" i="33"/>
  <c r="BK64" i="33"/>
  <c r="R65" i="33"/>
  <c r="BF64" i="33"/>
  <c r="BC9" i="33"/>
  <c r="BT65" i="33" s="1"/>
  <c r="J23" i="33"/>
  <c r="C38" i="33"/>
  <c r="H10" i="33"/>
  <c r="H38" i="33" s="1"/>
  <c r="F8" i="33"/>
  <c r="F25" i="33"/>
  <c r="F24" i="33"/>
  <c r="F23" i="33"/>
  <c r="F38" i="33"/>
  <c r="H9" i="33"/>
  <c r="F12" i="33"/>
  <c r="F20" i="33"/>
  <c r="I9" i="33"/>
  <c r="D26" i="33"/>
  <c r="J20" i="33"/>
  <c r="D34" i="33"/>
  <c r="D40" i="33" s="1"/>
  <c r="E20" i="33"/>
  <c r="J8" i="33"/>
  <c r="W65" i="33"/>
  <c r="G34" i="33"/>
  <c r="G40" i="33" s="1"/>
  <c r="G26" i="33"/>
  <c r="J12" i="33"/>
  <c r="J25" i="33"/>
  <c r="J24" i="33"/>
  <c r="AZ65" i="33"/>
  <c r="AL65" i="33"/>
  <c r="K32" i="33"/>
  <c r="AV65" i="33"/>
  <c r="C12" i="33"/>
  <c r="C8" i="33"/>
  <c r="E10" i="33"/>
  <c r="E12" i="33" s="1"/>
  <c r="C25" i="33"/>
  <c r="I10" i="33"/>
  <c r="I38" i="33" s="1"/>
  <c r="C23" i="33"/>
  <c r="C24" i="33"/>
  <c r="C26" i="33"/>
  <c r="AE65" i="33"/>
  <c r="AF65" i="33"/>
  <c r="AB65" i="33"/>
  <c r="K9" i="33"/>
  <c r="BE57" i="12"/>
  <c r="BE58" i="12"/>
  <c r="BE53" i="12"/>
  <c r="BE52" i="12"/>
  <c r="BE48" i="12"/>
  <c r="BE47" i="12"/>
  <c r="BE42" i="12"/>
  <c r="BO57" i="12"/>
  <c r="BN57" i="12"/>
  <c r="BM57" i="12"/>
  <c r="BI57" i="12"/>
  <c r="BH57" i="12"/>
  <c r="BG57" i="12"/>
  <c r="BF57" i="12"/>
  <c r="BI52" i="12"/>
  <c r="BH52" i="12"/>
  <c r="BG52" i="12"/>
  <c r="BF52" i="12"/>
  <c r="BQ52" i="12"/>
  <c r="BP52" i="12"/>
  <c r="BO52" i="12"/>
  <c r="BN52" i="12"/>
  <c r="BM52" i="12"/>
  <c r="BQ47" i="12"/>
  <c r="BP47" i="12"/>
  <c r="BO47" i="12"/>
  <c r="BN47" i="12"/>
  <c r="BM47" i="12"/>
  <c r="BI47" i="12"/>
  <c r="BH47" i="12"/>
  <c r="BG47" i="12"/>
  <c r="BF47" i="12"/>
  <c r="BQ42" i="12"/>
  <c r="BP42" i="12"/>
  <c r="BO42" i="12"/>
  <c r="BN42" i="12"/>
  <c r="BM42" i="12"/>
  <c r="BI42" i="12"/>
  <c r="BH42" i="12"/>
  <c r="BG42" i="12"/>
  <c r="BF42" i="12"/>
  <c r="BQ37" i="12"/>
  <c r="BP37" i="12"/>
  <c r="BO37" i="12"/>
  <c r="BN37" i="12"/>
  <c r="BM37" i="12"/>
  <c r="BI37" i="12"/>
  <c r="BH37" i="12"/>
  <c r="BG37" i="12"/>
  <c r="BF37" i="12"/>
  <c r="BE37" i="12"/>
  <c r="BI32" i="12"/>
  <c r="BH32" i="12"/>
  <c r="BG32" i="12"/>
  <c r="BF32" i="12"/>
  <c r="BE32" i="12"/>
  <c r="BQ32" i="12"/>
  <c r="BP32" i="12"/>
  <c r="BO32" i="12"/>
  <c r="BN32" i="12"/>
  <c r="BM32" i="12"/>
  <c r="BQ27" i="12"/>
  <c r="BP27" i="12"/>
  <c r="BO27" i="12"/>
  <c r="BN27" i="12"/>
  <c r="BM27" i="12"/>
  <c r="BI27" i="12"/>
  <c r="BH27" i="12"/>
  <c r="BG27" i="12"/>
  <c r="BF27" i="12"/>
  <c r="BE27" i="12"/>
  <c r="BQ22" i="12"/>
  <c r="BP22" i="12"/>
  <c r="BO22" i="12"/>
  <c r="BN22" i="12"/>
  <c r="BM22" i="12"/>
  <c r="BI22" i="12"/>
  <c r="BH22" i="12"/>
  <c r="BG22" i="12"/>
  <c r="BF22" i="12"/>
  <c r="BE22" i="12"/>
  <c r="BO58" i="12"/>
  <c r="BN58" i="12"/>
  <c r="BM58" i="12"/>
  <c r="BI58" i="12"/>
  <c r="BH58" i="12"/>
  <c r="BG58" i="12"/>
  <c r="BF58" i="12"/>
  <c r="BI53" i="12"/>
  <c r="BI54" i="12" s="1"/>
  <c r="BH53" i="12"/>
  <c r="BH54" i="12" s="1"/>
  <c r="BG53" i="12"/>
  <c r="BF53" i="12"/>
  <c r="BF54" i="12" s="1"/>
  <c r="BQ53" i="12"/>
  <c r="BP53" i="12"/>
  <c r="BO53" i="12"/>
  <c r="BN53" i="12"/>
  <c r="BM53" i="12"/>
  <c r="BQ43" i="12"/>
  <c r="BP43" i="12"/>
  <c r="BO43" i="12"/>
  <c r="BN43" i="12"/>
  <c r="BM43" i="12"/>
  <c r="BQ48" i="12"/>
  <c r="BP48" i="12"/>
  <c r="BO48" i="12"/>
  <c r="BN48" i="12"/>
  <c r="BM48" i="12"/>
  <c r="BI48" i="12"/>
  <c r="BH48" i="12"/>
  <c r="BG48" i="12"/>
  <c r="BF48" i="12"/>
  <c r="BI38" i="12"/>
  <c r="BH38" i="12"/>
  <c r="BG38" i="12"/>
  <c r="BF38" i="12"/>
  <c r="BE38" i="12"/>
  <c r="BQ38" i="12"/>
  <c r="BP38" i="12"/>
  <c r="BO38" i="12"/>
  <c r="BN38" i="12"/>
  <c r="BM38" i="12"/>
  <c r="BQ28" i="12"/>
  <c r="BP28" i="12"/>
  <c r="BO28" i="12"/>
  <c r="BN28" i="12"/>
  <c r="BM28" i="12"/>
  <c r="BI28" i="12"/>
  <c r="BH28" i="12"/>
  <c r="BG28" i="12"/>
  <c r="BF28" i="12"/>
  <c r="BE28" i="12"/>
  <c r="BI23" i="12"/>
  <c r="BH23" i="12"/>
  <c r="BG23" i="12"/>
  <c r="BF23" i="12"/>
  <c r="BE23" i="12"/>
  <c r="BQ23" i="12"/>
  <c r="BP23" i="12"/>
  <c r="BO23" i="12"/>
  <c r="BN23" i="12"/>
  <c r="BM23" i="12"/>
  <c r="BQ18" i="12"/>
  <c r="BP18" i="12"/>
  <c r="BO18" i="12"/>
  <c r="BN18" i="12"/>
  <c r="BM18" i="12"/>
  <c r="BQ17" i="12"/>
  <c r="BP17" i="12"/>
  <c r="BO17" i="12"/>
  <c r="BN17" i="12"/>
  <c r="BM17" i="12"/>
  <c r="BI17" i="12"/>
  <c r="BH17" i="12"/>
  <c r="BG17" i="12"/>
  <c r="BF17" i="12"/>
  <c r="BE17" i="12"/>
  <c r="BI18" i="12"/>
  <c r="BH18" i="12"/>
  <c r="BG18" i="12"/>
  <c r="BF18" i="12"/>
  <c r="BE18" i="12"/>
  <c r="BQ13" i="12"/>
  <c r="BP13" i="12"/>
  <c r="BO13" i="12"/>
  <c r="BN13" i="12"/>
  <c r="BM13" i="12"/>
  <c r="BN12" i="12"/>
  <c r="BO12" i="12"/>
  <c r="BP12" i="12"/>
  <c r="BQ12" i="12"/>
  <c r="BM12" i="12"/>
  <c r="Z54" i="12"/>
  <c r="AA54" i="12"/>
  <c r="AB54" i="12"/>
  <c r="AC54" i="12"/>
  <c r="Y54" i="12"/>
  <c r="AB29" i="12"/>
  <c r="Z19" i="12"/>
  <c r="AA19" i="12"/>
  <c r="AB19" i="12"/>
  <c r="AC19" i="12"/>
  <c r="Y19" i="12"/>
  <c r="AC14" i="12"/>
  <c r="I8" i="33" l="1"/>
  <c r="BS65" i="33"/>
  <c r="BF65" i="33"/>
  <c r="BP65" i="33"/>
  <c r="BK65" i="33"/>
  <c r="K10" i="33"/>
  <c r="K12" i="33" s="1"/>
  <c r="E8" i="33"/>
  <c r="E25" i="33"/>
  <c r="E24" i="33"/>
  <c r="E23" i="33"/>
  <c r="E38" i="33"/>
  <c r="H20" i="33"/>
  <c r="H12" i="33"/>
  <c r="I25" i="33"/>
  <c r="I23" i="33"/>
  <c r="I24" i="33"/>
  <c r="E26" i="33"/>
  <c r="E34" i="33"/>
  <c r="E40" i="33" s="1"/>
  <c r="K20" i="33"/>
  <c r="I12" i="33"/>
  <c r="J34" i="33"/>
  <c r="J40" i="33" s="1"/>
  <c r="J26" i="33"/>
  <c r="F34" i="33"/>
  <c r="F40" i="33" s="1"/>
  <c r="F26" i="33"/>
  <c r="I20" i="33"/>
  <c r="H8" i="33"/>
  <c r="H23" i="33"/>
  <c r="H24" i="33"/>
  <c r="H25" i="33"/>
  <c r="BG54" i="12"/>
  <c r="BE49" i="12"/>
  <c r="BJ42" i="12"/>
  <c r="BN14" i="12"/>
  <c r="BE54" i="12"/>
  <c r="BM14" i="12"/>
  <c r="BO14" i="12"/>
  <c r="BP14" i="12"/>
  <c r="K38" i="33" l="1"/>
  <c r="K34" i="33"/>
  <c r="K40" i="33" s="1"/>
  <c r="K26" i="33"/>
  <c r="I26" i="33"/>
  <c r="I34" i="33"/>
  <c r="I40" i="33" s="1"/>
  <c r="K8" i="33"/>
  <c r="H26" i="33"/>
  <c r="H34" i="33"/>
  <c r="H40" i="33" s="1"/>
  <c r="K25" i="33"/>
  <c r="K23" i="33"/>
  <c r="K24" i="33"/>
  <c r="BQ14" i="12"/>
  <c r="R19" i="12" l="1"/>
  <c r="V7" i="12"/>
  <c r="BJ7" i="12" s="1"/>
  <c r="AW59" i="12"/>
  <c r="AV59" i="12"/>
  <c r="AU59" i="12"/>
  <c r="AT59" i="12"/>
  <c r="AS59" i="12"/>
  <c r="AO59" i="12"/>
  <c r="AN59" i="12"/>
  <c r="AM59" i="12"/>
  <c r="AL59" i="12"/>
  <c r="AK59" i="12"/>
  <c r="AC59" i="12"/>
  <c r="AB59" i="12"/>
  <c r="AA59" i="12"/>
  <c r="Z59" i="12"/>
  <c r="Y59" i="12"/>
  <c r="U59" i="12"/>
  <c r="T59" i="12"/>
  <c r="S59" i="12"/>
  <c r="R59" i="12"/>
  <c r="Q59" i="12"/>
  <c r="BR58" i="12"/>
  <c r="BJ58" i="12"/>
  <c r="AX58" i="12"/>
  <c r="AP58" i="12"/>
  <c r="AD58" i="12"/>
  <c r="V58" i="12"/>
  <c r="V59" i="12" s="1"/>
  <c r="BQ59" i="12"/>
  <c r="BO59" i="12"/>
  <c r="BN59" i="12"/>
  <c r="BM59" i="12"/>
  <c r="BG59" i="12"/>
  <c r="AX57" i="12"/>
  <c r="AP57" i="12"/>
  <c r="AD57" i="12"/>
  <c r="V57" i="12"/>
  <c r="AW54" i="12"/>
  <c r="AV54" i="12"/>
  <c r="AU54" i="12"/>
  <c r="AT54" i="12"/>
  <c r="AS54" i="12"/>
  <c r="AO54" i="12"/>
  <c r="AN54" i="12"/>
  <c r="AM54" i="12"/>
  <c r="AL54" i="12"/>
  <c r="AK54" i="12"/>
  <c r="U54" i="12"/>
  <c r="T54" i="12"/>
  <c r="S54" i="12"/>
  <c r="R54" i="12"/>
  <c r="Q54" i="12"/>
  <c r="BR53" i="12"/>
  <c r="AX53" i="12"/>
  <c r="AP53" i="12"/>
  <c r="AD53" i="12"/>
  <c r="V53" i="12"/>
  <c r="BQ54" i="12"/>
  <c r="BP54" i="12"/>
  <c r="BO54" i="12"/>
  <c r="BN54" i="12"/>
  <c r="BR52" i="12"/>
  <c r="AX52" i="12"/>
  <c r="AX54" i="12" s="1"/>
  <c r="AP52" i="12"/>
  <c r="AP54" i="12" s="1"/>
  <c r="AD52" i="12"/>
  <c r="V52" i="12"/>
  <c r="AW49" i="12"/>
  <c r="AV49" i="12"/>
  <c r="AU49" i="12"/>
  <c r="AT49" i="12"/>
  <c r="AS49" i="12"/>
  <c r="AO49" i="12"/>
  <c r="AN49" i="12"/>
  <c r="AM49" i="12"/>
  <c r="AL49" i="12"/>
  <c r="AK49" i="12"/>
  <c r="AC49" i="12"/>
  <c r="AB49" i="12"/>
  <c r="AA49" i="12"/>
  <c r="Z49" i="12"/>
  <c r="Y49" i="12"/>
  <c r="U49" i="12"/>
  <c r="T49" i="12"/>
  <c r="S49" i="12"/>
  <c r="R49" i="12"/>
  <c r="Q49" i="12"/>
  <c r="AX48" i="12"/>
  <c r="AP48" i="12"/>
  <c r="AD48" i="12"/>
  <c r="V48" i="12"/>
  <c r="BQ49" i="12"/>
  <c r="BO49" i="12"/>
  <c r="BN49" i="12"/>
  <c r="BI49" i="12"/>
  <c r="BH49" i="12"/>
  <c r="BF49" i="12"/>
  <c r="AX47" i="12"/>
  <c r="AX49" i="12" s="1"/>
  <c r="AP47" i="12"/>
  <c r="AP49" i="12" s="1"/>
  <c r="AD47" i="12"/>
  <c r="V47" i="12"/>
  <c r="AW44" i="12"/>
  <c r="AV44" i="12"/>
  <c r="AU44" i="12"/>
  <c r="AT44" i="12"/>
  <c r="AS44" i="12"/>
  <c r="AO44" i="12"/>
  <c r="AN44" i="12"/>
  <c r="AM44" i="12"/>
  <c r="AL44" i="12"/>
  <c r="AK44" i="12"/>
  <c r="AC44" i="12"/>
  <c r="AB44" i="12"/>
  <c r="AA44" i="12"/>
  <c r="Z44" i="12"/>
  <c r="Y44" i="12"/>
  <c r="U44" i="12"/>
  <c r="T44" i="12"/>
  <c r="S44" i="12"/>
  <c r="R44" i="12"/>
  <c r="Q44" i="12"/>
  <c r="BP44" i="12"/>
  <c r="BI43" i="12"/>
  <c r="BH43" i="12"/>
  <c r="BH44" i="12" s="1"/>
  <c r="BG43" i="12"/>
  <c r="BF43" i="12"/>
  <c r="BE43" i="12"/>
  <c r="BE44" i="12" s="1"/>
  <c r="AX43" i="12"/>
  <c r="AP43" i="12"/>
  <c r="AD43" i="12"/>
  <c r="V43" i="12"/>
  <c r="BO44" i="12"/>
  <c r="BM44" i="12"/>
  <c r="BF44" i="12"/>
  <c r="AX42" i="12"/>
  <c r="AZ62" i="12" s="1"/>
  <c r="AP42" i="12"/>
  <c r="F19" i="12" s="1"/>
  <c r="AD42" i="12"/>
  <c r="AD44" i="12" s="1"/>
  <c r="V42" i="12"/>
  <c r="AW39" i="12"/>
  <c r="AV39" i="12"/>
  <c r="AU39" i="12"/>
  <c r="AT39" i="12"/>
  <c r="AS39" i="12"/>
  <c r="AO39" i="12"/>
  <c r="AN39" i="12"/>
  <c r="AM39" i="12"/>
  <c r="AL39" i="12"/>
  <c r="AK39" i="12"/>
  <c r="AC39" i="12"/>
  <c r="AB39" i="12"/>
  <c r="AA39" i="12"/>
  <c r="Z39" i="12"/>
  <c r="Y39" i="12"/>
  <c r="U39" i="12"/>
  <c r="T39" i="12"/>
  <c r="S39" i="12"/>
  <c r="R39" i="12"/>
  <c r="Q39" i="12"/>
  <c r="BN39" i="12"/>
  <c r="BH39" i="12"/>
  <c r="BG39" i="12"/>
  <c r="AX38" i="12"/>
  <c r="AP38" i="12"/>
  <c r="AD38" i="12"/>
  <c r="D18" i="12" s="1"/>
  <c r="V38" i="12"/>
  <c r="BP39" i="12"/>
  <c r="BI39" i="12"/>
  <c r="BF39" i="12"/>
  <c r="AX37" i="12"/>
  <c r="F18" i="12" s="1"/>
  <c r="F32" i="12" s="1"/>
  <c r="AP37" i="12"/>
  <c r="AD37" i="12"/>
  <c r="V37" i="12"/>
  <c r="AW34" i="12"/>
  <c r="AV34" i="12"/>
  <c r="AU34" i="12"/>
  <c r="AT34" i="12"/>
  <c r="AS34" i="12"/>
  <c r="AO34" i="12"/>
  <c r="AN34" i="12"/>
  <c r="AM34" i="12"/>
  <c r="AL34" i="12"/>
  <c r="AK34" i="12"/>
  <c r="AC34" i="12"/>
  <c r="AB34" i="12"/>
  <c r="AA34" i="12"/>
  <c r="Z34" i="12"/>
  <c r="Y34" i="12"/>
  <c r="U34" i="12"/>
  <c r="T34" i="12"/>
  <c r="S34" i="12"/>
  <c r="R34" i="12"/>
  <c r="Q34" i="12"/>
  <c r="BQ33" i="12"/>
  <c r="BQ34" i="12" s="1"/>
  <c r="BP33" i="12"/>
  <c r="BP34" i="12" s="1"/>
  <c r="BO33" i="12"/>
  <c r="BO34" i="12" s="1"/>
  <c r="BN33" i="12"/>
  <c r="BM33" i="12"/>
  <c r="BM34" i="12" s="1"/>
  <c r="BJ33" i="12"/>
  <c r="AX33" i="12"/>
  <c r="AP33" i="12"/>
  <c r="AD33" i="12"/>
  <c r="V33" i="12"/>
  <c r="BI34" i="12"/>
  <c r="BF34" i="12"/>
  <c r="AX32" i="12"/>
  <c r="AP32" i="12"/>
  <c r="AD32" i="12"/>
  <c r="V32" i="12"/>
  <c r="AW29" i="12"/>
  <c r="AV29" i="12"/>
  <c r="AU29" i="12"/>
  <c r="AT29" i="12"/>
  <c r="AS29" i="12"/>
  <c r="AO29" i="12"/>
  <c r="AN29" i="12"/>
  <c r="AM29" i="12"/>
  <c r="AL29" i="12"/>
  <c r="AK29" i="12"/>
  <c r="AC29" i="12"/>
  <c r="AA29" i="12"/>
  <c r="Z29" i="12"/>
  <c r="Y29" i="12"/>
  <c r="U29" i="12"/>
  <c r="T29" i="12"/>
  <c r="S29" i="12"/>
  <c r="R29" i="12"/>
  <c r="BJ28" i="12"/>
  <c r="AX28" i="12"/>
  <c r="AP28" i="12"/>
  <c r="AD28" i="12"/>
  <c r="V28" i="12"/>
  <c r="BQ29" i="12"/>
  <c r="BP29" i="12"/>
  <c r="BR27" i="12"/>
  <c r="BM29" i="12"/>
  <c r="BI29" i="12"/>
  <c r="BH29" i="12"/>
  <c r="BF29" i="12"/>
  <c r="BE29" i="12"/>
  <c r="AX27" i="12"/>
  <c r="AP27" i="12"/>
  <c r="AP29" i="12" s="1"/>
  <c r="AD27" i="12"/>
  <c r="V27" i="12"/>
  <c r="AW24" i="12"/>
  <c r="AV24" i="12"/>
  <c r="AU24" i="12"/>
  <c r="AT24" i="12"/>
  <c r="AS24" i="12"/>
  <c r="AO24" i="12"/>
  <c r="AN24" i="12"/>
  <c r="AM24" i="12"/>
  <c r="AL24" i="12"/>
  <c r="AK24" i="12"/>
  <c r="AC24" i="12"/>
  <c r="AB24" i="12"/>
  <c r="AA24" i="12"/>
  <c r="Z24" i="12"/>
  <c r="Y24" i="12"/>
  <c r="U24" i="12"/>
  <c r="T24" i="12"/>
  <c r="S24" i="12"/>
  <c r="R24" i="12"/>
  <c r="Q24" i="12"/>
  <c r="BJ23" i="12"/>
  <c r="AX23" i="12"/>
  <c r="AP23" i="12"/>
  <c r="AD23" i="12"/>
  <c r="V23" i="12"/>
  <c r="BO24" i="12"/>
  <c r="BI24" i="12"/>
  <c r="BG24" i="12"/>
  <c r="BE24" i="12"/>
  <c r="AX22" i="12"/>
  <c r="AP22" i="12"/>
  <c r="AD22" i="12"/>
  <c r="V22" i="12"/>
  <c r="V24" i="12" s="1"/>
  <c r="AW19" i="12"/>
  <c r="AV19" i="12"/>
  <c r="AU19" i="12"/>
  <c r="AT19" i="12"/>
  <c r="AS19" i="12"/>
  <c r="AO19" i="12"/>
  <c r="AN19" i="12"/>
  <c r="AM19" i="12"/>
  <c r="AL19" i="12"/>
  <c r="AK19" i="12"/>
  <c r="U19" i="12"/>
  <c r="T19" i="12"/>
  <c r="S19" i="12"/>
  <c r="Q19" i="12"/>
  <c r="AX18" i="12"/>
  <c r="AP18" i="12"/>
  <c r="AD18" i="12"/>
  <c r="V18" i="12"/>
  <c r="BQ19" i="12"/>
  <c r="BO19" i="12"/>
  <c r="BI19" i="12"/>
  <c r="BG19" i="12"/>
  <c r="AX17" i="12"/>
  <c r="AP17" i="12"/>
  <c r="AD17" i="12"/>
  <c r="V17" i="12"/>
  <c r="AW14" i="12"/>
  <c r="AV14" i="12"/>
  <c r="AU14" i="12"/>
  <c r="AT14" i="12"/>
  <c r="AS14" i="12"/>
  <c r="AO14" i="12"/>
  <c r="AN14" i="12"/>
  <c r="AM14" i="12"/>
  <c r="AL14" i="12"/>
  <c r="AK14" i="12"/>
  <c r="AB14" i="12"/>
  <c r="AA14" i="12"/>
  <c r="Z14" i="12"/>
  <c r="Y14" i="12"/>
  <c r="U14" i="12"/>
  <c r="T14" i="12"/>
  <c r="S14" i="12"/>
  <c r="R14" i="12"/>
  <c r="Q14" i="12"/>
  <c r="BR13" i="12"/>
  <c r="BI13" i="12"/>
  <c r="BH13" i="12"/>
  <c r="BG13" i="12"/>
  <c r="BF13" i="12"/>
  <c r="BE13" i="12"/>
  <c r="AX13" i="12"/>
  <c r="AP13" i="12"/>
  <c r="AD13" i="12"/>
  <c r="V13" i="12"/>
  <c r="BI12" i="12"/>
  <c r="BH12" i="12"/>
  <c r="BG12" i="12"/>
  <c r="BG14" i="12" s="1"/>
  <c r="BF12" i="12"/>
  <c r="BE12" i="12"/>
  <c r="BE14" i="12" s="1"/>
  <c r="AX12" i="12"/>
  <c r="AP12" i="12"/>
  <c r="AD12" i="12"/>
  <c r="V12" i="12"/>
  <c r="AW9" i="12"/>
  <c r="AV9" i="12"/>
  <c r="AU9" i="12"/>
  <c r="AT9" i="12"/>
  <c r="AS9" i="12"/>
  <c r="AO9" i="12"/>
  <c r="AN9" i="12"/>
  <c r="AM9" i="12"/>
  <c r="AL9" i="12"/>
  <c r="AK9" i="12"/>
  <c r="AC9" i="12"/>
  <c r="AB9" i="12"/>
  <c r="AA9" i="12"/>
  <c r="Z9" i="12"/>
  <c r="Y9" i="12"/>
  <c r="U9" i="12"/>
  <c r="T9" i="12"/>
  <c r="S9" i="12"/>
  <c r="R9" i="12"/>
  <c r="Q9" i="12"/>
  <c r="BQ8" i="12"/>
  <c r="BP8" i="12"/>
  <c r="BO8" i="12"/>
  <c r="BN8" i="12"/>
  <c r="BM8" i="12"/>
  <c r="BI8" i="12"/>
  <c r="BH8" i="12"/>
  <c r="BG8" i="12"/>
  <c r="BF8" i="12"/>
  <c r="BE8" i="12"/>
  <c r="AX8" i="12"/>
  <c r="AP8" i="12"/>
  <c r="AL63" i="12" s="1"/>
  <c r="AD8" i="12"/>
  <c r="V8" i="12"/>
  <c r="BQ7" i="12"/>
  <c r="BP7" i="12"/>
  <c r="BP9" i="12" s="1"/>
  <c r="BO7" i="12"/>
  <c r="BN7" i="12"/>
  <c r="BM7" i="12"/>
  <c r="BI7" i="12"/>
  <c r="BH7" i="12"/>
  <c r="BG7" i="12"/>
  <c r="BF7" i="12"/>
  <c r="BE7" i="12"/>
  <c r="AX7" i="12"/>
  <c r="AX9" i="12" s="1"/>
  <c r="AP7" i="12"/>
  <c r="AD7" i="12"/>
  <c r="Z4" i="12"/>
  <c r="AT4" i="12" s="1"/>
  <c r="BN4" i="12" s="1"/>
  <c r="BJ57" i="12"/>
  <c r="AP59" i="12"/>
  <c r="BE59" i="12"/>
  <c r="AX59" i="12"/>
  <c r="BP59" i="12"/>
  <c r="BI59" i="12"/>
  <c r="BP49" i="12"/>
  <c r="BP24" i="12"/>
  <c r="BM19" i="12"/>
  <c r="BM39" i="12"/>
  <c r="BF24" i="12"/>
  <c r="BP19" i="12"/>
  <c r="G18" i="12"/>
  <c r="BH59" i="12"/>
  <c r="BR57" i="12"/>
  <c r="BH34" i="12"/>
  <c r="BG49" i="12"/>
  <c r="BI44" i="12"/>
  <c r="BR38" i="12"/>
  <c r="BQ39" i="12"/>
  <c r="BN34" i="12"/>
  <c r="BR32" i="12"/>
  <c r="AX24" i="12"/>
  <c r="BN29" i="12"/>
  <c r="AX29" i="12"/>
  <c r="BG29" i="12"/>
  <c r="BQ24" i="12"/>
  <c r="BM24" i="12"/>
  <c r="BH24" i="12"/>
  <c r="BE19" i="12"/>
  <c r="BF59" i="12"/>
  <c r="BM54" i="12"/>
  <c r="BJ52" i="12"/>
  <c r="BR48" i="12"/>
  <c r="BJ47" i="12"/>
  <c r="BR42" i="12"/>
  <c r="BE34" i="12"/>
  <c r="BJ32" i="12"/>
  <c r="BJ34" i="12" s="1"/>
  <c r="BR23" i="12"/>
  <c r="BJ22" i="12"/>
  <c r="BN19" i="12"/>
  <c r="AP19" i="12" l="1"/>
  <c r="BR54" i="12"/>
  <c r="V49" i="12"/>
  <c r="V44" i="12"/>
  <c r="V39" i="12"/>
  <c r="V34" i="12"/>
  <c r="V29" i="12"/>
  <c r="AD24" i="12"/>
  <c r="BJ24" i="12"/>
  <c r="BJ13" i="12"/>
  <c r="BJ59" i="12"/>
  <c r="AZ63" i="12"/>
  <c r="AP39" i="12"/>
  <c r="AX39" i="12"/>
  <c r="AV62" i="12"/>
  <c r="F9" i="12" s="1"/>
  <c r="F20" i="12" s="1"/>
  <c r="AL62" i="12"/>
  <c r="AL64" i="12" s="1"/>
  <c r="BG9" i="12"/>
  <c r="BN9" i="12"/>
  <c r="AP14" i="12"/>
  <c r="C19" i="12"/>
  <c r="I19" i="12" s="1"/>
  <c r="AD49" i="12"/>
  <c r="AY62" i="12"/>
  <c r="AV63" i="12"/>
  <c r="AV64" i="12" s="1"/>
  <c r="AX44" i="12"/>
  <c r="AZ64" i="12" s="1"/>
  <c r="AP9" i="12"/>
  <c r="BQ9" i="12"/>
  <c r="AD14" i="12"/>
  <c r="BF14" i="12"/>
  <c r="BI14" i="12"/>
  <c r="AP34" i="12"/>
  <c r="F17" i="12"/>
  <c r="AP24" i="12"/>
  <c r="AX19" i="12"/>
  <c r="AI8" i="12"/>
  <c r="G10" i="12" s="1"/>
  <c r="AQ62" i="12"/>
  <c r="G17" i="12"/>
  <c r="AX14" i="12"/>
  <c r="AD59" i="12"/>
  <c r="V54" i="12"/>
  <c r="AF63" i="12"/>
  <c r="AF62" i="12"/>
  <c r="AE62" i="12"/>
  <c r="C18" i="12"/>
  <c r="E18" i="12" s="1"/>
  <c r="AB63" i="12"/>
  <c r="D9" i="12" s="1"/>
  <c r="AB62" i="12"/>
  <c r="C9" i="12" s="1"/>
  <c r="BR33" i="12"/>
  <c r="AD34" i="12"/>
  <c r="Z75" i="12"/>
  <c r="D17" i="12"/>
  <c r="AD19" i="12"/>
  <c r="BH14" i="12"/>
  <c r="V14" i="12"/>
  <c r="BJ12" i="12"/>
  <c r="BJ14" i="12" s="1"/>
  <c r="O8" i="12"/>
  <c r="D10" i="12" s="1"/>
  <c r="BI9" i="12"/>
  <c r="BH9" i="12"/>
  <c r="BJ8" i="12"/>
  <c r="BJ9" i="12" s="1"/>
  <c r="BF9" i="12"/>
  <c r="BE9" i="12"/>
  <c r="BR59" i="12"/>
  <c r="D19" i="12"/>
  <c r="AE63" i="12"/>
  <c r="BQ44" i="12"/>
  <c r="BJ38" i="12"/>
  <c r="BO39" i="12"/>
  <c r="BJ27" i="12"/>
  <c r="BJ29" i="12" s="1"/>
  <c r="AD29" i="12"/>
  <c r="BO29" i="12"/>
  <c r="BR28" i="12"/>
  <c r="BR29" i="12" s="1"/>
  <c r="BR18" i="12"/>
  <c r="BF19" i="12"/>
  <c r="BR17" i="12"/>
  <c r="BR12" i="12"/>
  <c r="BR14" i="12" s="1"/>
  <c r="BR8" i="12"/>
  <c r="G9" i="12"/>
  <c r="D32" i="12"/>
  <c r="J18" i="12"/>
  <c r="AD9" i="12"/>
  <c r="O7" i="12"/>
  <c r="R62" i="12"/>
  <c r="G19" i="12"/>
  <c r="AY63" i="12"/>
  <c r="AP44" i="12"/>
  <c r="AY64" i="12" s="1"/>
  <c r="BG44" i="12"/>
  <c r="BJ43" i="12"/>
  <c r="BN44" i="12"/>
  <c r="BR43" i="12"/>
  <c r="BJ48" i="12"/>
  <c r="BJ49" i="12" s="1"/>
  <c r="BE39" i="12"/>
  <c r="BJ37" i="12"/>
  <c r="G32" i="12"/>
  <c r="Z74" i="12"/>
  <c r="C17" i="12"/>
  <c r="BR37" i="12"/>
  <c r="AQ63" i="12"/>
  <c r="BR34" i="12"/>
  <c r="BO9" i="12"/>
  <c r="BR7" i="12"/>
  <c r="R63" i="12"/>
  <c r="V9" i="12"/>
  <c r="BH19" i="12"/>
  <c r="BJ17" i="12"/>
  <c r="W63" i="12"/>
  <c r="V19" i="12"/>
  <c r="BN24" i="12"/>
  <c r="BR22" i="12"/>
  <c r="BR24" i="12" s="1"/>
  <c r="BM9" i="12"/>
  <c r="BJ18" i="12"/>
  <c r="AI7" i="12"/>
  <c r="BG34" i="12"/>
  <c r="BR47" i="12"/>
  <c r="BR49" i="12" s="1"/>
  <c r="AD54" i="12"/>
  <c r="BJ53" i="12"/>
  <c r="BJ54" i="12" s="1"/>
  <c r="H18" i="12"/>
  <c r="W62" i="12"/>
  <c r="AX34" i="12"/>
  <c r="AD39" i="12"/>
  <c r="AE64" i="12" s="1"/>
  <c r="BM49" i="12"/>
  <c r="BC8" i="12" l="1"/>
  <c r="I9" i="12"/>
  <c r="H9" i="12"/>
  <c r="E19" i="12"/>
  <c r="E32" i="12" s="1"/>
  <c r="H17" i="12"/>
  <c r="G23" i="12"/>
  <c r="AQ64" i="12"/>
  <c r="G24" i="12"/>
  <c r="G38" i="12"/>
  <c r="J9" i="12"/>
  <c r="J17" i="12"/>
  <c r="AF64" i="12"/>
  <c r="D20" i="12"/>
  <c r="D26" i="12" s="1"/>
  <c r="E9" i="12"/>
  <c r="C20" i="12"/>
  <c r="C34" i="12" s="1"/>
  <c r="C32" i="12"/>
  <c r="I18" i="12"/>
  <c r="I32" i="12" s="1"/>
  <c r="AB64" i="12"/>
  <c r="D8" i="12"/>
  <c r="BR9" i="12"/>
  <c r="D24" i="12"/>
  <c r="D23" i="12"/>
  <c r="J10" i="12"/>
  <c r="J23" i="12" s="1"/>
  <c r="D12" i="12"/>
  <c r="D38" i="12"/>
  <c r="BF63" i="12"/>
  <c r="D25" i="12"/>
  <c r="BJ39" i="12"/>
  <c r="BK63" i="12"/>
  <c r="BR19" i="12"/>
  <c r="W64" i="12"/>
  <c r="K18" i="12"/>
  <c r="BF62" i="12"/>
  <c r="F34" i="12"/>
  <c r="BT63" i="12"/>
  <c r="BR44" i="12"/>
  <c r="BT64" i="12" s="1"/>
  <c r="H20" i="12"/>
  <c r="AI9" i="12"/>
  <c r="AY65" i="12" s="1"/>
  <c r="F10" i="12"/>
  <c r="BC7" i="12"/>
  <c r="E17" i="12"/>
  <c r="I17" i="12"/>
  <c r="R64" i="12"/>
  <c r="BJ19" i="12"/>
  <c r="BK62" i="12"/>
  <c r="BP62" i="12"/>
  <c r="BS62" i="12"/>
  <c r="BR39" i="12"/>
  <c r="BT62" i="12"/>
  <c r="BS63" i="12"/>
  <c r="BJ44" i="12"/>
  <c r="BP63" i="12"/>
  <c r="J19" i="12"/>
  <c r="H19" i="12"/>
  <c r="H32" i="12" s="1"/>
  <c r="G25" i="12"/>
  <c r="C10" i="12"/>
  <c r="C23" i="12" s="1"/>
  <c r="O9" i="12"/>
  <c r="G12" i="12"/>
  <c r="G20" i="12"/>
  <c r="G8" i="12"/>
  <c r="K9" i="12" l="1"/>
  <c r="AV65" i="12"/>
  <c r="D34" i="12"/>
  <c r="D40" i="12" s="1"/>
  <c r="E20" i="12"/>
  <c r="K20" i="12" s="1"/>
  <c r="I20" i="12"/>
  <c r="I34" i="12" s="1"/>
  <c r="J8" i="12"/>
  <c r="AB65" i="12"/>
  <c r="J25" i="12"/>
  <c r="J12" i="12"/>
  <c r="J24" i="12"/>
  <c r="BF64" i="12"/>
  <c r="BP64" i="12"/>
  <c r="BK64" i="12"/>
  <c r="BC9" i="12"/>
  <c r="J32" i="12"/>
  <c r="J38" i="12" s="1"/>
  <c r="C38" i="12"/>
  <c r="C25" i="12"/>
  <c r="C24" i="12"/>
  <c r="I10" i="12"/>
  <c r="C8" i="12"/>
  <c r="E10" i="12"/>
  <c r="E38" i="12" s="1"/>
  <c r="C12" i="12"/>
  <c r="K17" i="12"/>
  <c r="AE65" i="12"/>
  <c r="BS64" i="12"/>
  <c r="R65" i="12"/>
  <c r="F25" i="12"/>
  <c r="H10" i="12"/>
  <c r="H26" i="12" s="1"/>
  <c r="F24" i="12"/>
  <c r="F8" i="12"/>
  <c r="F38" i="12"/>
  <c r="F12" i="12"/>
  <c r="F23" i="12"/>
  <c r="C40" i="12"/>
  <c r="F26" i="12"/>
  <c r="H34" i="12"/>
  <c r="G34" i="12"/>
  <c r="G40" i="12" s="1"/>
  <c r="G26" i="12"/>
  <c r="J20" i="12"/>
  <c r="K19" i="12"/>
  <c r="K32" i="12" s="1"/>
  <c r="AF65" i="12"/>
  <c r="AZ65" i="12"/>
  <c r="AL65" i="12"/>
  <c r="C26" i="12"/>
  <c r="F40" i="12"/>
  <c r="W65" i="12"/>
  <c r="AQ65" i="12"/>
  <c r="I8" i="12" l="1"/>
  <c r="H25" i="12"/>
  <c r="E34" i="12"/>
  <c r="E40" i="12" s="1"/>
  <c r="I26" i="12"/>
  <c r="BP65" i="12"/>
  <c r="BF65" i="12"/>
  <c r="BS65" i="12"/>
  <c r="BK65" i="12"/>
  <c r="BT65" i="12"/>
  <c r="E23" i="12"/>
  <c r="E26" i="12"/>
  <c r="I40" i="12"/>
  <c r="I24" i="12"/>
  <c r="I12" i="12"/>
  <c r="I25" i="12"/>
  <c r="I38" i="12"/>
  <c r="I23" i="12"/>
  <c r="K34" i="12"/>
  <c r="H8" i="12"/>
  <c r="H24" i="12"/>
  <c r="H23" i="12"/>
  <c r="H12" i="12"/>
  <c r="J26" i="12"/>
  <c r="J34" i="12"/>
  <c r="J40" i="12" s="1"/>
  <c r="H40" i="12"/>
  <c r="E8" i="12"/>
  <c r="E25" i="12"/>
  <c r="K10" i="12"/>
  <c r="K26" i="12" s="1"/>
  <c r="E12" i="12"/>
  <c r="E24" i="12"/>
  <c r="H38" i="12"/>
  <c r="K8" i="12" l="1"/>
  <c r="K38" i="12"/>
  <c r="K25" i="12"/>
  <c r="K12" i="12"/>
  <c r="K24" i="12"/>
  <c r="K23" i="12"/>
  <c r="K40" i="12"/>
</calcChain>
</file>

<file path=xl/sharedStrings.xml><?xml version="1.0" encoding="utf-8"?>
<sst xmlns="http://schemas.openxmlformats.org/spreadsheetml/2006/main" count="5892" uniqueCount="68">
  <si>
    <t>日本人 男女別年齢人口内訳表</t>
    <rPh sb="0" eb="3">
      <t>ニホンジン</t>
    </rPh>
    <rPh sb="4" eb="6">
      <t>ダンジョ</t>
    </rPh>
    <rPh sb="6" eb="7">
      <t>ベツ</t>
    </rPh>
    <rPh sb="7" eb="9">
      <t>ネンレイ</t>
    </rPh>
    <rPh sb="9" eb="11">
      <t>ジンコウ</t>
    </rPh>
    <rPh sb="11" eb="13">
      <t>ウチワケ</t>
    </rPh>
    <rPh sb="13" eb="14">
      <t>ヒョウ</t>
    </rPh>
    <phoneticPr fontId="2"/>
  </si>
  <si>
    <t>外国人　男女別年齢人口内訳表</t>
    <rPh sb="0" eb="2">
      <t>ガイコク</t>
    </rPh>
    <rPh sb="2" eb="3">
      <t>ジン</t>
    </rPh>
    <rPh sb="4" eb="6">
      <t>ダンジョ</t>
    </rPh>
    <rPh sb="6" eb="7">
      <t>ベツ</t>
    </rPh>
    <rPh sb="7" eb="9">
      <t>ネンレイ</t>
    </rPh>
    <rPh sb="9" eb="11">
      <t>ジンコウ</t>
    </rPh>
    <rPh sb="11" eb="13">
      <t>ウチワケ</t>
    </rPh>
    <rPh sb="13" eb="14">
      <t>ヒョウ</t>
    </rPh>
    <phoneticPr fontId="2"/>
  </si>
  <si>
    <t>南部町　男女別年齢人口内訳表</t>
    <rPh sb="0" eb="2">
      <t>ナンブ</t>
    </rPh>
    <rPh sb="2" eb="3">
      <t>チョウ</t>
    </rPh>
    <rPh sb="4" eb="6">
      <t>ダンジョ</t>
    </rPh>
    <rPh sb="6" eb="7">
      <t>ベツ</t>
    </rPh>
    <rPh sb="7" eb="9">
      <t>ネンレイ</t>
    </rPh>
    <rPh sb="9" eb="11">
      <t>ジンコウ</t>
    </rPh>
    <rPh sb="11" eb="13">
      <t>ウチワケ</t>
    </rPh>
    <rPh sb="13" eb="14">
      <t>ヒョウ</t>
    </rPh>
    <phoneticPr fontId="2"/>
  </si>
  <si>
    <t>※日本人のみ</t>
    <rPh sb="1" eb="4">
      <t>ニホンジン</t>
    </rPh>
    <phoneticPr fontId="2"/>
  </si>
  <si>
    <t>※外国人のみ</t>
    <rPh sb="1" eb="3">
      <t>ガイコク</t>
    </rPh>
    <rPh sb="3" eb="4">
      <t>ジン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</si>
  <si>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</si>
  <si>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内訳</t>
    <rPh sb="0" eb="2">
      <t>ウチワケ</t>
    </rPh>
    <phoneticPr fontId="2"/>
  </si>
  <si>
    <t>日本人人口</t>
    <rPh sb="0" eb="3">
      <t>ニホンジン</t>
    </rPh>
    <rPh sb="3" eb="5">
      <t>ジンコウ</t>
    </rPh>
    <phoneticPr fontId="2"/>
  </si>
  <si>
    <t>外国人人口</t>
    <rPh sb="0" eb="2">
      <t>ガイコク</t>
    </rPh>
    <rPh sb="2" eb="3">
      <t>ジン</t>
    </rPh>
    <rPh sb="3" eb="5">
      <t>ジンコウ</t>
    </rPh>
    <phoneticPr fontId="2"/>
  </si>
  <si>
    <t>総人口</t>
    <rPh sb="0" eb="3">
      <t>ソウジンコウジンコウ</t>
    </rPh>
    <phoneticPr fontId="2"/>
  </si>
  <si>
    <t>年齢</t>
    <rPh sb="0" eb="2">
      <t>ネンレイ</t>
    </rPh>
    <phoneticPr fontId="2"/>
  </si>
  <si>
    <t>－</t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</si>
  <si>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</si>
  <si>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</si>
  <si>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</si>
  <si>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女</t>
    <rPh sb="0" eb="1">
      <t>ジョ</t>
    </rPh>
    <phoneticPr fontId="2"/>
  </si>
  <si>
    <t>男</t>
    <rPh sb="0" eb="1">
      <t>オトコ</t>
    </rPh>
    <phoneticPr fontId="2"/>
  </si>
  <si>
    <t xml:space="preserve"> </t>
    <phoneticPr fontId="2"/>
  </si>
  <si>
    <t>１５歳未満</t>
    <rPh sb="2" eb="3">
      <t>サイ</t>
    </rPh>
    <rPh sb="3" eb="5">
      <t>ミマン</t>
    </rPh>
    <phoneticPr fontId="2"/>
  </si>
  <si>
    <t>１５歳以上６５未満</t>
    <rPh sb="2" eb="3">
      <t>サイ</t>
    </rPh>
    <rPh sb="3" eb="5">
      <t>イジョウ</t>
    </rPh>
    <rPh sb="7" eb="9">
      <t>ミマン</t>
    </rPh>
    <phoneticPr fontId="2"/>
  </si>
  <si>
    <t>６５歳以上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</si>
  <si>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</si>
  <si>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</si>
  <si>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％</t>
    <phoneticPr fontId="2"/>
  </si>
  <si>
    <t>※日本人のみ人口＝人口地区別統計表（期首比較表付き）と一致</t>
    <rPh sb="1" eb="4">
      <t>ニホンジン</t>
    </rPh>
    <rPh sb="6" eb="8">
      <t>ジンコウ</t>
    </rPh>
    <rPh sb="9" eb="11">
      <t>ジンコウ</t>
    </rPh>
    <rPh sb="27" eb="29">
      <t>イッチ</t>
    </rPh>
    <phoneticPr fontId="2"/>
  </si>
  <si>
    <t>※合計人口＝住民基本台帳人口＝地区別統計表（外国人含む）と一致</t>
    <rPh sb="1" eb="3">
      <t>ゴウケイ</t>
    </rPh>
    <rPh sb="3" eb="5">
      <t>ジンコウ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22" eb="24">
      <t>ガイコク</t>
    </rPh>
    <rPh sb="24" eb="25">
      <t>ジン</t>
    </rPh>
    <rPh sb="25" eb="26">
      <t>フク</t>
    </rPh>
    <rPh sb="29" eb="31">
      <t>イッチ</t>
    </rPh>
    <phoneticPr fontId="2"/>
  </si>
  <si>
    <t>40～65歳未満(男）</t>
    <rPh sb="9" eb="10">
      <t>オトコ</t>
    </rPh>
    <phoneticPr fontId="2"/>
  </si>
  <si>
    <t>40～65歳未満(女）</t>
    <rPh sb="9" eb="10">
      <t>オンナ</t>
    </rPh>
    <phoneticPr fontId="2"/>
  </si>
  <si>
    <t>65歳以上高齢化率内訳</t>
    <rPh sb="2" eb="3">
      <t>サイ</t>
    </rPh>
    <rPh sb="3" eb="5">
      <t>イジョウ</t>
    </rPh>
    <rPh sb="5" eb="8">
      <t>コウレイカ</t>
    </rPh>
    <rPh sb="8" eb="9">
      <t>リツ</t>
    </rPh>
    <rPh sb="9" eb="11">
      <t>ウチワケ</t>
    </rPh>
    <phoneticPr fontId="2"/>
  </si>
  <si>
    <t>高齢化人口比率</t>
    <rPh sb="0" eb="2">
      <t>コウレイ</t>
    </rPh>
    <rPh sb="2" eb="3">
      <t>カ</t>
    </rPh>
    <rPh sb="3" eb="5">
      <t>ジンコウ</t>
    </rPh>
    <rPh sb="5" eb="7">
      <t>ヒリツ</t>
    </rPh>
    <phoneticPr fontId="2"/>
  </si>
  <si>
    <t>人口</t>
    <rPh sb="0" eb="2">
      <t>ジンコウ</t>
    </rPh>
    <phoneticPr fontId="2"/>
  </si>
  <si>
    <t>日本人</t>
    <rPh sb="0" eb="2">
      <t>ニホン</t>
    </rPh>
    <rPh sb="2" eb="3">
      <t>ジン</t>
    </rPh>
    <phoneticPr fontId="2"/>
  </si>
  <si>
    <t>外国人</t>
    <rPh sb="0" eb="2">
      <t>ガイコク</t>
    </rPh>
    <rPh sb="2" eb="3">
      <t>ジン</t>
    </rPh>
    <phoneticPr fontId="2"/>
  </si>
  <si>
    <t>小計</t>
    <rPh sb="0" eb="2">
      <t>ショウケイ</t>
    </rPh>
    <phoneticPr fontId="2"/>
  </si>
  <si>
    <t>０～65歳未満</t>
    <rPh sb="4" eb="5">
      <t>サイ</t>
    </rPh>
    <rPh sb="5" eb="7">
      <t>ミマン</t>
    </rPh>
    <phoneticPr fontId="2"/>
  </si>
  <si>
    <t>65歳以上</t>
    <rPh sb="2" eb="3">
      <t>サイ</t>
    </rPh>
    <rPh sb="3" eb="5">
      <t>イジョウ</t>
    </rPh>
    <phoneticPr fontId="2"/>
  </si>
  <si>
    <t>高齢化率（％）</t>
    <rPh sb="0" eb="3">
      <t>コウレイカ</t>
    </rPh>
    <rPh sb="3" eb="4">
      <t>リツ</t>
    </rPh>
    <phoneticPr fontId="2"/>
  </si>
  <si>
    <t>40～65歳未満</t>
    <rPh sb="5" eb="6">
      <t>サイ</t>
    </rPh>
    <rPh sb="6" eb="8">
      <t>ミマン</t>
    </rPh>
    <phoneticPr fontId="2"/>
  </si>
  <si>
    <t>65～70歳未満</t>
    <rPh sb="5" eb="6">
      <t>サイ</t>
    </rPh>
    <rPh sb="6" eb="8">
      <t>ミマン</t>
    </rPh>
    <phoneticPr fontId="2"/>
  </si>
  <si>
    <t>70～75歳未満</t>
    <rPh sb="5" eb="6">
      <t>サイ</t>
    </rPh>
    <rPh sb="6" eb="8">
      <t>ミマン</t>
    </rPh>
    <phoneticPr fontId="2"/>
  </si>
  <si>
    <t>&lt;年齢別人口内訳表&gt;左から順に、日本人のみ人口、外国人のみ人口、合計（＝住民基本台帳人口）を掲載しています。</t>
    <rPh sb="1" eb="3">
      <t>ネンレイ</t>
    </rPh>
    <rPh sb="3" eb="4">
      <t>ベツ</t>
    </rPh>
    <rPh sb="4" eb="6">
      <t>ジンコウ</t>
    </rPh>
    <rPh sb="6" eb="8">
      <t>ウチワケ</t>
    </rPh>
    <rPh sb="8" eb="9">
      <t>ヒョウ</t>
    </rPh>
    <rPh sb="10" eb="11">
      <t>ヒダリ</t>
    </rPh>
    <rPh sb="13" eb="14">
      <t>ジュン</t>
    </rPh>
    <rPh sb="16" eb="18">
      <t>ニホン</t>
    </rPh>
    <rPh sb="18" eb="19">
      <t>ジン</t>
    </rPh>
    <rPh sb="21" eb="23">
      <t>ジンコウ</t>
    </rPh>
    <rPh sb="24" eb="26">
      <t>ガイコク</t>
    </rPh>
    <rPh sb="26" eb="27">
      <t>ジン</t>
    </rPh>
    <rPh sb="29" eb="31">
      <t>ジンコウ</t>
    </rPh>
    <rPh sb="32" eb="34">
      <t>ゴウケイ</t>
    </rPh>
    <rPh sb="36" eb="38">
      <t>ジュウミン</t>
    </rPh>
    <rPh sb="38" eb="40">
      <t>キホン</t>
    </rPh>
    <rPh sb="40" eb="42">
      <t>ダイチョウ</t>
    </rPh>
    <rPh sb="42" eb="44">
      <t>ジンコウ</t>
    </rPh>
    <rPh sb="46" eb="48">
      <t>ケイサイ</t>
    </rPh>
    <phoneticPr fontId="2"/>
  </si>
  <si>
    <t>前期高齢者</t>
    <rPh sb="0" eb="2">
      <t>ゼンキ</t>
    </rPh>
    <rPh sb="2" eb="5">
      <t>コウレイシャ</t>
    </rPh>
    <phoneticPr fontId="2"/>
  </si>
  <si>
    <t>（65～75歳未満）</t>
    <rPh sb="6" eb="7">
      <t>サイ</t>
    </rPh>
    <rPh sb="7" eb="9">
      <t>ミマン</t>
    </rPh>
    <phoneticPr fontId="2"/>
  </si>
  <si>
    <t>後期高齢者</t>
    <rPh sb="0" eb="2">
      <t>コウキ</t>
    </rPh>
    <rPh sb="2" eb="5">
      <t>コウレイシャ</t>
    </rPh>
    <phoneticPr fontId="2"/>
  </si>
  <si>
    <t>人口比率（％）</t>
    <rPh sb="0" eb="2">
      <t>ジンコウ</t>
    </rPh>
    <rPh sb="2" eb="4">
      <t>ヒリツ</t>
    </rPh>
    <phoneticPr fontId="2"/>
  </si>
  <si>
    <t>前期高齢者数</t>
    <rPh sb="0" eb="2">
      <t>ゼンキ</t>
    </rPh>
    <rPh sb="2" eb="5">
      <t>コウレイシャ</t>
    </rPh>
    <rPh sb="5" eb="6">
      <t>スウ</t>
    </rPh>
    <phoneticPr fontId="2"/>
  </si>
  <si>
    <t>後期高齢者数</t>
    <rPh sb="0" eb="2">
      <t>コウキ</t>
    </rPh>
    <rPh sb="2" eb="5">
      <t>コウレイシャ</t>
    </rPh>
    <rPh sb="5" eb="6">
      <t>スウ</t>
    </rPh>
    <phoneticPr fontId="2"/>
  </si>
  <si>
    <t>対男性人口
比率</t>
    <rPh sb="0" eb="1">
      <t>タイ</t>
    </rPh>
    <rPh sb="1" eb="3">
      <t>ダンセイ</t>
    </rPh>
    <rPh sb="3" eb="5">
      <t>ジンコウ</t>
    </rPh>
    <rPh sb="6" eb="8">
      <t>ヒリツ</t>
    </rPh>
    <phoneticPr fontId="2"/>
  </si>
  <si>
    <t>対女性人口
比率</t>
    <rPh sb="0" eb="1">
      <t>タイ</t>
    </rPh>
    <rPh sb="1" eb="3">
      <t>ジョセイ</t>
    </rPh>
    <rPh sb="3" eb="5">
      <t>ジンコウ</t>
    </rPh>
    <rPh sb="6" eb="8">
      <t>ヒリツ</t>
    </rPh>
    <phoneticPr fontId="2"/>
  </si>
  <si>
    <t>対日本人
人口比率</t>
    <rPh sb="0" eb="1">
      <t>タイ</t>
    </rPh>
    <rPh sb="1" eb="4">
      <t>ニホンジン</t>
    </rPh>
    <rPh sb="5" eb="7">
      <t>ジンコウ</t>
    </rPh>
    <rPh sb="7" eb="9">
      <t>ヒリツ</t>
    </rPh>
    <phoneticPr fontId="2"/>
  </si>
  <si>
    <r>
      <t>　人口計　</t>
    </r>
    <r>
      <rPr>
        <sz val="13"/>
        <rFont val="ＭＳ Ｐゴシック"/>
        <family val="3"/>
        <charset val="128"/>
      </rPr>
      <t>（人）</t>
    </r>
    <rPh sb="1" eb="3">
      <t>ジンコウ</t>
    </rPh>
    <rPh sb="3" eb="4">
      <t>ケイ</t>
    </rPh>
    <rPh sb="6" eb="7">
      <t>ニン</t>
    </rPh>
    <phoneticPr fontId="2"/>
  </si>
  <si>
    <t>対外国人
人口比率</t>
    <rPh sb="0" eb="1">
      <t>タイ</t>
    </rPh>
    <rPh sb="1" eb="3">
      <t>ガイコク</t>
    </rPh>
    <rPh sb="3" eb="4">
      <t>ジン</t>
    </rPh>
    <rPh sb="5" eb="7">
      <t>ジンコウ</t>
    </rPh>
    <rPh sb="7" eb="9">
      <t>ヒリツ</t>
    </rPh>
    <phoneticPr fontId="2"/>
  </si>
  <si>
    <t>人口　計</t>
    <rPh sb="0" eb="2">
      <t>ジンコウ</t>
    </rPh>
    <rPh sb="3" eb="4">
      <t>ケイ</t>
    </rPh>
    <phoneticPr fontId="2"/>
  </si>
  <si>
    <t>人口（人）</t>
    <rPh sb="0" eb="2">
      <t>ジンコウ</t>
    </rPh>
    <rPh sb="3" eb="4">
      <t>ニン</t>
    </rPh>
    <phoneticPr fontId="2"/>
  </si>
  <si>
    <t>人口比率　計</t>
    <rPh sb="0" eb="2">
      <t>ジンコウ</t>
    </rPh>
    <rPh sb="2" eb="4">
      <t>ヒリツ</t>
    </rPh>
    <rPh sb="5" eb="6">
      <t>ケイ</t>
    </rPh>
    <phoneticPr fontId="2"/>
  </si>
  <si>
    <t>人口比率
計</t>
    <rPh sb="0" eb="2">
      <t>ジンコウ</t>
    </rPh>
    <rPh sb="2" eb="4">
      <t>ヒリツ</t>
    </rPh>
    <rPh sb="5" eb="6">
      <t>ケイ</t>
    </rPh>
    <phoneticPr fontId="2"/>
  </si>
  <si>
    <t>令和2年4月30日現在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</si>
  <si>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令和2年5月31日現在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</si>
  <si>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令和2年6月30日現在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</si>
  <si>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令和2年7月31日現在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</si>
  <si>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令和2年8月31日現在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</si>
  <si>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令和2年9月30日現在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</si>
  <si>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令和2年10月31日現在</t>
    <rPh sb="0" eb="2">
      <t>レイワ</t>
    </rPh>
    <rPh sb="3" eb="4">
      <t>ネン</t>
    </rPh>
    <rPh sb="6" eb="7">
      <t>ツキ</t>
    </rPh>
    <rPh sb="9" eb="10">
      <t>ニチ</t>
    </rPh>
    <rPh sb="10" eb="12">
      <t>ゲンザイ</t>
    </rPh>
    <phoneticPr fontId="2"/>
  </si>
  <si>
    <t>令和2年11月30日現在</t>
    <rPh sb="0" eb="2">
      <t>レイワ</t>
    </rPh>
    <rPh sb="3" eb="4">
      <t>ネン</t>
    </rPh>
    <rPh sb="6" eb="7">
      <t>ツキ</t>
    </rPh>
    <rPh sb="9" eb="10">
      <t>ニチ</t>
    </rPh>
    <rPh sb="10" eb="12">
      <t>ゲンザイ</t>
    </rPh>
    <phoneticPr fontId="2"/>
  </si>
  <si>
    <t>令和2年12月31日現在</t>
    <rPh sb="0" eb="2">
      <t>レイワ</t>
    </rPh>
    <rPh sb="3" eb="4">
      <t>ネン</t>
    </rPh>
    <rPh sb="6" eb="7">
      <t>ツキ</t>
    </rPh>
    <rPh sb="9" eb="10">
      <t>ニチ</t>
    </rPh>
    <rPh sb="10" eb="12">
      <t>ゲンザイ</t>
    </rPh>
    <phoneticPr fontId="2"/>
  </si>
  <si>
    <t>令和3年1月31日現在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</si>
  <si>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令和3年2月28日現在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</si>
  <si>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令和3年3月31日現在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</si>
</sst>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6"/>
      <name val="ＭＳ Ｐゴシック"/>
      <family val="3"/>
      <charset val="128"/>
    </font>
    <font>
      <b/>
      <sz val="28"/>
      <name val="HGS創英角ﾎﾟｯﾌﾟ体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7" borderId="0" xfId="0" applyFill="1">
      <alignment vertical="center"/>
    </xf>
    <xf numFmtId="0" fontId="3" fillId="7" borderId="0" xfId="0" applyFont="1" applyFill="1" applyAlignment="1">
      <alignment vertical="center"/>
    </xf>
    <xf numFmtId="31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8" borderId="0" xfId="0" applyFill="1">
      <alignment vertical="center"/>
    </xf>
    <xf numFmtId="0" fontId="3" fillId="8" borderId="0" xfId="0" applyFont="1" applyFill="1" applyAlignment="1">
      <alignment vertical="center"/>
    </xf>
    <xf numFmtId="0" fontId="0" fillId="9" borderId="0" xfId="0" applyFill="1">
      <alignment vertical="center"/>
    </xf>
    <xf numFmtId="0" fontId="3" fillId="9" borderId="0" xfId="0" applyFont="1" applyFill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10" fontId="0" fillId="0" borderId="0" xfId="0" applyNumberFormat="1" applyBorder="1" applyAlignment="1">
      <alignment vertical="center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10" fontId="6" fillId="0" borderId="11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1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1" fillId="0" borderId="19" xfId="1" applyFont="1" applyBorder="1">
      <alignment vertical="center"/>
    </xf>
    <xf numFmtId="38" fontId="1" fillId="0" borderId="6" xfId="1" applyFont="1" applyBorder="1">
      <alignment vertical="center"/>
    </xf>
    <xf numFmtId="38" fontId="1" fillId="0" borderId="1" xfId="1" applyFont="1" applyBorder="1">
      <alignment vertical="center"/>
    </xf>
    <xf numFmtId="38" fontId="4" fillId="0" borderId="20" xfId="1" applyFont="1" applyBorder="1">
      <alignment vertical="center"/>
    </xf>
    <xf numFmtId="38" fontId="1" fillId="0" borderId="21" xfId="1" applyFont="1" applyBorder="1">
      <alignment vertical="center"/>
    </xf>
    <xf numFmtId="38" fontId="1" fillId="0" borderId="9" xfId="1" applyFont="1" applyBorder="1">
      <alignment vertical="center"/>
    </xf>
    <xf numFmtId="38" fontId="4" fillId="0" borderId="15" xfId="1" applyFont="1" applyBorder="1">
      <alignment vertical="center"/>
    </xf>
    <xf numFmtId="38" fontId="1" fillId="0" borderId="16" xfId="1" applyFont="1" applyBorder="1">
      <alignment vertical="center"/>
    </xf>
    <xf numFmtId="38" fontId="1" fillId="0" borderId="1" xfId="1" applyFont="1" applyFill="1" applyBorder="1">
      <alignment vertical="center"/>
    </xf>
    <xf numFmtId="38" fontId="4" fillId="0" borderId="20" xfId="1" applyFont="1" applyFill="1" applyBorder="1">
      <alignment vertical="center"/>
    </xf>
    <xf numFmtId="38" fontId="1" fillId="0" borderId="21" xfId="1" applyFont="1" applyFill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38" fontId="1" fillId="0" borderId="22" xfId="1" applyFont="1" applyFill="1" applyBorder="1">
      <alignment vertical="center"/>
    </xf>
    <xf numFmtId="38" fontId="4" fillId="0" borderId="23" xfId="1" applyFont="1" applyFill="1" applyBorder="1">
      <alignment vertical="center"/>
    </xf>
    <xf numFmtId="38" fontId="1" fillId="0" borderId="24" xfId="1" applyFont="1" applyFill="1" applyBorder="1">
      <alignment vertical="center"/>
    </xf>
    <xf numFmtId="38" fontId="1" fillId="0" borderId="25" xfId="1" applyFont="1" applyBorder="1">
      <alignment vertical="center"/>
    </xf>
    <xf numFmtId="38" fontId="4" fillId="0" borderId="26" xfId="1" applyFont="1" applyBorder="1">
      <alignment vertical="center"/>
    </xf>
    <xf numFmtId="38" fontId="1" fillId="0" borderId="27" xfId="1" applyFont="1" applyBorder="1">
      <alignment vertical="center"/>
    </xf>
    <xf numFmtId="0" fontId="6" fillId="0" borderId="0" xfId="0" applyFont="1" applyAlignment="1">
      <alignment vertical="center" shrinkToFit="1"/>
    </xf>
    <xf numFmtId="0" fontId="0" fillId="0" borderId="28" xfId="0" applyBorder="1">
      <alignment vertical="center"/>
    </xf>
    <xf numFmtId="38" fontId="4" fillId="0" borderId="25" xfId="1" applyFont="1" applyBorder="1">
      <alignment vertical="center"/>
    </xf>
    <xf numFmtId="10" fontId="0" fillId="0" borderId="29" xfId="0" applyNumberFormat="1" applyBorder="1">
      <alignment vertical="center"/>
    </xf>
    <xf numFmtId="10" fontId="10" fillId="0" borderId="1" xfId="0" applyNumberFormat="1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0" fontId="10" fillId="0" borderId="21" xfId="0" applyNumberFormat="1" applyFont="1" applyBorder="1">
      <alignment vertical="center"/>
    </xf>
    <xf numFmtId="10" fontId="11" fillId="0" borderId="20" xfId="0" applyNumberFormat="1" applyFont="1" applyBorder="1">
      <alignment vertical="center"/>
    </xf>
    <xf numFmtId="10" fontId="10" fillId="0" borderId="27" xfId="0" applyNumberFormat="1" applyFont="1" applyBorder="1">
      <alignment vertical="center"/>
    </xf>
    <xf numFmtId="10" fontId="10" fillId="0" borderId="25" xfId="0" applyNumberFormat="1" applyFont="1" applyBorder="1">
      <alignment vertical="center"/>
    </xf>
    <xf numFmtId="10" fontId="11" fillId="0" borderId="26" xfId="0" applyNumberFormat="1" applyFont="1" applyBorder="1">
      <alignment vertical="center"/>
    </xf>
    <xf numFmtId="0" fontId="0" fillId="0" borderId="32" xfId="0" applyBorder="1" applyAlignment="1">
      <alignment horizontal="right" vertical="center"/>
    </xf>
    <xf numFmtId="10" fontId="0" fillId="0" borderId="33" xfId="0" applyNumberFormat="1" applyBorder="1" applyAlignment="1">
      <alignment horizontal="right" vertical="center"/>
    </xf>
    <xf numFmtId="38" fontId="1" fillId="0" borderId="0" xfId="1" applyFont="1" applyBorder="1">
      <alignment vertical="center"/>
    </xf>
    <xf numFmtId="0" fontId="0" fillId="0" borderId="34" xfId="0" applyBorder="1">
      <alignment vertical="center"/>
    </xf>
    <xf numFmtId="10" fontId="10" fillId="0" borderId="35" xfId="0" applyNumberFormat="1" applyFont="1" applyBorder="1">
      <alignment vertical="center"/>
    </xf>
    <xf numFmtId="10" fontId="10" fillId="0" borderId="11" xfId="0" applyNumberFormat="1" applyFont="1" applyBorder="1">
      <alignment vertical="center"/>
    </xf>
    <xf numFmtId="10" fontId="11" fillId="0" borderId="36" xfId="0" applyNumberFormat="1" applyFont="1" applyBorder="1">
      <alignment vertical="center"/>
    </xf>
    <xf numFmtId="0" fontId="14" fillId="0" borderId="16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38" fontId="14" fillId="0" borderId="37" xfId="1" applyFont="1" applyBorder="1">
      <alignment vertical="center"/>
    </xf>
    <xf numFmtId="38" fontId="14" fillId="0" borderId="6" xfId="1" applyFont="1" applyBorder="1">
      <alignment vertical="center"/>
    </xf>
    <xf numFmtId="38" fontId="15" fillId="0" borderId="7" xfId="1" applyFont="1" applyBorder="1">
      <alignment vertical="center"/>
    </xf>
    <xf numFmtId="38" fontId="14" fillId="0" borderId="21" xfId="1" applyFont="1" applyBorder="1">
      <alignment vertical="center"/>
    </xf>
    <xf numFmtId="38" fontId="14" fillId="0" borderId="1" xfId="1" applyFont="1" applyBorder="1">
      <alignment vertical="center"/>
    </xf>
    <xf numFmtId="38" fontId="15" fillId="0" borderId="38" xfId="1" applyFont="1" applyBorder="1">
      <alignment vertical="center"/>
    </xf>
    <xf numFmtId="38" fontId="14" fillId="0" borderId="16" xfId="1" applyFont="1" applyBorder="1">
      <alignment vertical="center"/>
    </xf>
    <xf numFmtId="38" fontId="14" fillId="0" borderId="9" xfId="1" applyFont="1" applyBorder="1">
      <alignment vertical="center"/>
    </xf>
    <xf numFmtId="38" fontId="15" fillId="0" borderId="10" xfId="1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14" fillId="0" borderId="39" xfId="1" applyFont="1" applyFill="1" applyBorder="1">
      <alignment vertical="center"/>
    </xf>
    <xf numFmtId="38" fontId="14" fillId="0" borderId="22" xfId="1" applyFont="1" applyFill="1" applyBorder="1">
      <alignment vertical="center"/>
    </xf>
    <xf numFmtId="38" fontId="15" fillId="0" borderId="23" xfId="1" applyFont="1" applyFill="1" applyBorder="1">
      <alignment vertical="center"/>
    </xf>
    <xf numFmtId="38" fontId="14" fillId="0" borderId="21" xfId="1" applyFont="1" applyFill="1" applyBorder="1">
      <alignment vertical="center"/>
    </xf>
    <xf numFmtId="38" fontId="14" fillId="0" borderId="1" xfId="1" applyFont="1" applyFill="1" applyBorder="1">
      <alignment vertical="center"/>
    </xf>
    <xf numFmtId="38" fontId="15" fillId="0" borderId="20" xfId="1" applyFont="1" applyFill="1" applyBorder="1">
      <alignment vertical="center"/>
    </xf>
    <xf numFmtId="38" fontId="15" fillId="0" borderId="20" xfId="1" applyFont="1" applyBorder="1">
      <alignment vertical="center"/>
    </xf>
    <xf numFmtId="38" fontId="14" fillId="0" borderId="27" xfId="1" applyFont="1" applyBorder="1">
      <alignment vertical="center"/>
    </xf>
    <xf numFmtId="38" fontId="14" fillId="0" borderId="25" xfId="1" applyFont="1" applyBorder="1">
      <alignment vertical="center"/>
    </xf>
    <xf numFmtId="38" fontId="15" fillId="0" borderId="26" xfId="1" applyFont="1" applyBorder="1">
      <alignment vertical="center"/>
    </xf>
    <xf numFmtId="38" fontId="14" fillId="0" borderId="0" xfId="1" applyFont="1" applyBorder="1">
      <alignment vertical="center"/>
    </xf>
    <xf numFmtId="38" fontId="15" fillId="0" borderId="0" xfId="1" applyFont="1" applyBorder="1">
      <alignment vertical="center"/>
    </xf>
    <xf numFmtId="10" fontId="16" fillId="0" borderId="35" xfId="0" applyNumberFormat="1" applyFont="1" applyBorder="1">
      <alignment vertical="center"/>
    </xf>
    <xf numFmtId="10" fontId="16" fillId="0" borderId="11" xfId="0" applyNumberFormat="1" applyFont="1" applyBorder="1">
      <alignment vertical="center"/>
    </xf>
    <xf numFmtId="10" fontId="17" fillId="0" borderId="36" xfId="0" applyNumberFormat="1" applyFont="1" applyBorder="1">
      <alignment vertical="center"/>
    </xf>
    <xf numFmtId="10" fontId="16" fillId="0" borderId="21" xfId="0" applyNumberFormat="1" applyFont="1" applyBorder="1">
      <alignment vertical="center"/>
    </xf>
    <xf numFmtId="10" fontId="16" fillId="0" borderId="1" xfId="0" applyNumberFormat="1" applyFont="1" applyBorder="1">
      <alignment vertical="center"/>
    </xf>
    <xf numFmtId="10" fontId="17" fillId="0" borderId="20" xfId="0" applyNumberFormat="1" applyFont="1" applyBorder="1">
      <alignment vertical="center"/>
    </xf>
    <xf numFmtId="10" fontId="16" fillId="0" borderId="27" xfId="0" applyNumberFormat="1" applyFont="1" applyBorder="1">
      <alignment vertical="center"/>
    </xf>
    <xf numFmtId="10" fontId="16" fillId="0" borderId="25" xfId="0" applyNumberFormat="1" applyFont="1" applyBorder="1">
      <alignment vertical="center"/>
    </xf>
    <xf numFmtId="10" fontId="17" fillId="0" borderId="26" xfId="0" applyNumberFormat="1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0" fontId="0" fillId="0" borderId="28" xfId="0" applyNumberFormat="1" applyBorder="1">
      <alignment vertical="center"/>
    </xf>
    <xf numFmtId="10" fontId="0" fillId="0" borderId="32" xfId="0" applyNumberFormat="1" applyBorder="1" applyAlignment="1">
      <alignment horizontal="right" vertical="center"/>
    </xf>
    <xf numFmtId="38" fontId="1" fillId="0" borderId="40" xfId="1" applyFont="1" applyBorder="1">
      <alignment vertical="center"/>
    </xf>
    <xf numFmtId="38" fontId="1" fillId="0" borderId="3" xfId="1" applyFont="1" applyBorder="1">
      <alignment vertical="center"/>
    </xf>
    <xf numFmtId="38" fontId="1" fillId="0" borderId="41" xfId="1" applyFont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38" fontId="1" fillId="0" borderId="46" xfId="1" applyFont="1" applyFill="1" applyBorder="1">
      <alignment vertical="center"/>
    </xf>
    <xf numFmtId="38" fontId="1" fillId="0" borderId="3" xfId="1" applyFont="1" applyFill="1" applyBorder="1">
      <alignment vertical="center"/>
    </xf>
    <xf numFmtId="38" fontId="1" fillId="0" borderId="47" xfId="1" applyFont="1" applyBorder="1">
      <alignment vertical="center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14" fillId="0" borderId="41" xfId="0" applyFont="1" applyBorder="1" applyAlignment="1">
      <alignment horizontal="center" vertical="center"/>
    </xf>
    <xf numFmtId="0" fontId="0" fillId="0" borderId="51" xfId="0" applyBorder="1">
      <alignment vertical="center"/>
    </xf>
    <xf numFmtId="0" fontId="3" fillId="0" borderId="52" xfId="0" applyFont="1" applyBorder="1">
      <alignment vertical="center"/>
    </xf>
    <xf numFmtId="0" fontId="13" fillId="0" borderId="54" xfId="0" applyFont="1" applyBorder="1">
      <alignment vertical="center"/>
    </xf>
    <xf numFmtId="0" fontId="18" fillId="0" borderId="52" xfId="0" applyFont="1" applyBorder="1">
      <alignment vertical="center"/>
    </xf>
    <xf numFmtId="0" fontId="18" fillId="0" borderId="53" xfId="0" applyFont="1" applyBorder="1">
      <alignment vertical="center"/>
    </xf>
    <xf numFmtId="0" fontId="0" fillId="0" borderId="0" xfId="0" applyFill="1" applyAlignment="1">
      <alignment horizontal="right" vertical="center"/>
    </xf>
    <xf numFmtId="176" fontId="3" fillId="0" borderId="53" xfId="0" applyNumberFormat="1" applyFont="1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13" xfId="1" applyFont="1" applyBorder="1">
      <alignment vertical="center"/>
    </xf>
    <xf numFmtId="38" fontId="6" fillId="0" borderId="14" xfId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7" borderId="0" xfId="0" applyFont="1" applyFill="1">
      <alignment vertical="center"/>
    </xf>
    <xf numFmtId="0" fontId="3" fillId="8" borderId="0" xfId="0" applyFont="1" applyFill="1">
      <alignment vertical="center"/>
    </xf>
    <xf numFmtId="0" fontId="3" fillId="9" borderId="0" xfId="0" applyFont="1" applyFill="1">
      <alignment vertical="center"/>
    </xf>
    <xf numFmtId="0" fontId="0" fillId="0" borderId="3" xfId="0" applyBorder="1">
      <alignment vertical="center"/>
    </xf>
    <xf numFmtId="38" fontId="1" fillId="0" borderId="40" xfId="1" applyBorder="1">
      <alignment vertical="center"/>
    </xf>
    <xf numFmtId="38" fontId="1" fillId="0" borderId="17" xfId="1" applyBorder="1">
      <alignment vertical="center"/>
    </xf>
    <xf numFmtId="38" fontId="1" fillId="0" borderId="19" xfId="1" applyBorder="1">
      <alignment vertical="center"/>
    </xf>
    <xf numFmtId="38" fontId="1" fillId="0" borderId="6" xfId="1" applyBorder="1">
      <alignment vertical="center"/>
    </xf>
    <xf numFmtId="38" fontId="4" fillId="0" borderId="0" xfId="1" applyFont="1">
      <alignment vertical="center"/>
    </xf>
    <xf numFmtId="38" fontId="1" fillId="0" borderId="3" xfId="1" applyBorder="1">
      <alignment vertical="center"/>
    </xf>
    <xf numFmtId="38" fontId="1" fillId="0" borderId="1" xfId="1" applyBorder="1">
      <alignment vertical="center"/>
    </xf>
    <xf numFmtId="38" fontId="1" fillId="0" borderId="21" xfId="1" applyBorder="1">
      <alignment vertical="center"/>
    </xf>
    <xf numFmtId="38" fontId="1" fillId="0" borderId="41" xfId="1" applyBorder="1">
      <alignment vertical="center"/>
    </xf>
    <xf numFmtId="38" fontId="1" fillId="0" borderId="9" xfId="1" applyBorder="1">
      <alignment vertical="center"/>
    </xf>
    <xf numFmtId="38" fontId="1" fillId="0" borderId="16" xfId="1" applyBorder="1">
      <alignment vertical="center"/>
    </xf>
    <xf numFmtId="38" fontId="1" fillId="0" borderId="0" xfId="1">
      <alignment vertical="center"/>
    </xf>
    <xf numFmtId="38" fontId="14" fillId="0" borderId="0" xfId="1" applyFont="1">
      <alignment vertical="center"/>
    </xf>
    <xf numFmtId="38" fontId="15" fillId="0" borderId="0" xfId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48" xfId="0" applyBorder="1">
      <alignment vertical="center"/>
    </xf>
    <xf numFmtId="38" fontId="1" fillId="0" borderId="46" xfId="1" applyBorder="1">
      <alignment vertical="center"/>
    </xf>
    <xf numFmtId="38" fontId="1" fillId="0" borderId="22" xfId="1" applyBorder="1">
      <alignment vertical="center"/>
    </xf>
    <xf numFmtId="38" fontId="4" fillId="0" borderId="23" xfId="1" applyFont="1" applyBorder="1">
      <alignment vertical="center"/>
    </xf>
    <xf numFmtId="38" fontId="1" fillId="0" borderId="24" xfId="1" applyBorder="1">
      <alignment vertical="center"/>
    </xf>
    <xf numFmtId="38" fontId="14" fillId="0" borderId="39" xfId="1" applyFont="1" applyBorder="1">
      <alignment vertical="center"/>
    </xf>
    <xf numFmtId="38" fontId="14" fillId="0" borderId="22" xfId="1" applyFont="1" applyBorder="1">
      <alignment vertical="center"/>
    </xf>
    <xf numFmtId="38" fontId="15" fillId="0" borderId="23" xfId="1" applyFont="1" applyBorder="1">
      <alignment vertical="center"/>
    </xf>
    <xf numFmtId="38" fontId="1" fillId="0" borderId="47" xfId="1" applyBorder="1">
      <alignment vertical="center"/>
    </xf>
    <xf numFmtId="38" fontId="1" fillId="0" borderId="25" xfId="1" applyBorder="1">
      <alignment vertical="center"/>
    </xf>
    <xf numFmtId="38" fontId="1" fillId="0" borderId="27" xfId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3" fillId="0" borderId="0" xfId="0" applyNumberFormat="1" applyFont="1">
      <alignment vertical="center"/>
    </xf>
    <xf numFmtId="10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10" borderId="61" xfId="0" applyFont="1" applyFill="1" applyBorder="1" applyAlignment="1">
      <alignment horizontal="center" vertical="center"/>
    </xf>
    <xf numFmtId="0" fontId="4" fillId="10" borderId="62" xfId="0" applyFont="1" applyFill="1" applyBorder="1" applyAlignment="1">
      <alignment horizontal="center" vertical="center"/>
    </xf>
    <xf numFmtId="38" fontId="1" fillId="0" borderId="2" xfId="1" applyBorder="1" applyAlignment="1">
      <alignment horizontal="center"/>
    </xf>
    <xf numFmtId="38" fontId="1" fillId="0" borderId="63" xfId="1" applyBorder="1" applyAlignment="1">
      <alignment horizontal="center"/>
    </xf>
    <xf numFmtId="0" fontId="4" fillId="10" borderId="17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38" fontId="1" fillId="0" borderId="3" xfId="1" applyBorder="1" applyAlignment="1">
      <alignment horizontal="center"/>
    </xf>
    <xf numFmtId="0" fontId="4" fillId="6" borderId="57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10" borderId="64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/>
    </xf>
    <xf numFmtId="0" fontId="4" fillId="6" borderId="57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38" fontId="0" fillId="0" borderId="29" xfId="0" applyNumberFormat="1" applyBorder="1" applyAlignment="1">
      <alignment horizontal="right"/>
    </xf>
    <xf numFmtId="0" fontId="0" fillId="0" borderId="76" xfId="0" applyBorder="1" applyAlignment="1">
      <alignment horizontal="right"/>
    </xf>
    <xf numFmtId="38" fontId="0" fillId="0" borderId="73" xfId="0" applyNumberFormat="1" applyBorder="1" applyAlignment="1">
      <alignment horizontal="right"/>
    </xf>
    <xf numFmtId="0" fontId="0" fillId="0" borderId="57" xfId="0" applyBorder="1" applyAlignment="1">
      <alignment horizontal="right"/>
    </xf>
    <xf numFmtId="38" fontId="4" fillId="0" borderId="74" xfId="0" applyNumberFormat="1" applyFont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38" fontId="14" fillId="0" borderId="71" xfId="0" applyNumberFormat="1" applyFont="1" applyBorder="1" applyAlignment="1">
      <alignment horizontal="right"/>
    </xf>
    <xf numFmtId="0" fontId="14" fillId="0" borderId="72" xfId="0" applyFont="1" applyBorder="1" applyAlignment="1">
      <alignment horizontal="right"/>
    </xf>
    <xf numFmtId="38" fontId="14" fillId="0" borderId="73" xfId="0" applyNumberFormat="1" applyFont="1" applyBorder="1" applyAlignment="1">
      <alignment horizontal="right"/>
    </xf>
    <xf numFmtId="0" fontId="14" fillId="0" borderId="57" xfId="0" applyFont="1" applyBorder="1" applyAlignment="1">
      <alignment horizontal="right"/>
    </xf>
    <xf numFmtId="38" fontId="15" fillId="0" borderId="74" xfId="0" applyNumberFormat="1" applyFont="1" applyBorder="1" applyAlignment="1">
      <alignment horizontal="right"/>
    </xf>
    <xf numFmtId="0" fontId="15" fillId="0" borderId="75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14" fillId="0" borderId="0" xfId="0" applyNumberFormat="1" applyFont="1" applyBorder="1" applyAlignment="1">
      <alignment horizontal="right"/>
    </xf>
    <xf numFmtId="0" fontId="14" fillId="0" borderId="66" xfId="0" applyFont="1" applyBorder="1" applyAlignment="1">
      <alignment horizontal="right"/>
    </xf>
    <xf numFmtId="38" fontId="14" fillId="0" borderId="67" xfId="0" applyNumberFormat="1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38" fontId="0" fillId="0" borderId="69" xfId="0" applyNumberFormat="1" applyBorder="1" applyAlignment="1">
      <alignment horizontal="right"/>
    </xf>
    <xf numFmtId="0" fontId="0" fillId="0" borderId="33" xfId="0" applyBorder="1" applyAlignment="1">
      <alignment horizontal="right"/>
    </xf>
    <xf numFmtId="38" fontId="0" fillId="0" borderId="6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38" fontId="4" fillId="0" borderId="70" xfId="0" applyNumberFormat="1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38" fontId="0" fillId="0" borderId="67" xfId="0" applyNumberFormat="1" applyBorder="1" applyAlignment="1">
      <alignment horizontal="right"/>
    </xf>
    <xf numFmtId="38" fontId="4" fillId="0" borderId="68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15" fillId="0" borderId="68" xfId="0" applyNumberFormat="1" applyFont="1" applyBorder="1" applyAlignment="1">
      <alignment horizontal="right"/>
    </xf>
    <xf numFmtId="0" fontId="15" fillId="0" borderId="55" xfId="0" applyFont="1" applyBorder="1" applyAlignment="1">
      <alignment horizontal="right"/>
    </xf>
    <xf numFmtId="10" fontId="16" fillId="0" borderId="56" xfId="0" applyNumberFormat="1" applyFont="1" applyBorder="1" applyAlignment="1">
      <alignment horizontal="right"/>
    </xf>
    <xf numFmtId="10" fontId="16" fillId="0" borderId="3" xfId="0" applyNumberFormat="1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10" fontId="16" fillId="0" borderId="1" xfId="0" applyNumberFormat="1" applyFont="1" applyBorder="1" applyAlignment="1">
      <alignment horizontal="right"/>
    </xf>
    <xf numFmtId="10" fontId="17" fillId="0" borderId="7" xfId="0" applyNumberFormat="1" applyFont="1" applyBorder="1" applyAlignment="1">
      <alignment horizontal="right"/>
    </xf>
    <xf numFmtId="10" fontId="17" fillId="0" borderId="38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10" fontId="10" fillId="0" borderId="65" xfId="0" applyNumberFormat="1" applyFont="1" applyBorder="1" applyAlignment="1">
      <alignment horizontal="right"/>
    </xf>
    <xf numFmtId="10" fontId="10" fillId="0" borderId="6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10" fontId="11" fillId="0" borderId="17" xfId="0" applyNumberFormat="1" applyFont="1" applyBorder="1" applyAlignment="1">
      <alignment horizontal="right"/>
    </xf>
    <xf numFmtId="10" fontId="11" fillId="0" borderId="2" xfId="0" applyNumberFormat="1" applyFont="1" applyBorder="1" applyAlignment="1">
      <alignment horizontal="right"/>
    </xf>
    <xf numFmtId="10" fontId="11" fillId="0" borderId="7" xfId="0" applyNumberFormat="1" applyFont="1" applyBorder="1" applyAlignment="1">
      <alignment horizontal="right"/>
    </xf>
    <xf numFmtId="10" fontId="11" fillId="0" borderId="38" xfId="0" applyNumberFormat="1" applyFont="1" applyBorder="1" applyAlignment="1">
      <alignment horizontal="right"/>
    </xf>
    <xf numFmtId="10" fontId="16" fillId="0" borderId="41" xfId="0" applyNumberFormat="1" applyFont="1" applyBorder="1" applyAlignment="1">
      <alignment horizontal="right"/>
    </xf>
    <xf numFmtId="10" fontId="16" fillId="0" borderId="9" xfId="0" applyNumberFormat="1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10" fontId="10" fillId="0" borderId="8" xfId="0" applyNumberFormat="1" applyFont="1" applyBorder="1" applyAlignment="1">
      <alignment horizontal="right"/>
    </xf>
    <xf numFmtId="10" fontId="10" fillId="0" borderId="9" xfId="0" applyNumberFormat="1" applyFont="1" applyBorder="1" applyAlignment="1">
      <alignment horizontal="right"/>
    </xf>
    <xf numFmtId="10" fontId="11" fillId="0" borderId="64" xfId="0" applyNumberFormat="1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3" fillId="5" borderId="2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3" fillId="0" borderId="61" xfId="1" applyFont="1" applyFill="1" applyBorder="1" applyAlignment="1">
      <alignment horizontal="center" vertical="center"/>
    </xf>
    <xf numFmtId="38" fontId="3" fillId="0" borderId="62" xfId="1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0" fillId="0" borderId="61" xfId="1" applyFont="1" applyFill="1" applyBorder="1" applyAlignment="1">
      <alignment horizontal="center" vertical="center"/>
    </xf>
    <xf numFmtId="38" fontId="0" fillId="0" borderId="62" xfId="1" applyFont="1" applyBorder="1" applyAlignment="1">
      <alignment horizontal="center" vertical="center"/>
    </xf>
    <xf numFmtId="38" fontId="0" fillId="0" borderId="62" xfId="1" applyFont="1" applyFill="1" applyBorder="1" applyAlignment="1">
      <alignment horizontal="center" vertical="center"/>
    </xf>
    <xf numFmtId="10" fontId="0" fillId="0" borderId="57" xfId="0" applyNumberFormat="1" applyBorder="1" applyAlignment="1">
      <alignment horizontal="center" vertical="center"/>
    </xf>
    <xf numFmtId="10" fontId="0" fillId="0" borderId="58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0" fillId="0" borderId="59" xfId="1" applyFont="1" applyFill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10" fontId="3" fillId="0" borderId="57" xfId="0" applyNumberFormat="1" applyFont="1" applyBorder="1" applyAlignment="1">
      <alignment horizontal="center" vertical="center"/>
    </xf>
    <xf numFmtId="10" fontId="3" fillId="0" borderId="58" xfId="0" applyNumberFormat="1" applyFont="1" applyBorder="1" applyAlignment="1">
      <alignment horizontal="center" vertical="center"/>
    </xf>
    <xf numFmtId="38" fontId="3" fillId="0" borderId="59" xfId="1" applyFont="1" applyFill="1" applyBorder="1" applyAlignment="1">
      <alignment horizontal="center" vertical="center"/>
    </xf>
    <xf numFmtId="38" fontId="3" fillId="0" borderId="60" xfId="1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3" fillId="0" borderId="59" xfId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8" fontId="3" fillId="0" borderId="61" xfId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0" fillId="0" borderId="6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8" fontId="14" fillId="0" borderId="0" xfId="0" applyNumberFormat="1" applyFont="1" applyAlignment="1">
      <alignment horizontal="right"/>
    </xf>
    <xf numFmtId="0" fontId="0" fillId="0" borderId="3" xfId="0" applyBorder="1">
      <alignment vertical="center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X75"/>
  <sheetViews>
    <sheetView view="pageBreakPreview" zoomScaleNormal="100" zoomScaleSheetLayoutView="100" workbookViewId="0">
      <selection activeCell="O8" sqref="O8:P8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1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255"/>
      <c r="B1" s="255"/>
      <c r="C1" s="1"/>
      <c r="D1" s="1"/>
      <c r="E1" s="1"/>
      <c r="F1" s="1"/>
      <c r="G1" s="1"/>
      <c r="H1" s="1"/>
      <c r="I1" s="1"/>
      <c r="J1" s="1"/>
      <c r="K1" s="1"/>
      <c r="L1" s="74"/>
      <c r="M1" s="21" t="s">
        <v>40</v>
      </c>
      <c r="N1" s="1"/>
      <c r="O1" s="1"/>
    </row>
    <row r="2" spans="1:70" ht="13.5" customHeight="1" x14ac:dyDescent="0.15">
      <c r="A2" s="255"/>
      <c r="B2" s="255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255"/>
      <c r="B3" s="255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258" t="s">
        <v>56</v>
      </c>
      <c r="H4" s="259"/>
      <c r="I4" s="259"/>
      <c r="J4" s="259"/>
      <c r="K4" s="259"/>
      <c r="M4" s="2" t="s">
        <v>3</v>
      </c>
      <c r="N4" s="3"/>
      <c r="O4" s="2"/>
      <c r="V4" s="4"/>
      <c r="W4" s="5"/>
      <c r="X4" s="5"/>
      <c r="Z4" s="260" t="str">
        <f>G4</f>
        <v>令和2年4月30日現在</v>
      </c>
      <c r="AA4" s="261"/>
      <c r="AB4" s="261"/>
      <c r="AC4" s="261"/>
      <c r="AD4" s="261"/>
      <c r="AG4" s="6" t="s">
        <v>4</v>
      </c>
      <c r="AH4" s="7"/>
      <c r="AI4" s="6"/>
      <c r="AP4" s="4"/>
      <c r="AQ4" s="5"/>
      <c r="AR4" s="5"/>
      <c r="AT4" s="262" t="str">
        <f>Z4</f>
        <v>令和2年4月30日現在</v>
      </c>
      <c r="AU4" s="263"/>
      <c r="AV4" s="263"/>
      <c r="AW4" s="263"/>
      <c r="AX4" s="263"/>
      <c r="BA4" s="8" t="s">
        <v>5</v>
      </c>
      <c r="BB4" s="9"/>
      <c r="BC4" s="8"/>
      <c r="BJ4" s="4"/>
      <c r="BK4" s="5"/>
      <c r="BL4" s="5"/>
      <c r="BN4" s="262" t="str">
        <f>AT4</f>
        <v>令和2年4月30日現在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252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252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252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75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5055</v>
      </c>
      <c r="P7" s="283"/>
      <c r="Q7" s="14">
        <v>38</v>
      </c>
      <c r="R7" s="15">
        <v>23</v>
      </c>
      <c r="S7" s="15">
        <v>36</v>
      </c>
      <c r="T7" s="15">
        <v>36</v>
      </c>
      <c r="U7" s="15">
        <v>39</v>
      </c>
      <c r="V7" s="15">
        <f>SUM(Q7:U7)</f>
        <v>172</v>
      </c>
      <c r="W7" s="284" t="s">
        <v>13</v>
      </c>
      <c r="X7" s="285"/>
      <c r="Y7" s="15">
        <v>36</v>
      </c>
      <c r="Z7" s="15">
        <v>32</v>
      </c>
      <c r="AA7" s="15">
        <v>36</v>
      </c>
      <c r="AB7" s="15">
        <v>40</v>
      </c>
      <c r="AC7" s="15">
        <v>40</v>
      </c>
      <c r="AD7" s="16">
        <f>SUM(Y7:AC7)</f>
        <v>184</v>
      </c>
      <c r="AG7" s="274" t="s">
        <v>13</v>
      </c>
      <c r="AH7" s="275"/>
      <c r="AI7" s="282">
        <f>AP7+AX7+AP12+AX12+AP17+AX17+AP22+AX22+AP27+AX27+AP32+AX32+AP37+AX37+AP42+AX42+AP47+AX47+AP52+AX52+AP57+AX57</f>
        <v>38</v>
      </c>
      <c r="AJ7" s="283"/>
      <c r="AK7" s="14"/>
      <c r="AL7" s="15"/>
      <c r="AM7" s="15"/>
      <c r="AN7" s="15"/>
      <c r="AO7" s="15"/>
      <c r="AP7" s="15">
        <f>SUM(AK7:AO7)</f>
        <v>0</v>
      </c>
      <c r="AQ7" s="284" t="s">
        <v>13</v>
      </c>
      <c r="AR7" s="285"/>
      <c r="AS7" s="15"/>
      <c r="AT7" s="15"/>
      <c r="AU7" s="15"/>
      <c r="AV7" s="15"/>
      <c r="AW7" s="15"/>
      <c r="AX7" s="16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5093</v>
      </c>
      <c r="BD7" s="283"/>
      <c r="BE7" s="14">
        <f>Q7+AK7</f>
        <v>38</v>
      </c>
      <c r="BF7" s="15">
        <f t="shared" ref="BF7:BJ8" si="0">R7+AL7</f>
        <v>23</v>
      </c>
      <c r="BG7" s="15">
        <f t="shared" si="0"/>
        <v>36</v>
      </c>
      <c r="BH7" s="15">
        <f t="shared" si="0"/>
        <v>36</v>
      </c>
      <c r="BI7" s="15">
        <f t="shared" si="0"/>
        <v>39</v>
      </c>
      <c r="BJ7" s="15">
        <f t="shared" si="0"/>
        <v>172</v>
      </c>
      <c r="BK7" s="286" t="s">
        <v>13</v>
      </c>
      <c r="BL7" s="286"/>
      <c r="BM7" s="15">
        <f>Y7+AS7</f>
        <v>36</v>
      </c>
      <c r="BN7" s="15">
        <f t="shared" ref="BN7:BQ8" si="1">Z7+AT7</f>
        <v>32</v>
      </c>
      <c r="BO7" s="15">
        <f t="shared" si="1"/>
        <v>36</v>
      </c>
      <c r="BP7" s="15">
        <f t="shared" si="1"/>
        <v>40</v>
      </c>
      <c r="BQ7" s="15">
        <f t="shared" si="1"/>
        <v>40</v>
      </c>
      <c r="BR7" s="16">
        <f>SUM(BM7:BQ7)</f>
        <v>184</v>
      </c>
    </row>
    <row r="8" spans="1:70" ht="15.75" customHeight="1" thickBot="1" x14ac:dyDescent="0.2">
      <c r="B8" s="144" t="s">
        <v>34</v>
      </c>
      <c r="C8" s="140">
        <f t="shared" ref="C8:H8" si="2">+C10-C9</f>
        <v>3374</v>
      </c>
      <c r="D8" s="58">
        <f t="shared" si="2"/>
        <v>3266</v>
      </c>
      <c r="E8" s="59">
        <f t="shared" si="2"/>
        <v>6640</v>
      </c>
      <c r="F8" s="60">
        <f>+F10-F9</f>
        <v>38</v>
      </c>
      <c r="G8" s="61">
        <f t="shared" si="2"/>
        <v>50</v>
      </c>
      <c r="H8" s="59">
        <f t="shared" si="2"/>
        <v>88</v>
      </c>
      <c r="I8" s="104">
        <f t="shared" ref="I8:K10" si="3">+C8+F8</f>
        <v>3412</v>
      </c>
      <c r="J8" s="105">
        <f t="shared" si="3"/>
        <v>3316</v>
      </c>
      <c r="K8" s="106">
        <f t="shared" si="3"/>
        <v>6728</v>
      </c>
      <c r="L8" s="71"/>
      <c r="M8" s="274" t="s">
        <v>14</v>
      </c>
      <c r="N8" s="275"/>
      <c r="O8" s="282">
        <f>V8+AD8+V13+AD13+V18+AD18+V23+AD23+V28+AD28+V33+AD33+V38+AD38+V43+AD43+V48+AD48+V53+AD53+V58+AD58</f>
        <v>5530</v>
      </c>
      <c r="P8" s="283"/>
      <c r="Q8" s="17">
        <v>19</v>
      </c>
      <c r="R8" s="18">
        <v>28</v>
      </c>
      <c r="S8" s="18">
        <v>37</v>
      </c>
      <c r="T8" s="18">
        <v>38</v>
      </c>
      <c r="U8" s="18">
        <v>28</v>
      </c>
      <c r="V8" s="18">
        <f>SUM(Q8:U8)</f>
        <v>150</v>
      </c>
      <c r="W8" s="291" t="s">
        <v>15</v>
      </c>
      <c r="X8" s="292"/>
      <c r="Y8" s="18">
        <v>37</v>
      </c>
      <c r="Z8" s="28">
        <v>37</v>
      </c>
      <c r="AA8" s="18">
        <v>54</v>
      </c>
      <c r="AB8" s="18">
        <v>53</v>
      </c>
      <c r="AC8" s="18">
        <v>44</v>
      </c>
      <c r="AD8" s="19">
        <f>SUM(Y8:AC8)</f>
        <v>225</v>
      </c>
      <c r="AG8" s="274" t="s">
        <v>14</v>
      </c>
      <c r="AH8" s="275"/>
      <c r="AI8" s="282">
        <f>AP8+AX8+AP13+AX13+AP18+AX18+AP23+AX23+AP28+AX28+AP33+AX33+AP38+AX38+AP43+AX43+AP48+AX48+AP53+AX53+AP58+AX58</f>
        <v>51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5581</v>
      </c>
      <c r="BD8" s="283"/>
      <c r="BE8" s="17">
        <f>Q8+AK8</f>
        <v>19</v>
      </c>
      <c r="BF8" s="18">
        <f t="shared" si="0"/>
        <v>28</v>
      </c>
      <c r="BG8" s="18">
        <f t="shared" si="0"/>
        <v>37</v>
      </c>
      <c r="BH8" s="18">
        <f t="shared" si="0"/>
        <v>38</v>
      </c>
      <c r="BI8" s="18">
        <f t="shared" si="0"/>
        <v>28</v>
      </c>
      <c r="BJ8" s="18">
        <f>SUM(BE8:BI8)</f>
        <v>150</v>
      </c>
      <c r="BK8" s="287" t="s">
        <v>15</v>
      </c>
      <c r="BL8" s="287"/>
      <c r="BM8" s="18">
        <f>Y8+AS8</f>
        <v>37</v>
      </c>
      <c r="BN8" s="18">
        <f t="shared" si="1"/>
        <v>37</v>
      </c>
      <c r="BO8" s="18">
        <f t="shared" si="1"/>
        <v>54</v>
      </c>
      <c r="BP8" s="18">
        <f t="shared" si="1"/>
        <v>53</v>
      </c>
      <c r="BQ8" s="18">
        <f t="shared" si="1"/>
        <v>44</v>
      </c>
      <c r="BR8" s="19">
        <f>SUM(BM8:BQ8)</f>
        <v>225</v>
      </c>
    </row>
    <row r="9" spans="1:70" ht="15" x14ac:dyDescent="0.15">
      <c r="B9" s="145" t="s">
        <v>35</v>
      </c>
      <c r="C9" s="141">
        <f>AB62</f>
        <v>1681</v>
      </c>
      <c r="D9" s="62">
        <f>AB63</f>
        <v>2264</v>
      </c>
      <c r="E9" s="63">
        <f>+C9+D9</f>
        <v>3945</v>
      </c>
      <c r="F9" s="64">
        <f>AV62</f>
        <v>0</v>
      </c>
      <c r="G9" s="62">
        <f>AV63</f>
        <v>1</v>
      </c>
      <c r="H9" s="63">
        <f>SUM(F9:G9)</f>
        <v>1</v>
      </c>
      <c r="I9" s="107">
        <f t="shared" si="3"/>
        <v>1681</v>
      </c>
      <c r="J9" s="108">
        <f t="shared" si="3"/>
        <v>2265</v>
      </c>
      <c r="K9" s="109">
        <f t="shared" si="3"/>
        <v>3946</v>
      </c>
      <c r="L9" s="71"/>
      <c r="M9" s="274" t="s">
        <v>12</v>
      </c>
      <c r="N9" s="275"/>
      <c r="O9" s="282">
        <f>SUM(O7:O8)</f>
        <v>10585</v>
      </c>
      <c r="P9" s="288"/>
      <c r="Q9" s="20">
        <f t="shared" ref="Q9:V9" si="4">SUM(Q7:Q8)</f>
        <v>57</v>
      </c>
      <c r="R9" s="20">
        <f t="shared" si="4"/>
        <v>51</v>
      </c>
      <c r="S9" s="20">
        <f t="shared" si="4"/>
        <v>73</v>
      </c>
      <c r="T9" s="20">
        <f t="shared" si="4"/>
        <v>74</v>
      </c>
      <c r="U9" s="20">
        <f t="shared" si="4"/>
        <v>67</v>
      </c>
      <c r="V9" s="20">
        <f t="shared" si="4"/>
        <v>322</v>
      </c>
      <c r="W9" s="289" t="s">
        <v>12</v>
      </c>
      <c r="X9" s="290"/>
      <c r="Y9" s="20">
        <f t="shared" ref="Y9:AD9" si="5">SUM(Y7:Y8)</f>
        <v>73</v>
      </c>
      <c r="Z9" s="20">
        <f t="shared" si="5"/>
        <v>69</v>
      </c>
      <c r="AA9" s="20">
        <f t="shared" si="5"/>
        <v>90</v>
      </c>
      <c r="AB9" s="20">
        <f t="shared" si="5"/>
        <v>93</v>
      </c>
      <c r="AC9" s="20">
        <f t="shared" si="5"/>
        <v>84</v>
      </c>
      <c r="AD9" s="20">
        <f t="shared" si="5"/>
        <v>409</v>
      </c>
      <c r="AG9" s="274" t="s">
        <v>12</v>
      </c>
      <c r="AH9" s="275"/>
      <c r="AI9" s="282">
        <f>SUM(AI7:AI8)</f>
        <v>89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10674</v>
      </c>
      <c r="BD9" s="283"/>
      <c r="BE9" s="20">
        <f t="shared" ref="BE9:BJ9" si="8">SUM(BE7:BE8)</f>
        <v>57</v>
      </c>
      <c r="BF9" s="20">
        <f t="shared" si="8"/>
        <v>51</v>
      </c>
      <c r="BG9" s="20">
        <f t="shared" si="8"/>
        <v>73</v>
      </c>
      <c r="BH9" s="20">
        <f t="shared" si="8"/>
        <v>74</v>
      </c>
      <c r="BI9" s="20">
        <f t="shared" si="8"/>
        <v>67</v>
      </c>
      <c r="BJ9" s="20">
        <f t="shared" si="8"/>
        <v>322</v>
      </c>
      <c r="BK9" s="294" t="s">
        <v>12</v>
      </c>
      <c r="BL9" s="294"/>
      <c r="BM9" s="20">
        <f t="shared" ref="BM9:BR9" si="9">SUM(BM7:BM8)</f>
        <v>73</v>
      </c>
      <c r="BN9" s="20">
        <f t="shared" si="9"/>
        <v>69</v>
      </c>
      <c r="BO9" s="20">
        <f t="shared" si="9"/>
        <v>90</v>
      </c>
      <c r="BP9" s="20">
        <f t="shared" si="9"/>
        <v>93</v>
      </c>
      <c r="BQ9" s="20">
        <f t="shared" si="9"/>
        <v>84</v>
      </c>
      <c r="BR9" s="20">
        <f t="shared" si="9"/>
        <v>409</v>
      </c>
    </row>
    <row r="10" spans="1:70" ht="15.75" thickBot="1" x14ac:dyDescent="0.2">
      <c r="B10" s="146" t="s">
        <v>12</v>
      </c>
      <c r="C10" s="142">
        <f>O7</f>
        <v>5055</v>
      </c>
      <c r="D10" s="65">
        <f>O8</f>
        <v>5530</v>
      </c>
      <c r="E10" s="66">
        <f>+C10+D10</f>
        <v>10585</v>
      </c>
      <c r="F10" s="67">
        <f>AI7</f>
        <v>38</v>
      </c>
      <c r="G10" s="65">
        <f>AI8</f>
        <v>51</v>
      </c>
      <c r="H10" s="66">
        <f>SUM(F10:G10)</f>
        <v>89</v>
      </c>
      <c r="I10" s="110">
        <f t="shared" si="3"/>
        <v>5093</v>
      </c>
      <c r="J10" s="111">
        <f t="shared" si="3"/>
        <v>5581</v>
      </c>
      <c r="K10" s="112">
        <f t="shared" si="3"/>
        <v>10674</v>
      </c>
      <c r="L10" s="71"/>
      <c r="M10" s="21"/>
      <c r="N10" s="22"/>
      <c r="O10" s="1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G10" s="21"/>
      <c r="AH10" s="22"/>
      <c r="AI10" s="1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A10" s="21"/>
      <c r="BB10" s="22"/>
      <c r="BC10" s="1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B11" s="31"/>
      <c r="C11" s="96"/>
      <c r="D11" s="96"/>
      <c r="E11" s="71"/>
      <c r="F11" s="96"/>
      <c r="G11" s="96"/>
      <c r="H11" s="71"/>
      <c r="I11" s="125"/>
      <c r="J11" s="125"/>
      <c r="K11" s="126"/>
      <c r="L11" s="72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33.25</v>
      </c>
      <c r="D12" s="162">
        <f t="shared" si="10"/>
        <v>40.94</v>
      </c>
      <c r="E12" s="158">
        <f t="shared" si="10"/>
        <v>37.270000000000003</v>
      </c>
      <c r="F12" s="157">
        <f t="shared" si="10"/>
        <v>0</v>
      </c>
      <c r="G12" s="162">
        <f t="shared" si="10"/>
        <v>1.96</v>
      </c>
      <c r="H12" s="158">
        <f t="shared" si="10"/>
        <v>1.1200000000000001</v>
      </c>
      <c r="I12" s="159">
        <f t="shared" si="10"/>
        <v>33.01</v>
      </c>
      <c r="J12" s="160">
        <f t="shared" si="10"/>
        <v>40.58</v>
      </c>
      <c r="K12" s="158">
        <f t="shared" si="10"/>
        <v>36.97</v>
      </c>
      <c r="L12" s="72"/>
      <c r="N12" s="161"/>
      <c r="O12" s="274" t="s">
        <v>13</v>
      </c>
      <c r="P12" s="293"/>
      <c r="Q12" s="26">
        <v>48</v>
      </c>
      <c r="R12" s="15">
        <v>48</v>
      </c>
      <c r="S12" s="15">
        <v>38</v>
      </c>
      <c r="T12" s="15">
        <v>53</v>
      </c>
      <c r="U12" s="15">
        <v>65</v>
      </c>
      <c r="V12" s="15">
        <f>SUM(Q12:U12)</f>
        <v>252</v>
      </c>
      <c r="W12" s="284" t="s">
        <v>13</v>
      </c>
      <c r="X12" s="285"/>
      <c r="Y12" s="27">
        <v>43</v>
      </c>
      <c r="Z12" s="15">
        <v>56</v>
      </c>
      <c r="AA12" s="15">
        <v>48</v>
      </c>
      <c r="AB12" s="15">
        <v>36</v>
      </c>
      <c r="AC12" s="15">
        <v>47</v>
      </c>
      <c r="AD12" s="16">
        <f>SUM(Y12:AC12)</f>
        <v>230</v>
      </c>
      <c r="AI12" s="274" t="s">
        <v>13</v>
      </c>
      <c r="AJ12" s="293"/>
      <c r="AK12" s="14"/>
      <c r="AL12" s="15"/>
      <c r="AM12" s="15"/>
      <c r="AN12" s="15"/>
      <c r="AO12" s="15"/>
      <c r="AP12" s="15">
        <f>SUM(AK12:AO12)</f>
        <v>0</v>
      </c>
      <c r="AQ12" s="284" t="s">
        <v>13</v>
      </c>
      <c r="AR12" s="285"/>
      <c r="AS12" s="15"/>
      <c r="AT12" s="15"/>
      <c r="AU12" s="15"/>
      <c r="AV12" s="15"/>
      <c r="AW12" s="15">
        <v>1</v>
      </c>
      <c r="AX12" s="16">
        <f>SUM(AS12:AW12)</f>
        <v>1</v>
      </c>
      <c r="BC12" s="274" t="s">
        <v>13</v>
      </c>
      <c r="BD12" s="293"/>
      <c r="BE12" s="14">
        <f>Q12+AK12</f>
        <v>48</v>
      </c>
      <c r="BF12" s="15">
        <f t="shared" ref="BF12:BI13" si="11">R12+AL12</f>
        <v>48</v>
      </c>
      <c r="BG12" s="15">
        <f t="shared" si="11"/>
        <v>38</v>
      </c>
      <c r="BH12" s="15">
        <f t="shared" si="11"/>
        <v>53</v>
      </c>
      <c r="BI12" s="15">
        <f t="shared" si="11"/>
        <v>65</v>
      </c>
      <c r="BJ12" s="15">
        <f>SUM(BE12:BI12)</f>
        <v>252</v>
      </c>
      <c r="BK12" s="286" t="s">
        <v>13</v>
      </c>
      <c r="BL12" s="286"/>
      <c r="BM12" s="171">
        <f t="shared" ref="BM12:BM13" si="12">Y12+AS12</f>
        <v>43</v>
      </c>
      <c r="BN12" s="171">
        <f t="shared" ref="BN12:BN13" si="13">Z12+AT12</f>
        <v>56</v>
      </c>
      <c r="BO12" s="171">
        <f t="shared" ref="BO12:BO13" si="14">AA12+AU12</f>
        <v>48</v>
      </c>
      <c r="BP12" s="171">
        <f t="shared" ref="BP12:BP13" si="15">AB12+AV12</f>
        <v>36</v>
      </c>
      <c r="BQ12" s="171">
        <f t="shared" ref="BQ12:BQ13" si="16">AC12+AW12</f>
        <v>48</v>
      </c>
      <c r="BR12" s="16">
        <f>SUM(BM12:BQ12)</f>
        <v>231</v>
      </c>
    </row>
    <row r="13" spans="1:70" ht="16.5" thickTop="1" thickBot="1" x14ac:dyDescent="0.2">
      <c r="E13" s="37"/>
      <c r="H13" s="37"/>
      <c r="I13" s="113"/>
      <c r="J13" s="113"/>
      <c r="K13" s="114"/>
      <c r="L13" s="72"/>
      <c r="O13" s="274" t="s">
        <v>15</v>
      </c>
      <c r="P13" s="293"/>
      <c r="Q13" s="17">
        <v>46</v>
      </c>
      <c r="R13" s="18">
        <v>38</v>
      </c>
      <c r="S13" s="18">
        <v>41</v>
      </c>
      <c r="T13" s="18">
        <v>47</v>
      </c>
      <c r="U13" s="18">
        <v>66</v>
      </c>
      <c r="V13" s="18">
        <f>SUM(Q13:U13)</f>
        <v>238</v>
      </c>
      <c r="W13" s="291" t="s">
        <v>15</v>
      </c>
      <c r="X13" s="292"/>
      <c r="Y13" s="18">
        <v>48</v>
      </c>
      <c r="Z13" s="18">
        <v>51</v>
      </c>
      <c r="AA13" s="18">
        <v>55</v>
      </c>
      <c r="AB13" s="18">
        <v>46</v>
      </c>
      <c r="AC13" s="18">
        <v>61</v>
      </c>
      <c r="AD13" s="19">
        <f>SUM(Y13:AC13)</f>
        <v>261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>
        <v>2</v>
      </c>
      <c r="AX13" s="19">
        <f>SUM(AS13:AW13)</f>
        <v>2</v>
      </c>
      <c r="BC13" s="274" t="s">
        <v>15</v>
      </c>
      <c r="BD13" s="293"/>
      <c r="BE13" s="17">
        <f>Q13+AK13</f>
        <v>46</v>
      </c>
      <c r="BF13" s="18">
        <f t="shared" si="11"/>
        <v>38</v>
      </c>
      <c r="BG13" s="18">
        <f t="shared" si="11"/>
        <v>41</v>
      </c>
      <c r="BH13" s="18">
        <f t="shared" si="11"/>
        <v>47</v>
      </c>
      <c r="BI13" s="18">
        <f t="shared" si="11"/>
        <v>66</v>
      </c>
      <c r="BJ13" s="18">
        <f>SUM(BE13:BI13)</f>
        <v>238</v>
      </c>
      <c r="BK13" s="287" t="s">
        <v>15</v>
      </c>
      <c r="BL13" s="287"/>
      <c r="BM13" s="18">
        <f t="shared" si="12"/>
        <v>48</v>
      </c>
      <c r="BN13" s="18">
        <f t="shared" si="13"/>
        <v>51</v>
      </c>
      <c r="BO13" s="18">
        <f t="shared" si="14"/>
        <v>55</v>
      </c>
      <c r="BP13" s="18">
        <f t="shared" si="15"/>
        <v>46</v>
      </c>
      <c r="BQ13" s="18">
        <f t="shared" si="16"/>
        <v>63</v>
      </c>
      <c r="BR13" s="19">
        <f>SUM(BM13:BQ13)</f>
        <v>263</v>
      </c>
    </row>
    <row r="14" spans="1:70" ht="15" x14ac:dyDescent="0.15">
      <c r="A14" s="1"/>
      <c r="E14" s="37"/>
      <c r="H14" s="37"/>
      <c r="I14" s="113"/>
      <c r="J14" s="113"/>
      <c r="K14" s="114"/>
      <c r="L14" s="73"/>
      <c r="O14" s="274" t="s">
        <v>12</v>
      </c>
      <c r="P14" s="275"/>
      <c r="Q14" s="20">
        <f t="shared" ref="Q14:V14" si="17">SUM(Q12:Q13)</f>
        <v>94</v>
      </c>
      <c r="R14" s="20">
        <f t="shared" si="17"/>
        <v>86</v>
      </c>
      <c r="S14" s="20">
        <f t="shared" si="17"/>
        <v>79</v>
      </c>
      <c r="T14" s="20">
        <f t="shared" si="17"/>
        <v>100</v>
      </c>
      <c r="U14" s="20">
        <f t="shared" si="17"/>
        <v>131</v>
      </c>
      <c r="V14" s="20">
        <f t="shared" si="17"/>
        <v>490</v>
      </c>
      <c r="W14" s="295" t="s">
        <v>12</v>
      </c>
      <c r="X14" s="296"/>
      <c r="Y14" s="20">
        <f t="shared" ref="Y14:AD14" si="18">SUM(Y12:Y13)</f>
        <v>91</v>
      </c>
      <c r="Z14" s="20">
        <f t="shared" si="18"/>
        <v>107</v>
      </c>
      <c r="AA14" s="20">
        <f t="shared" si="18"/>
        <v>103</v>
      </c>
      <c r="AB14" s="20">
        <f t="shared" si="18"/>
        <v>82</v>
      </c>
      <c r="AC14" s="20">
        <f t="shared" si="18"/>
        <v>108</v>
      </c>
      <c r="AD14" s="20">
        <f t="shared" si="18"/>
        <v>491</v>
      </c>
      <c r="AI14" s="274" t="s">
        <v>12</v>
      </c>
      <c r="AJ14" s="275"/>
      <c r="AK14" s="20">
        <f t="shared" ref="AK14:AP14" si="19">SUM(AK12:AK13)</f>
        <v>0</v>
      </c>
      <c r="AL14" s="20">
        <f t="shared" si="19"/>
        <v>0</v>
      </c>
      <c r="AM14" s="20">
        <f t="shared" si="19"/>
        <v>0</v>
      </c>
      <c r="AN14" s="20">
        <f t="shared" si="19"/>
        <v>0</v>
      </c>
      <c r="AO14" s="20">
        <f t="shared" si="19"/>
        <v>0</v>
      </c>
      <c r="AP14" s="20">
        <f t="shared" si="19"/>
        <v>0</v>
      </c>
      <c r="AQ14" s="295" t="s">
        <v>12</v>
      </c>
      <c r="AR14" s="296"/>
      <c r="AS14" s="20">
        <f t="shared" ref="AS14:AX14" si="20">SUM(AS12:AS13)</f>
        <v>0</v>
      </c>
      <c r="AT14" s="20">
        <f t="shared" si="20"/>
        <v>0</v>
      </c>
      <c r="AU14" s="20">
        <f t="shared" si="20"/>
        <v>0</v>
      </c>
      <c r="AV14" s="20">
        <f t="shared" si="20"/>
        <v>0</v>
      </c>
      <c r="AW14" s="20">
        <f t="shared" si="20"/>
        <v>3</v>
      </c>
      <c r="AX14" s="20">
        <f t="shared" si="20"/>
        <v>3</v>
      </c>
      <c r="BC14" s="274" t="s">
        <v>12</v>
      </c>
      <c r="BD14" s="275"/>
      <c r="BE14" s="20">
        <f t="shared" ref="BE14:BJ14" si="21">SUM(BE12:BE13)</f>
        <v>94</v>
      </c>
      <c r="BF14" s="20">
        <f t="shared" si="21"/>
        <v>86</v>
      </c>
      <c r="BG14" s="20">
        <f t="shared" si="21"/>
        <v>79</v>
      </c>
      <c r="BH14" s="20">
        <f t="shared" si="21"/>
        <v>100</v>
      </c>
      <c r="BI14" s="20">
        <f t="shared" si="21"/>
        <v>131</v>
      </c>
      <c r="BJ14" s="20">
        <f t="shared" si="21"/>
        <v>490</v>
      </c>
      <c r="BK14" s="295" t="s">
        <v>12</v>
      </c>
      <c r="BL14" s="296"/>
      <c r="BM14" s="20">
        <f t="shared" ref="BM14:BR14" si="22">SUM(BM12:BM13)</f>
        <v>91</v>
      </c>
      <c r="BN14" s="20">
        <f t="shared" si="22"/>
        <v>107</v>
      </c>
      <c r="BO14" s="20">
        <f t="shared" si="22"/>
        <v>103</v>
      </c>
      <c r="BP14" s="20">
        <f t="shared" si="22"/>
        <v>82</v>
      </c>
      <c r="BQ14" s="20">
        <f t="shared" si="22"/>
        <v>111</v>
      </c>
      <c r="BR14" s="20">
        <f t="shared" si="22"/>
        <v>494</v>
      </c>
    </row>
    <row r="15" spans="1:70" ht="15.75" thickBot="1" x14ac:dyDescent="0.2">
      <c r="A15" s="1"/>
      <c r="E15" s="37"/>
      <c r="H15" s="37"/>
      <c r="I15" s="113"/>
      <c r="J15" s="113"/>
      <c r="K15" s="114"/>
      <c r="L15" s="73"/>
      <c r="O15" s="25"/>
      <c r="P15" s="25"/>
      <c r="Q15" s="23"/>
      <c r="R15" s="23"/>
      <c r="S15" s="23"/>
      <c r="T15" s="23"/>
      <c r="U15" s="23"/>
      <c r="V15" s="23"/>
      <c r="W15" s="25"/>
      <c r="X15" s="25"/>
      <c r="Y15" s="23"/>
      <c r="Z15" s="23"/>
      <c r="AA15" s="23"/>
      <c r="AB15" s="23"/>
      <c r="AC15" s="23"/>
      <c r="AD15" s="23"/>
      <c r="AI15" s="25"/>
      <c r="AJ15" s="25"/>
      <c r="AK15" s="23"/>
      <c r="AL15" s="23"/>
      <c r="AM15" s="23"/>
      <c r="AN15" s="23"/>
      <c r="AO15" s="23"/>
      <c r="AP15" s="23"/>
      <c r="AQ15" s="25"/>
      <c r="AR15" s="25"/>
      <c r="AS15" s="23"/>
      <c r="AT15" s="23"/>
      <c r="AU15" s="23"/>
      <c r="AV15" s="23"/>
      <c r="AW15" s="23"/>
      <c r="AX15" s="23"/>
      <c r="BC15" s="25"/>
      <c r="BD15" s="25"/>
      <c r="BE15" s="23"/>
      <c r="BF15" s="23"/>
      <c r="BG15" s="23"/>
      <c r="BH15" s="23"/>
      <c r="BI15" s="23"/>
      <c r="BJ15" s="23"/>
      <c r="BK15" s="25"/>
      <c r="BL15" s="25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71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1" t="s">
        <v>37</v>
      </c>
      <c r="C17" s="148">
        <f>V27+AD27+V32+AD32+V37</f>
        <v>1672</v>
      </c>
      <c r="D17" s="76">
        <f>V28+AD28+V33+AD33+V38</f>
        <v>1632</v>
      </c>
      <c r="E17" s="77">
        <f>SUM(C17:D17)</f>
        <v>3304</v>
      </c>
      <c r="F17" s="78">
        <f>AP27+AX27+AP32+AX32+AP37</f>
        <v>3</v>
      </c>
      <c r="G17" s="76">
        <f>AP28+AX28+AP33+AX33+AP38</f>
        <v>14</v>
      </c>
      <c r="H17" s="77">
        <f>SUM(F17:G17)</f>
        <v>17</v>
      </c>
      <c r="I17" s="115">
        <f t="shared" ref="I17:K20" si="23">+C17+F17</f>
        <v>1675</v>
      </c>
      <c r="J17" s="116">
        <f t="shared" si="23"/>
        <v>1646</v>
      </c>
      <c r="K17" s="117">
        <f t="shared" si="23"/>
        <v>3321</v>
      </c>
      <c r="L17" s="71"/>
      <c r="O17" s="274" t="s">
        <v>13</v>
      </c>
      <c r="P17" s="293"/>
      <c r="Q17" s="14">
        <v>43</v>
      </c>
      <c r="R17" s="15">
        <v>48</v>
      </c>
      <c r="S17" s="15">
        <v>36</v>
      </c>
      <c r="T17" s="15">
        <v>33</v>
      </c>
      <c r="U17" s="15">
        <v>41</v>
      </c>
      <c r="V17" s="15">
        <f>SUM(Q17:U17)</f>
        <v>201</v>
      </c>
      <c r="W17" s="284" t="s">
        <v>13</v>
      </c>
      <c r="X17" s="285"/>
      <c r="Y17" s="15">
        <v>40</v>
      </c>
      <c r="Z17" s="15">
        <v>30</v>
      </c>
      <c r="AA17" s="15">
        <v>36</v>
      </c>
      <c r="AB17" s="15">
        <v>44</v>
      </c>
      <c r="AC17" s="15">
        <v>42</v>
      </c>
      <c r="AD17" s="16">
        <f>SUM(Y17:AC17)</f>
        <v>192</v>
      </c>
      <c r="AI17" s="274" t="s">
        <v>13</v>
      </c>
      <c r="AJ17" s="293"/>
      <c r="AK17" s="26">
        <v>2</v>
      </c>
      <c r="AL17" s="15">
        <v>3</v>
      </c>
      <c r="AM17" s="15">
        <v>5</v>
      </c>
      <c r="AN17" s="15">
        <v>6</v>
      </c>
      <c r="AO17" s="15">
        <v>0</v>
      </c>
      <c r="AP17" s="15">
        <f>SUM(AK17:AO17)</f>
        <v>16</v>
      </c>
      <c r="AQ17" s="284" t="s">
        <v>13</v>
      </c>
      <c r="AR17" s="285"/>
      <c r="AS17" s="15">
        <v>3</v>
      </c>
      <c r="AT17" s="15">
        <v>0</v>
      </c>
      <c r="AU17" s="15">
        <v>5</v>
      </c>
      <c r="AV17" s="15">
        <v>0</v>
      </c>
      <c r="AW17" s="15">
        <v>3</v>
      </c>
      <c r="AX17" s="16">
        <f>SUM(AS17:AW17)</f>
        <v>11</v>
      </c>
      <c r="BC17" s="274" t="s">
        <v>13</v>
      </c>
      <c r="BD17" s="293"/>
      <c r="BE17" s="172">
        <f t="shared" ref="BE17" si="24">Q17+AK17</f>
        <v>45</v>
      </c>
      <c r="BF17" s="171">
        <f t="shared" ref="BF17" si="25">R17+AL17</f>
        <v>51</v>
      </c>
      <c r="BG17" s="171">
        <f t="shared" ref="BG17" si="26">S17+AM17</f>
        <v>41</v>
      </c>
      <c r="BH17" s="171">
        <f t="shared" ref="BH17" si="27">T17+AN17</f>
        <v>39</v>
      </c>
      <c r="BI17" s="171">
        <f t="shared" ref="BI17" si="28">U17+AO17</f>
        <v>41</v>
      </c>
      <c r="BJ17" s="15">
        <f>SUM(BE17:BI17)</f>
        <v>217</v>
      </c>
      <c r="BK17" s="286" t="s">
        <v>13</v>
      </c>
      <c r="BL17" s="286"/>
      <c r="BM17" s="171">
        <f t="shared" ref="BM17:BM18" si="29">Y17+AS17</f>
        <v>43</v>
      </c>
      <c r="BN17" s="171">
        <f t="shared" ref="BN17:BN18" si="30">Z17+AT17</f>
        <v>30</v>
      </c>
      <c r="BO17" s="171">
        <f t="shared" ref="BO17:BO18" si="31">AA17+AU17</f>
        <v>41</v>
      </c>
      <c r="BP17" s="171">
        <f t="shared" ref="BP17:BP18" si="32">AB17+AV17</f>
        <v>44</v>
      </c>
      <c r="BQ17" s="171">
        <f t="shared" ref="BQ17:BQ18" si="33">AC17+AW17</f>
        <v>45</v>
      </c>
      <c r="BR17" s="16">
        <f>SUM(BM17:BQ17)</f>
        <v>203</v>
      </c>
    </row>
    <row r="18" spans="2:70" ht="15.75" thickBot="1" x14ac:dyDescent="0.2">
      <c r="B18" s="152" t="s">
        <v>38</v>
      </c>
      <c r="C18" s="149">
        <f>AD37</f>
        <v>469</v>
      </c>
      <c r="D18" s="68">
        <f>AD38</f>
        <v>479</v>
      </c>
      <c r="E18" s="69">
        <f>SUM(C18:D18)</f>
        <v>948</v>
      </c>
      <c r="F18" s="70">
        <f>AX37</f>
        <v>0</v>
      </c>
      <c r="G18" s="68">
        <f>AX38</f>
        <v>0</v>
      </c>
      <c r="H18" s="69">
        <f>SUM(F18:G18)</f>
        <v>0</v>
      </c>
      <c r="I18" s="118">
        <f t="shared" si="23"/>
        <v>469</v>
      </c>
      <c r="J18" s="119">
        <f t="shared" si="23"/>
        <v>479</v>
      </c>
      <c r="K18" s="120">
        <f t="shared" si="23"/>
        <v>948</v>
      </c>
      <c r="L18" s="72"/>
      <c r="O18" s="274" t="s">
        <v>15</v>
      </c>
      <c r="P18" s="293"/>
      <c r="Q18" s="17">
        <v>26</v>
      </c>
      <c r="R18" s="18">
        <v>42</v>
      </c>
      <c r="S18" s="18">
        <v>32</v>
      </c>
      <c r="T18" s="18">
        <v>35</v>
      </c>
      <c r="U18" s="18">
        <v>36</v>
      </c>
      <c r="V18" s="18">
        <f>SUM(Q18:U18)</f>
        <v>171</v>
      </c>
      <c r="W18" s="291" t="s">
        <v>15</v>
      </c>
      <c r="X18" s="292"/>
      <c r="Y18" s="18">
        <v>27</v>
      </c>
      <c r="Z18" s="18">
        <v>18</v>
      </c>
      <c r="AA18" s="18">
        <v>34</v>
      </c>
      <c r="AB18" s="18">
        <v>25</v>
      </c>
      <c r="AC18" s="18">
        <v>31</v>
      </c>
      <c r="AD18" s="19">
        <f>SUM(Y18:AC18)</f>
        <v>135</v>
      </c>
      <c r="AI18" s="274" t="s">
        <v>15</v>
      </c>
      <c r="AJ18" s="293"/>
      <c r="AK18" s="17">
        <v>0</v>
      </c>
      <c r="AL18" s="18">
        <v>3</v>
      </c>
      <c r="AM18" s="18">
        <v>1</v>
      </c>
      <c r="AN18" s="18">
        <v>2</v>
      </c>
      <c r="AO18" s="18">
        <v>3</v>
      </c>
      <c r="AP18" s="18">
        <f>SUM(AK18:AO18)</f>
        <v>9</v>
      </c>
      <c r="AQ18" s="291" t="s">
        <v>15</v>
      </c>
      <c r="AR18" s="292"/>
      <c r="AS18" s="18">
        <v>3</v>
      </c>
      <c r="AT18" s="18">
        <v>1</v>
      </c>
      <c r="AU18" s="18">
        <v>1</v>
      </c>
      <c r="AV18" s="18">
        <v>1</v>
      </c>
      <c r="AW18" s="18">
        <v>2</v>
      </c>
      <c r="AX18" s="19">
        <f>SUM(AS18:AW18)</f>
        <v>8</v>
      </c>
      <c r="BC18" s="274" t="s">
        <v>15</v>
      </c>
      <c r="BD18" s="293"/>
      <c r="BE18" s="17">
        <f t="shared" ref="BE18:BI18" si="34">Q18+AK18</f>
        <v>26</v>
      </c>
      <c r="BF18" s="18">
        <f t="shared" si="34"/>
        <v>45</v>
      </c>
      <c r="BG18" s="18">
        <f t="shared" si="34"/>
        <v>33</v>
      </c>
      <c r="BH18" s="18">
        <f t="shared" si="34"/>
        <v>37</v>
      </c>
      <c r="BI18" s="18">
        <f t="shared" si="34"/>
        <v>39</v>
      </c>
      <c r="BJ18" s="18">
        <f>SUM(BE18:BI18)</f>
        <v>180</v>
      </c>
      <c r="BK18" s="287" t="s">
        <v>15</v>
      </c>
      <c r="BL18" s="287"/>
      <c r="BM18" s="18">
        <f t="shared" si="29"/>
        <v>30</v>
      </c>
      <c r="BN18" s="18">
        <f t="shared" si="30"/>
        <v>19</v>
      </c>
      <c r="BO18" s="18">
        <f t="shared" si="31"/>
        <v>35</v>
      </c>
      <c r="BP18" s="18">
        <f t="shared" si="32"/>
        <v>26</v>
      </c>
      <c r="BQ18" s="18">
        <f t="shared" si="33"/>
        <v>33</v>
      </c>
      <c r="BR18" s="19">
        <f>SUM(BM18:BQ18)</f>
        <v>143</v>
      </c>
    </row>
    <row r="19" spans="2:70" ht="15" x14ac:dyDescent="0.15">
      <c r="B19" s="153" t="s">
        <v>39</v>
      </c>
      <c r="C19" s="141">
        <f>V42</f>
        <v>433</v>
      </c>
      <c r="D19" s="62">
        <f>V43</f>
        <v>500</v>
      </c>
      <c r="E19" s="63">
        <f>SUM(C19:D19)</f>
        <v>933</v>
      </c>
      <c r="F19" s="64">
        <f>AP42</f>
        <v>0</v>
      </c>
      <c r="G19" s="62">
        <f>AP43</f>
        <v>0</v>
      </c>
      <c r="H19" s="63">
        <f>SUM(F19:G19)</f>
        <v>0</v>
      </c>
      <c r="I19" s="107">
        <f t="shared" si="23"/>
        <v>433</v>
      </c>
      <c r="J19" s="108">
        <f t="shared" si="23"/>
        <v>500</v>
      </c>
      <c r="K19" s="121">
        <f t="shared" si="23"/>
        <v>933</v>
      </c>
      <c r="L19" s="72"/>
      <c r="O19" s="274" t="s">
        <v>12</v>
      </c>
      <c r="P19" s="275"/>
      <c r="Q19" s="20">
        <f t="shared" ref="Q19:V19" si="35">SUM(Q17:Q18)</f>
        <v>69</v>
      </c>
      <c r="R19" s="20">
        <f t="shared" si="35"/>
        <v>90</v>
      </c>
      <c r="S19" s="20">
        <f t="shared" si="35"/>
        <v>68</v>
      </c>
      <c r="T19" s="20">
        <f t="shared" si="35"/>
        <v>68</v>
      </c>
      <c r="U19" s="20">
        <f t="shared" si="35"/>
        <v>77</v>
      </c>
      <c r="V19" s="20">
        <f t="shared" si="35"/>
        <v>372</v>
      </c>
      <c r="W19" s="295" t="s">
        <v>12</v>
      </c>
      <c r="X19" s="296"/>
      <c r="Y19" s="20">
        <f>SUM(Y17:Y18)</f>
        <v>67</v>
      </c>
      <c r="Z19" s="20">
        <f t="shared" ref="Z19:AC19" si="36">SUM(Z17:Z18)</f>
        <v>48</v>
      </c>
      <c r="AA19" s="20">
        <f t="shared" si="36"/>
        <v>70</v>
      </c>
      <c r="AB19" s="20">
        <f t="shared" si="36"/>
        <v>69</v>
      </c>
      <c r="AC19" s="20">
        <f t="shared" si="36"/>
        <v>73</v>
      </c>
      <c r="AD19" s="20">
        <f t="shared" ref="AD19" si="37">SUM(AD17:AD18)</f>
        <v>327</v>
      </c>
      <c r="AI19" s="274" t="s">
        <v>12</v>
      </c>
      <c r="AJ19" s="275"/>
      <c r="AK19" s="20">
        <f t="shared" ref="AK19:AP19" si="38">SUM(AK17:AK18)</f>
        <v>2</v>
      </c>
      <c r="AL19" s="20">
        <f t="shared" si="38"/>
        <v>6</v>
      </c>
      <c r="AM19" s="20">
        <f t="shared" si="38"/>
        <v>6</v>
      </c>
      <c r="AN19" s="20">
        <f t="shared" si="38"/>
        <v>8</v>
      </c>
      <c r="AO19" s="20">
        <f t="shared" si="38"/>
        <v>3</v>
      </c>
      <c r="AP19" s="20">
        <f t="shared" si="38"/>
        <v>25</v>
      </c>
      <c r="AQ19" s="295" t="s">
        <v>12</v>
      </c>
      <c r="AR19" s="296"/>
      <c r="AS19" s="20">
        <f t="shared" ref="AS19:AX19" si="39">SUM(AS17:AS18)</f>
        <v>6</v>
      </c>
      <c r="AT19" s="20">
        <f t="shared" si="39"/>
        <v>1</v>
      </c>
      <c r="AU19" s="20">
        <f t="shared" si="39"/>
        <v>6</v>
      </c>
      <c r="AV19" s="20">
        <f t="shared" si="39"/>
        <v>1</v>
      </c>
      <c r="AW19" s="20">
        <f t="shared" si="39"/>
        <v>5</v>
      </c>
      <c r="AX19" s="20">
        <f t="shared" si="39"/>
        <v>19</v>
      </c>
      <c r="BC19" s="274" t="s">
        <v>12</v>
      </c>
      <c r="BD19" s="275"/>
      <c r="BE19" s="20">
        <f t="shared" ref="BE19:BJ19" si="40">SUM(BE17:BE18)</f>
        <v>71</v>
      </c>
      <c r="BF19" s="20">
        <f t="shared" si="40"/>
        <v>96</v>
      </c>
      <c r="BG19" s="20">
        <f t="shared" si="40"/>
        <v>74</v>
      </c>
      <c r="BH19" s="20">
        <f t="shared" si="40"/>
        <v>76</v>
      </c>
      <c r="BI19" s="20">
        <f t="shared" si="40"/>
        <v>80</v>
      </c>
      <c r="BJ19" s="20">
        <f t="shared" si="40"/>
        <v>397</v>
      </c>
      <c r="BK19" s="295" t="s">
        <v>12</v>
      </c>
      <c r="BL19" s="296"/>
      <c r="BM19" s="20">
        <f t="shared" ref="BM19:BR19" si="41">SUM(BM17:BM18)</f>
        <v>73</v>
      </c>
      <c r="BN19" s="20">
        <f t="shared" si="41"/>
        <v>49</v>
      </c>
      <c r="BO19" s="20">
        <f t="shared" si="41"/>
        <v>76</v>
      </c>
      <c r="BP19" s="20">
        <f t="shared" si="41"/>
        <v>70</v>
      </c>
      <c r="BQ19" s="20">
        <f t="shared" si="41"/>
        <v>78</v>
      </c>
      <c r="BR19" s="20">
        <f t="shared" si="41"/>
        <v>346</v>
      </c>
    </row>
    <row r="20" spans="2:70" ht="15.75" thickBot="1" x14ac:dyDescent="0.2">
      <c r="B20" s="154" t="s">
        <v>22</v>
      </c>
      <c r="C20" s="150">
        <f>C9-C18-C19</f>
        <v>779</v>
      </c>
      <c r="D20" s="79">
        <f>D9-D18-D19</f>
        <v>1285</v>
      </c>
      <c r="E20" s="80">
        <f>SUM(C20:D20)</f>
        <v>2064</v>
      </c>
      <c r="F20" s="81">
        <f>F9-F18-F19</f>
        <v>0</v>
      </c>
      <c r="G20" s="79">
        <f>G9-G18-G19</f>
        <v>1</v>
      </c>
      <c r="H20" s="84">
        <f>H9-H18-H19</f>
        <v>1</v>
      </c>
      <c r="I20" s="122">
        <f>+C20+F20</f>
        <v>779</v>
      </c>
      <c r="J20" s="123">
        <f t="shared" si="23"/>
        <v>1286</v>
      </c>
      <c r="K20" s="124">
        <f t="shared" si="23"/>
        <v>2065</v>
      </c>
      <c r="L20" s="72"/>
      <c r="O20" s="25"/>
      <c r="P20" s="25"/>
      <c r="Q20" s="23"/>
      <c r="R20" s="23"/>
      <c r="S20" s="23"/>
      <c r="T20" s="23"/>
      <c r="U20" s="23"/>
      <c r="V20" s="23"/>
      <c r="W20" s="25"/>
      <c r="X20" s="25"/>
      <c r="Y20" s="23"/>
      <c r="Z20" s="23"/>
      <c r="AA20" s="23"/>
      <c r="AB20" s="23"/>
      <c r="AC20" s="23"/>
      <c r="AD20" s="23"/>
      <c r="AI20" s="25"/>
      <c r="AJ20" s="25"/>
      <c r="AK20" s="23"/>
      <c r="AL20" s="23"/>
      <c r="AM20" s="23"/>
      <c r="AN20" s="23"/>
      <c r="AO20" s="23"/>
      <c r="AP20" s="23"/>
      <c r="AQ20" s="25"/>
      <c r="AR20" s="25"/>
      <c r="AS20" s="23"/>
      <c r="AT20" s="23"/>
      <c r="AU20" s="23"/>
      <c r="AV20" s="23"/>
      <c r="AW20" s="23"/>
      <c r="AX20" s="23"/>
      <c r="BC20" s="25"/>
      <c r="BD20" s="25"/>
      <c r="BE20" s="23"/>
      <c r="BF20" s="23"/>
      <c r="BG20" s="23"/>
      <c r="BH20" s="23"/>
      <c r="BI20" s="23"/>
      <c r="BJ20" s="23"/>
      <c r="BK20" s="25"/>
      <c r="BL20" s="25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72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72"/>
      <c r="O22" s="274" t="s">
        <v>13</v>
      </c>
      <c r="P22" s="293"/>
      <c r="Q22" s="14">
        <v>35</v>
      </c>
      <c r="R22" s="174">
        <v>35</v>
      </c>
      <c r="S22" s="171">
        <v>39</v>
      </c>
      <c r="T22" s="15">
        <v>47</v>
      </c>
      <c r="U22" s="15">
        <v>44</v>
      </c>
      <c r="V22" s="15">
        <f>SUM(Q22:U22)</f>
        <v>200</v>
      </c>
      <c r="W22" s="284" t="s">
        <v>13</v>
      </c>
      <c r="X22" s="285"/>
      <c r="Y22" s="15">
        <v>48</v>
      </c>
      <c r="Z22" s="15">
        <v>54</v>
      </c>
      <c r="AA22" s="15">
        <v>62</v>
      </c>
      <c r="AB22" s="15">
        <v>56</v>
      </c>
      <c r="AC22" s="27">
        <v>51</v>
      </c>
      <c r="AD22" s="16">
        <f>SUM(Y22:AC22)</f>
        <v>271</v>
      </c>
      <c r="AI22" s="274" t="s">
        <v>13</v>
      </c>
      <c r="AJ22" s="293"/>
      <c r="AK22" s="14">
        <v>1</v>
      </c>
      <c r="AL22" s="15">
        <v>3</v>
      </c>
      <c r="AM22" s="15">
        <v>1</v>
      </c>
      <c r="AN22" s="15">
        <v>1</v>
      </c>
      <c r="AO22" s="15">
        <v>1</v>
      </c>
      <c r="AP22" s="15">
        <f>SUM(AK22:AO22)</f>
        <v>7</v>
      </c>
      <c r="AQ22" s="284" t="s">
        <v>13</v>
      </c>
      <c r="AR22" s="285"/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6">
        <f>SUM(AS22:AW22)</f>
        <v>0</v>
      </c>
      <c r="BC22" s="274" t="s">
        <v>13</v>
      </c>
      <c r="BD22" s="293"/>
      <c r="BE22" s="172">
        <f t="shared" ref="BE22" si="42">Q22+AK22</f>
        <v>36</v>
      </c>
      <c r="BF22" s="171">
        <f t="shared" ref="BF22" si="43">R22+AL22</f>
        <v>38</v>
      </c>
      <c r="BG22" s="171">
        <f t="shared" ref="BG22" si="44">S22+AM22</f>
        <v>40</v>
      </c>
      <c r="BH22" s="171">
        <f t="shared" ref="BH22" si="45">T22+AN22</f>
        <v>48</v>
      </c>
      <c r="BI22" s="171">
        <f t="shared" ref="BI22" si="46">U22+AO22</f>
        <v>45</v>
      </c>
      <c r="BJ22" s="15">
        <f>SUM(BE22:BI22)</f>
        <v>207</v>
      </c>
      <c r="BK22" s="286" t="s">
        <v>13</v>
      </c>
      <c r="BL22" s="286"/>
      <c r="BM22" s="171">
        <f t="shared" ref="BM22" si="47">Y22+AS22</f>
        <v>48</v>
      </c>
      <c r="BN22" s="171">
        <f t="shared" ref="BN22" si="48">Z22+AT22</f>
        <v>54</v>
      </c>
      <c r="BO22" s="171">
        <f t="shared" ref="BO22" si="49">AA22+AU22</f>
        <v>62</v>
      </c>
      <c r="BP22" s="171">
        <f t="shared" ref="BP22" si="50">AB22+AV22</f>
        <v>56</v>
      </c>
      <c r="BQ22" s="171">
        <f t="shared" ref="BQ22" si="51">AC22+AW22</f>
        <v>51</v>
      </c>
      <c r="BR22" s="16">
        <f>SUM(BM22:BQ22)</f>
        <v>271</v>
      </c>
    </row>
    <row r="23" spans="2:70" ht="16.5" thickTop="1" thickBot="1" x14ac:dyDescent="0.2">
      <c r="B23" s="97" t="s">
        <v>37</v>
      </c>
      <c r="C23" s="98">
        <f>ROUND(C17/$C$10,4)</f>
        <v>0.33079999999999998</v>
      </c>
      <c r="D23" s="99">
        <f>ROUND(D17/$D$10,4)</f>
        <v>0.29509999999999997</v>
      </c>
      <c r="E23" s="100">
        <f>ROUND(E17/$E$10,4)</f>
        <v>0.31209999999999999</v>
      </c>
      <c r="F23" s="98">
        <f>ROUND(F17/$F$10,4)</f>
        <v>7.8899999999999998E-2</v>
      </c>
      <c r="G23" s="99">
        <f>ROUND(G17/$G$10,4)</f>
        <v>0.27450000000000002</v>
      </c>
      <c r="H23" s="100">
        <f>ROUND(H17/$H$10,4)</f>
        <v>0.191</v>
      </c>
      <c r="I23" s="127">
        <f>ROUND(I17/$I$10,4)</f>
        <v>0.32890000000000003</v>
      </c>
      <c r="J23" s="128">
        <f>ROUND(J17/$J$10,4)</f>
        <v>0.2949</v>
      </c>
      <c r="K23" s="129">
        <f>ROUND(K17/$K$10,4)</f>
        <v>0.31109999999999999</v>
      </c>
      <c r="L23" s="72"/>
      <c r="O23" s="274" t="s">
        <v>15</v>
      </c>
      <c r="P23" s="293"/>
      <c r="Q23" s="17">
        <v>31</v>
      </c>
      <c r="R23" s="18">
        <v>43</v>
      </c>
      <c r="S23" s="18">
        <v>35</v>
      </c>
      <c r="T23" s="18">
        <v>38</v>
      </c>
      <c r="U23" s="18">
        <v>43</v>
      </c>
      <c r="V23" s="18">
        <f>SUM(Q23:U23)</f>
        <v>190</v>
      </c>
      <c r="W23" s="291" t="s">
        <v>15</v>
      </c>
      <c r="X23" s="292"/>
      <c r="Y23" s="18">
        <v>44</v>
      </c>
      <c r="Z23" s="18">
        <v>60</v>
      </c>
      <c r="AA23" s="18">
        <v>51</v>
      </c>
      <c r="AB23" s="18">
        <v>54</v>
      </c>
      <c r="AC23" s="28">
        <v>55</v>
      </c>
      <c r="AD23" s="19">
        <f>SUM(Y23:AC23)</f>
        <v>264</v>
      </c>
      <c r="AI23" s="274" t="s">
        <v>15</v>
      </c>
      <c r="AJ23" s="293"/>
      <c r="AK23" s="17">
        <v>3</v>
      </c>
      <c r="AL23" s="18">
        <v>2</v>
      </c>
      <c r="AM23" s="18">
        <v>2</v>
      </c>
      <c r="AN23" s="18">
        <v>1</v>
      </c>
      <c r="AO23" s="18">
        <v>2</v>
      </c>
      <c r="AP23" s="18">
        <f>SUM(AK23:AO23)</f>
        <v>10</v>
      </c>
      <c r="AQ23" s="291" t="s">
        <v>15</v>
      </c>
      <c r="AR23" s="292"/>
      <c r="AS23" s="18">
        <v>1</v>
      </c>
      <c r="AT23" s="18">
        <v>2</v>
      </c>
      <c r="AU23" s="18">
        <v>2</v>
      </c>
      <c r="AV23" s="18">
        <v>0</v>
      </c>
      <c r="AW23" s="18">
        <v>2</v>
      </c>
      <c r="AX23" s="19">
        <f>SUM(AS23:AW23)</f>
        <v>7</v>
      </c>
      <c r="BC23" s="274" t="s">
        <v>15</v>
      </c>
      <c r="BD23" s="293"/>
      <c r="BE23" s="17">
        <f t="shared" ref="BE23" si="52">Q23+AK23</f>
        <v>34</v>
      </c>
      <c r="BF23" s="18">
        <f t="shared" ref="BF23" si="53">R23+AL23</f>
        <v>45</v>
      </c>
      <c r="BG23" s="18">
        <f t="shared" ref="BG23" si="54">S23+AM23</f>
        <v>37</v>
      </c>
      <c r="BH23" s="18">
        <f t="shared" ref="BH23" si="55">T23+AN23</f>
        <v>39</v>
      </c>
      <c r="BI23" s="18">
        <f t="shared" ref="BI23" si="56">U23+AO23</f>
        <v>45</v>
      </c>
      <c r="BJ23" s="18">
        <f>SUM(BE23:BI23)</f>
        <v>200</v>
      </c>
      <c r="BK23" s="287" t="s">
        <v>15</v>
      </c>
      <c r="BL23" s="287"/>
      <c r="BM23" s="18">
        <f t="shared" ref="BM23" si="57">Y23+AS23</f>
        <v>45</v>
      </c>
      <c r="BN23" s="18">
        <f t="shared" ref="BN23" si="58">Z23+AT23</f>
        <v>62</v>
      </c>
      <c r="BO23" s="18">
        <f t="shared" ref="BO23" si="59">AA23+AU23</f>
        <v>53</v>
      </c>
      <c r="BP23" s="18">
        <f t="shared" ref="BP23" si="60">AB23+AV23</f>
        <v>54</v>
      </c>
      <c r="BQ23" s="18">
        <f t="shared" ref="BQ23" si="61">AC23+AW23</f>
        <v>57</v>
      </c>
      <c r="BR23" s="19">
        <f>SUM(BM23:BQ23)</f>
        <v>271</v>
      </c>
    </row>
    <row r="24" spans="2:70" ht="15" x14ac:dyDescent="0.15">
      <c r="B24" s="87" t="s">
        <v>38</v>
      </c>
      <c r="C24" s="89">
        <f>ROUND(C18/$C$10,4)</f>
        <v>9.2799999999999994E-2</v>
      </c>
      <c r="D24" s="86">
        <f>ROUND(D18/$D$10,4)</f>
        <v>8.6599999999999996E-2</v>
      </c>
      <c r="E24" s="90">
        <f>ROUND(E18/$E$10,4)</f>
        <v>8.9599999999999999E-2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9.2100000000000001E-2</v>
      </c>
      <c r="J24" s="131">
        <f>ROUND(J18/$J$10,4)</f>
        <v>8.5800000000000001E-2</v>
      </c>
      <c r="K24" s="132">
        <f>ROUND(K18/$K$10,4)</f>
        <v>8.8800000000000004E-2</v>
      </c>
      <c r="O24" s="274" t="s">
        <v>12</v>
      </c>
      <c r="P24" s="275"/>
      <c r="Q24" s="20">
        <f t="shared" ref="Q24:V24" si="62">SUM(Q22:Q23)</f>
        <v>66</v>
      </c>
      <c r="R24" s="20">
        <f t="shared" si="62"/>
        <v>78</v>
      </c>
      <c r="S24" s="20">
        <f t="shared" si="62"/>
        <v>74</v>
      </c>
      <c r="T24" s="20">
        <f t="shared" si="62"/>
        <v>85</v>
      </c>
      <c r="U24" s="20">
        <f t="shared" si="62"/>
        <v>87</v>
      </c>
      <c r="V24" s="20">
        <f t="shared" si="62"/>
        <v>390</v>
      </c>
      <c r="W24" s="295" t="s">
        <v>12</v>
      </c>
      <c r="X24" s="296"/>
      <c r="Y24" s="20">
        <f t="shared" ref="Y24:AD24" si="63">SUM(Y22:Y23)</f>
        <v>92</v>
      </c>
      <c r="Z24" s="20">
        <f t="shared" si="63"/>
        <v>114</v>
      </c>
      <c r="AA24" s="20">
        <f t="shared" si="63"/>
        <v>113</v>
      </c>
      <c r="AB24" s="20">
        <f t="shared" si="63"/>
        <v>110</v>
      </c>
      <c r="AC24" s="20">
        <f t="shared" si="63"/>
        <v>106</v>
      </c>
      <c r="AD24" s="20">
        <f t="shared" si="63"/>
        <v>535</v>
      </c>
      <c r="AI24" s="274" t="s">
        <v>12</v>
      </c>
      <c r="AJ24" s="275"/>
      <c r="AK24" s="20">
        <f t="shared" ref="AK24:AP24" si="64">SUM(AK22:AK23)</f>
        <v>4</v>
      </c>
      <c r="AL24" s="20">
        <f t="shared" si="64"/>
        <v>5</v>
      </c>
      <c r="AM24" s="20">
        <f t="shared" si="64"/>
        <v>3</v>
      </c>
      <c r="AN24" s="20">
        <f t="shared" si="64"/>
        <v>2</v>
      </c>
      <c r="AO24" s="20">
        <f t="shared" si="64"/>
        <v>3</v>
      </c>
      <c r="AP24" s="29">
        <f t="shared" si="64"/>
        <v>17</v>
      </c>
      <c r="AQ24" s="295" t="s">
        <v>12</v>
      </c>
      <c r="AR24" s="296"/>
      <c r="AS24" s="20">
        <f t="shared" ref="AS24:AX24" si="65">SUM(AS22:AS23)</f>
        <v>1</v>
      </c>
      <c r="AT24" s="20">
        <f t="shared" si="65"/>
        <v>2</v>
      </c>
      <c r="AU24" s="20">
        <f t="shared" si="65"/>
        <v>2</v>
      </c>
      <c r="AV24" s="20">
        <f t="shared" si="65"/>
        <v>0</v>
      </c>
      <c r="AW24" s="20">
        <f t="shared" si="65"/>
        <v>2</v>
      </c>
      <c r="AX24" s="20">
        <f t="shared" si="65"/>
        <v>7</v>
      </c>
      <c r="BC24" s="274" t="s">
        <v>12</v>
      </c>
      <c r="BD24" s="275"/>
      <c r="BE24" s="20">
        <f t="shared" ref="BE24:BJ24" si="66">SUM(BE22:BE23)</f>
        <v>70</v>
      </c>
      <c r="BF24" s="20">
        <f t="shared" si="66"/>
        <v>83</v>
      </c>
      <c r="BG24" s="20">
        <f t="shared" si="66"/>
        <v>77</v>
      </c>
      <c r="BH24" s="20">
        <f t="shared" si="66"/>
        <v>87</v>
      </c>
      <c r="BI24" s="20">
        <f t="shared" si="66"/>
        <v>90</v>
      </c>
      <c r="BJ24" s="20">
        <f t="shared" si="66"/>
        <v>407</v>
      </c>
      <c r="BK24" s="295" t="s">
        <v>12</v>
      </c>
      <c r="BL24" s="296"/>
      <c r="BM24" s="20">
        <f t="shared" ref="BM24:BR24" si="67">SUM(BM22:BM23)</f>
        <v>93</v>
      </c>
      <c r="BN24" s="20">
        <f t="shared" si="67"/>
        <v>116</v>
      </c>
      <c r="BO24" s="20">
        <f t="shared" si="67"/>
        <v>115</v>
      </c>
      <c r="BP24" s="20">
        <f t="shared" si="67"/>
        <v>110</v>
      </c>
      <c r="BQ24" s="20">
        <f t="shared" si="67"/>
        <v>108</v>
      </c>
      <c r="BR24" s="20">
        <f t="shared" si="67"/>
        <v>542</v>
      </c>
    </row>
    <row r="25" spans="2:70" ht="15" x14ac:dyDescent="0.15">
      <c r="B25" s="87" t="s">
        <v>39</v>
      </c>
      <c r="C25" s="89">
        <f>ROUND(C19/$C$10,4)</f>
        <v>8.5699999999999998E-2</v>
      </c>
      <c r="D25" s="86">
        <f>ROUND(D19/$D$10,4)</f>
        <v>9.0399999999999994E-2</v>
      </c>
      <c r="E25" s="90">
        <f>ROUND(E19/$E$10,4)</f>
        <v>8.8099999999999998E-2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8.5000000000000006E-2</v>
      </c>
      <c r="J25" s="131">
        <f>ROUND(J19/$J$10,4)</f>
        <v>8.9599999999999999E-2</v>
      </c>
      <c r="K25" s="132">
        <f>ROUND(K19/$K$10,4)</f>
        <v>8.7400000000000005E-2</v>
      </c>
      <c r="O25" s="25"/>
      <c r="P25" s="25"/>
      <c r="Q25" s="23"/>
      <c r="R25" s="23"/>
      <c r="S25" s="23"/>
      <c r="T25" s="23"/>
      <c r="U25" s="23"/>
      <c r="V25" s="23"/>
      <c r="W25" s="25"/>
      <c r="X25" s="25"/>
      <c r="Y25" s="23"/>
      <c r="Z25" s="23"/>
      <c r="AA25" s="23"/>
      <c r="AB25" s="23"/>
      <c r="AC25" s="23"/>
      <c r="AD25" s="23"/>
      <c r="AI25" s="25"/>
      <c r="AJ25" s="25"/>
      <c r="AK25" s="23"/>
      <c r="AL25" s="23"/>
      <c r="AM25" s="23"/>
      <c r="AN25" s="23"/>
      <c r="AO25" s="23"/>
      <c r="AP25" s="23"/>
      <c r="AQ25" s="25"/>
      <c r="AR25" s="25"/>
      <c r="AS25" s="23"/>
      <c r="AT25" s="23"/>
      <c r="AU25" s="23"/>
      <c r="AV25" s="23"/>
      <c r="AW25" s="23"/>
      <c r="AX25" s="23"/>
      <c r="BC25" s="25"/>
      <c r="BD25" s="25"/>
      <c r="BE25" s="23"/>
      <c r="BF25" s="23"/>
      <c r="BG25" s="23"/>
      <c r="BH25" s="23"/>
      <c r="BI25" s="23"/>
      <c r="BJ25" s="23"/>
      <c r="BK25" s="25"/>
      <c r="BL25" s="25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0.15409999999999999</v>
      </c>
      <c r="D26" s="92">
        <f>ROUND(D20/$D$10,4)</f>
        <v>0.2324</v>
      </c>
      <c r="E26" s="93">
        <f>ROUND(E20/$E$10,4)</f>
        <v>0.19500000000000001</v>
      </c>
      <c r="F26" s="91">
        <f>ROUND(F20/$F$10,4)</f>
        <v>0</v>
      </c>
      <c r="G26" s="92">
        <f>ROUND(G20/$G$10,4)</f>
        <v>1.9599999999999999E-2</v>
      </c>
      <c r="H26" s="93">
        <f>ROUND(H20/$H$10,4)</f>
        <v>1.12E-2</v>
      </c>
      <c r="I26" s="133">
        <f>ROUND(I20/$I$10,4)</f>
        <v>0.153</v>
      </c>
      <c r="J26" s="134">
        <f>ROUND(J20/$J$10,4)</f>
        <v>0.23039999999999999</v>
      </c>
      <c r="K26" s="135">
        <f>ROUND(K20/$K$10,4)</f>
        <v>0.19350000000000001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14">
        <v>68</v>
      </c>
      <c r="R27" s="15">
        <v>63</v>
      </c>
      <c r="S27" s="15">
        <v>76</v>
      </c>
      <c r="T27" s="15">
        <v>63</v>
      </c>
      <c r="U27" s="15">
        <v>96</v>
      </c>
      <c r="V27" s="15">
        <f>SUM(Q27:U27)</f>
        <v>366</v>
      </c>
      <c r="W27" s="284" t="s">
        <v>13</v>
      </c>
      <c r="X27" s="285"/>
      <c r="Y27" s="15">
        <v>88</v>
      </c>
      <c r="Z27" s="15">
        <v>67</v>
      </c>
      <c r="AA27" s="15">
        <v>58</v>
      </c>
      <c r="AB27" s="15">
        <v>69</v>
      </c>
      <c r="AC27" s="15">
        <v>62</v>
      </c>
      <c r="AD27" s="16">
        <f>SUM(Y27:AC27)</f>
        <v>344</v>
      </c>
      <c r="AI27" s="274" t="s">
        <v>13</v>
      </c>
      <c r="AJ27" s="293"/>
      <c r="AK27" s="14">
        <v>0</v>
      </c>
      <c r="AL27" s="15">
        <v>0</v>
      </c>
      <c r="AM27" s="15">
        <v>1</v>
      </c>
      <c r="AN27" s="15">
        <v>0</v>
      </c>
      <c r="AO27" s="15">
        <v>0</v>
      </c>
      <c r="AP27" s="15">
        <f>SUM(AK27:AO27)</f>
        <v>1</v>
      </c>
      <c r="AQ27" s="284" t="s">
        <v>13</v>
      </c>
      <c r="AR27" s="285"/>
      <c r="AS27" s="15">
        <v>1</v>
      </c>
      <c r="AT27" s="15">
        <v>0</v>
      </c>
      <c r="AU27" s="15">
        <v>0</v>
      </c>
      <c r="AV27" s="15">
        <v>0</v>
      </c>
      <c r="AW27" s="15">
        <v>0</v>
      </c>
      <c r="AX27" s="16">
        <f>SUM(AS27:AW27)</f>
        <v>1</v>
      </c>
      <c r="BC27" s="274" t="s">
        <v>13</v>
      </c>
      <c r="BD27" s="293"/>
      <c r="BE27" s="172">
        <f t="shared" ref="BE27" si="68">Q27+AK27</f>
        <v>68</v>
      </c>
      <c r="BF27" s="171">
        <f t="shared" ref="BF27" si="69">R27+AL27</f>
        <v>63</v>
      </c>
      <c r="BG27" s="171">
        <f t="shared" ref="BG27" si="70">S27+AM27</f>
        <v>77</v>
      </c>
      <c r="BH27" s="171">
        <f t="shared" ref="BH27" si="71">T27+AN27</f>
        <v>63</v>
      </c>
      <c r="BI27" s="171">
        <f t="shared" ref="BI27" si="72">U27+AO27</f>
        <v>96</v>
      </c>
      <c r="BJ27" s="15">
        <f>SUM(BE27:BI27)</f>
        <v>367</v>
      </c>
      <c r="BK27" s="286" t="s">
        <v>13</v>
      </c>
      <c r="BL27" s="286"/>
      <c r="BM27" s="171">
        <f t="shared" ref="BM27" si="73">Y27+AS27</f>
        <v>89</v>
      </c>
      <c r="BN27" s="171">
        <f t="shared" ref="BN27" si="74">Z27+AT27</f>
        <v>67</v>
      </c>
      <c r="BO27" s="171">
        <f t="shared" ref="BO27" si="75">AA27+AU27</f>
        <v>58</v>
      </c>
      <c r="BP27" s="171">
        <f t="shared" ref="BP27" si="76">AB27+AV27</f>
        <v>69</v>
      </c>
      <c r="BQ27" s="171">
        <f t="shared" ref="BQ27" si="77">AC27+AW27</f>
        <v>62</v>
      </c>
      <c r="BR27" s="16">
        <f>SUM(BM27:BQ27)</f>
        <v>345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47</v>
      </c>
      <c r="R28" s="18">
        <v>78</v>
      </c>
      <c r="S28" s="18">
        <v>69</v>
      </c>
      <c r="T28" s="18">
        <v>62</v>
      </c>
      <c r="U28" s="18">
        <v>61</v>
      </c>
      <c r="V28" s="18">
        <f>SUM(Q28:U28)</f>
        <v>317</v>
      </c>
      <c r="W28" s="291" t="s">
        <v>15</v>
      </c>
      <c r="X28" s="292"/>
      <c r="Y28" s="18">
        <v>58</v>
      </c>
      <c r="Z28" s="18">
        <v>64</v>
      </c>
      <c r="AA28" s="18">
        <v>75</v>
      </c>
      <c r="AB28" s="18">
        <v>82</v>
      </c>
      <c r="AC28" s="18">
        <v>60</v>
      </c>
      <c r="AD28" s="19">
        <f>SUM(Y28:AC28)</f>
        <v>339</v>
      </c>
      <c r="AI28" s="274" t="s">
        <v>15</v>
      </c>
      <c r="AJ28" s="293"/>
      <c r="AK28" s="17">
        <v>0</v>
      </c>
      <c r="AL28" s="18">
        <v>3</v>
      </c>
      <c r="AM28" s="18">
        <v>1</v>
      </c>
      <c r="AN28" s="18">
        <v>1</v>
      </c>
      <c r="AO28" s="18">
        <v>1</v>
      </c>
      <c r="AP28" s="18">
        <f>SUM(AK28:AO28)</f>
        <v>6</v>
      </c>
      <c r="AQ28" s="291" t="s">
        <v>15</v>
      </c>
      <c r="AR28" s="292"/>
      <c r="AS28" s="18">
        <v>3</v>
      </c>
      <c r="AT28" s="18">
        <v>0</v>
      </c>
      <c r="AU28" s="18">
        <v>0</v>
      </c>
      <c r="AV28" s="18">
        <v>2</v>
      </c>
      <c r="AW28" s="18">
        <v>1</v>
      </c>
      <c r="AX28" s="19">
        <f>SUM(AS28:AW28)</f>
        <v>6</v>
      </c>
      <c r="BC28" s="274" t="s">
        <v>15</v>
      </c>
      <c r="BD28" s="293"/>
      <c r="BE28" s="17">
        <f t="shared" ref="BE28" si="78">Q28+AK28</f>
        <v>47</v>
      </c>
      <c r="BF28" s="18">
        <f t="shared" ref="BF28" si="79">R28+AL28</f>
        <v>81</v>
      </c>
      <c r="BG28" s="18">
        <f t="shared" ref="BG28" si="80">S28+AM28</f>
        <v>70</v>
      </c>
      <c r="BH28" s="18">
        <f t="shared" ref="BH28" si="81">T28+AN28</f>
        <v>63</v>
      </c>
      <c r="BI28" s="18">
        <f t="shared" ref="BI28" si="82">U28+AO28</f>
        <v>62</v>
      </c>
      <c r="BJ28" s="18">
        <f>SUM(BE28:BI28)</f>
        <v>323</v>
      </c>
      <c r="BK28" s="287" t="s">
        <v>15</v>
      </c>
      <c r="BL28" s="287"/>
      <c r="BM28" s="18">
        <f t="shared" ref="BM28" si="83">Y28+AS28</f>
        <v>61</v>
      </c>
      <c r="BN28" s="18">
        <f t="shared" ref="BN28" si="84">Z28+AT28</f>
        <v>64</v>
      </c>
      <c r="BO28" s="18">
        <f t="shared" ref="BO28" si="85">AA28+AU28</f>
        <v>75</v>
      </c>
      <c r="BP28" s="18">
        <f t="shared" ref="BP28" si="86">AB28+AV28</f>
        <v>84</v>
      </c>
      <c r="BQ28" s="18">
        <f t="shared" ref="BQ28" si="87">AC28+AW28</f>
        <v>61</v>
      </c>
      <c r="BR28" s="19">
        <f>SUM(BM28:BQ28)</f>
        <v>345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 t="shared" ref="Q29:V29" si="88">SUM(Q27:Q28)</f>
        <v>115</v>
      </c>
      <c r="R29" s="20">
        <f t="shared" si="88"/>
        <v>141</v>
      </c>
      <c r="S29" s="20">
        <f t="shared" si="88"/>
        <v>145</v>
      </c>
      <c r="T29" s="20">
        <f t="shared" si="88"/>
        <v>125</v>
      </c>
      <c r="U29" s="20">
        <f t="shared" si="88"/>
        <v>157</v>
      </c>
      <c r="V29" s="20">
        <f t="shared" si="88"/>
        <v>683</v>
      </c>
      <c r="W29" s="295" t="s">
        <v>12</v>
      </c>
      <c r="X29" s="296"/>
      <c r="Y29" s="20">
        <f t="shared" ref="Y29:AD29" si="89">SUM(Y27:Y28)</f>
        <v>146</v>
      </c>
      <c r="Z29" s="20">
        <f t="shared" si="89"/>
        <v>131</v>
      </c>
      <c r="AA29" s="20">
        <f t="shared" si="89"/>
        <v>133</v>
      </c>
      <c r="AB29" s="20">
        <f t="shared" si="89"/>
        <v>151</v>
      </c>
      <c r="AC29" s="20">
        <f t="shared" si="89"/>
        <v>122</v>
      </c>
      <c r="AD29" s="20">
        <f t="shared" si="89"/>
        <v>683</v>
      </c>
      <c r="AI29" s="274" t="s">
        <v>12</v>
      </c>
      <c r="AJ29" s="275"/>
      <c r="AK29" s="20">
        <f t="shared" ref="AK29:AP29" si="90">SUM(AK27:AK28)</f>
        <v>0</v>
      </c>
      <c r="AL29" s="20">
        <f t="shared" si="90"/>
        <v>3</v>
      </c>
      <c r="AM29" s="20">
        <f t="shared" si="90"/>
        <v>2</v>
      </c>
      <c r="AN29" s="20">
        <f t="shared" si="90"/>
        <v>1</v>
      </c>
      <c r="AO29" s="20">
        <f t="shared" si="90"/>
        <v>1</v>
      </c>
      <c r="AP29" s="20">
        <f t="shared" si="90"/>
        <v>7</v>
      </c>
      <c r="AQ29" s="295" t="s">
        <v>12</v>
      </c>
      <c r="AR29" s="296"/>
      <c r="AS29" s="20">
        <f t="shared" ref="AS29:AX29" si="91">SUM(AS27:AS28)</f>
        <v>4</v>
      </c>
      <c r="AT29" s="20">
        <f t="shared" si="91"/>
        <v>0</v>
      </c>
      <c r="AU29" s="20">
        <f t="shared" si="91"/>
        <v>0</v>
      </c>
      <c r="AV29" s="20">
        <f t="shared" si="91"/>
        <v>2</v>
      </c>
      <c r="AW29" s="20">
        <f t="shared" si="91"/>
        <v>1</v>
      </c>
      <c r="AX29" s="20">
        <f t="shared" si="91"/>
        <v>7</v>
      </c>
      <c r="BC29" s="274" t="s">
        <v>12</v>
      </c>
      <c r="BD29" s="275"/>
      <c r="BE29" s="20">
        <f t="shared" ref="BE29:BJ29" si="92">SUM(BE27:BE28)</f>
        <v>115</v>
      </c>
      <c r="BF29" s="20">
        <f t="shared" si="92"/>
        <v>144</v>
      </c>
      <c r="BG29" s="20">
        <f t="shared" si="92"/>
        <v>147</v>
      </c>
      <c r="BH29" s="20">
        <f t="shared" si="92"/>
        <v>126</v>
      </c>
      <c r="BI29" s="20">
        <f t="shared" si="92"/>
        <v>158</v>
      </c>
      <c r="BJ29" s="20">
        <f t="shared" si="92"/>
        <v>690</v>
      </c>
      <c r="BK29" s="295" t="s">
        <v>12</v>
      </c>
      <c r="BL29" s="296"/>
      <c r="BM29" s="20">
        <f t="shared" ref="BM29:BR29" si="93">SUM(BM27:BM28)</f>
        <v>150</v>
      </c>
      <c r="BN29" s="20">
        <f t="shared" si="93"/>
        <v>131</v>
      </c>
      <c r="BO29" s="20">
        <f t="shared" si="93"/>
        <v>133</v>
      </c>
      <c r="BP29" s="20">
        <f t="shared" si="93"/>
        <v>153</v>
      </c>
      <c r="BQ29" s="20">
        <f t="shared" si="93"/>
        <v>123</v>
      </c>
      <c r="BR29" s="20">
        <f t="shared" si="93"/>
        <v>690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5"/>
      <c r="P30" s="25"/>
      <c r="Q30" s="23"/>
      <c r="R30" s="23"/>
      <c r="S30" s="23"/>
      <c r="T30" s="23"/>
      <c r="U30" s="23"/>
      <c r="V30" s="23"/>
      <c r="W30" s="25"/>
      <c r="X30" s="25"/>
      <c r="Y30" s="23"/>
      <c r="Z30" s="23"/>
      <c r="AA30" s="23"/>
      <c r="AB30" s="23"/>
      <c r="AC30" s="23"/>
      <c r="AD30" s="23"/>
      <c r="AI30" s="25"/>
      <c r="AJ30" s="25"/>
      <c r="AK30" s="23"/>
      <c r="AL30" s="23"/>
      <c r="AM30" s="23"/>
      <c r="AN30" s="23"/>
      <c r="AO30" s="23"/>
      <c r="AP30" s="23"/>
      <c r="AQ30" s="25"/>
      <c r="AR30" s="25"/>
      <c r="AS30" s="23"/>
      <c r="AT30" s="23"/>
      <c r="AU30" s="23"/>
      <c r="AV30" s="23"/>
      <c r="AW30" s="23"/>
      <c r="AX30" s="23"/>
      <c r="BC30" s="25"/>
      <c r="BD30" s="25"/>
      <c r="BE30" s="23"/>
      <c r="BF30" s="23"/>
      <c r="BG30" s="23"/>
      <c r="BH30" s="23"/>
      <c r="BI30" s="23"/>
      <c r="BJ30" s="23"/>
      <c r="BK30" s="25"/>
      <c r="BL30" s="25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94">C18+C19</f>
        <v>902</v>
      </c>
      <c r="D32" s="319">
        <f t="shared" si="94"/>
        <v>979</v>
      </c>
      <c r="E32" s="321">
        <f t="shared" si="94"/>
        <v>1881</v>
      </c>
      <c r="F32" s="317">
        <f t="shared" si="94"/>
        <v>0</v>
      </c>
      <c r="G32" s="319">
        <f t="shared" si="94"/>
        <v>0</v>
      </c>
      <c r="H32" s="321">
        <f t="shared" si="94"/>
        <v>0</v>
      </c>
      <c r="I32" s="329">
        <f t="shared" si="94"/>
        <v>902</v>
      </c>
      <c r="J32" s="331">
        <f t="shared" si="94"/>
        <v>979</v>
      </c>
      <c r="K32" s="333">
        <f t="shared" si="94"/>
        <v>1881</v>
      </c>
      <c r="O32" s="274" t="s">
        <v>13</v>
      </c>
      <c r="P32" s="293"/>
      <c r="Q32" s="14">
        <v>63</v>
      </c>
      <c r="R32" s="15">
        <v>62</v>
      </c>
      <c r="S32" s="15">
        <v>53</v>
      </c>
      <c r="T32" s="15">
        <v>50</v>
      </c>
      <c r="U32" s="15">
        <v>53</v>
      </c>
      <c r="V32" s="15">
        <f>SUM(Q32:U32)</f>
        <v>281</v>
      </c>
      <c r="W32" s="284" t="s">
        <v>13</v>
      </c>
      <c r="X32" s="285"/>
      <c r="Y32" s="15">
        <v>56</v>
      </c>
      <c r="Z32" s="15">
        <v>47</v>
      </c>
      <c r="AA32" s="15">
        <v>56</v>
      </c>
      <c r="AB32" s="15">
        <v>75</v>
      </c>
      <c r="AC32" s="15">
        <v>70</v>
      </c>
      <c r="AD32" s="16">
        <f>SUM(Y32:AC32)</f>
        <v>304</v>
      </c>
      <c r="AI32" s="274" t="s">
        <v>13</v>
      </c>
      <c r="AJ32" s="293"/>
      <c r="AK32" s="14">
        <v>0</v>
      </c>
      <c r="AL32" s="15">
        <v>0</v>
      </c>
      <c r="AM32" s="15">
        <v>1</v>
      </c>
      <c r="AN32" s="15">
        <v>0</v>
      </c>
      <c r="AO32" s="15">
        <v>0</v>
      </c>
      <c r="AP32" s="15">
        <f>SUM(AK32:AO32)</f>
        <v>1</v>
      </c>
      <c r="AQ32" s="284" t="s">
        <v>13</v>
      </c>
      <c r="AR32" s="285"/>
      <c r="AS32" s="15"/>
      <c r="AT32" s="15"/>
      <c r="AU32" s="15"/>
      <c r="AV32" s="15"/>
      <c r="AW32" s="15"/>
      <c r="AX32" s="16">
        <f>SUM(AS32:AW32)</f>
        <v>0</v>
      </c>
      <c r="BC32" s="274" t="s">
        <v>13</v>
      </c>
      <c r="BD32" s="293"/>
      <c r="BE32" s="172">
        <f t="shared" ref="BE32" si="95">Q32+AK32</f>
        <v>63</v>
      </c>
      <c r="BF32" s="171">
        <f t="shared" ref="BF32" si="96">R32+AL32</f>
        <v>62</v>
      </c>
      <c r="BG32" s="171">
        <f t="shared" ref="BG32" si="97">S32+AM32</f>
        <v>54</v>
      </c>
      <c r="BH32" s="171">
        <f t="shared" ref="BH32" si="98">T32+AN32</f>
        <v>50</v>
      </c>
      <c r="BI32" s="171">
        <f t="shared" ref="BI32" si="99">U32+AO32</f>
        <v>53</v>
      </c>
      <c r="BJ32" s="15">
        <f>SUM(BE32:BI32)</f>
        <v>282</v>
      </c>
      <c r="BK32" s="286" t="s">
        <v>13</v>
      </c>
      <c r="BL32" s="286"/>
      <c r="BM32" s="171">
        <f t="shared" ref="BM32" si="100">Y32+AS32</f>
        <v>56</v>
      </c>
      <c r="BN32" s="171">
        <f t="shared" ref="BN32" si="101">Z32+AT32</f>
        <v>47</v>
      </c>
      <c r="BO32" s="171">
        <f t="shared" ref="BO32" si="102">AA32+AU32</f>
        <v>56</v>
      </c>
      <c r="BP32" s="171">
        <f t="shared" ref="BP32" si="103">AB32+AV32</f>
        <v>75</v>
      </c>
      <c r="BQ32" s="171">
        <f t="shared" ref="BQ32" si="104">AC32+AW32</f>
        <v>70</v>
      </c>
      <c r="BR32" s="16">
        <f>SUM(BM32:BQ32)</f>
        <v>304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53</v>
      </c>
      <c r="R33" s="18">
        <v>64</v>
      </c>
      <c r="S33" s="18">
        <v>45</v>
      </c>
      <c r="T33" s="18">
        <v>58</v>
      </c>
      <c r="U33" s="18">
        <v>46</v>
      </c>
      <c r="V33" s="18">
        <f>SUM(Q33:U33)</f>
        <v>266</v>
      </c>
      <c r="W33" s="291" t="s">
        <v>15</v>
      </c>
      <c r="X33" s="292"/>
      <c r="Y33" s="18">
        <v>59</v>
      </c>
      <c r="Z33" s="18">
        <v>63</v>
      </c>
      <c r="AA33" s="18">
        <v>78</v>
      </c>
      <c r="AB33" s="18">
        <v>62</v>
      </c>
      <c r="AC33" s="18">
        <v>63</v>
      </c>
      <c r="AD33" s="19">
        <f>SUM(Y33:AC33)</f>
        <v>325</v>
      </c>
      <c r="AI33" s="274" t="s">
        <v>15</v>
      </c>
      <c r="AJ33" s="293"/>
      <c r="AK33" s="17">
        <v>0</v>
      </c>
      <c r="AL33" s="18">
        <v>1</v>
      </c>
      <c r="AM33" s="18">
        <v>0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53</v>
      </c>
      <c r="BF33" s="17">
        <f t="shared" ref="BF33:BI33" si="105">SUM(R33,AL33)</f>
        <v>65</v>
      </c>
      <c r="BG33" s="17">
        <f t="shared" si="105"/>
        <v>45</v>
      </c>
      <c r="BH33" s="17">
        <f t="shared" si="105"/>
        <v>58</v>
      </c>
      <c r="BI33" s="17">
        <f t="shared" si="105"/>
        <v>46</v>
      </c>
      <c r="BJ33" s="18">
        <f>SUM(BE33:BI33)</f>
        <v>267</v>
      </c>
      <c r="BK33" s="287" t="s">
        <v>15</v>
      </c>
      <c r="BL33" s="287"/>
      <c r="BM33" s="18">
        <f>Y33+AS33</f>
        <v>59</v>
      </c>
      <c r="BN33" s="18">
        <f t="shared" ref="BN33:BQ33" si="106">Z33+AT33</f>
        <v>63</v>
      </c>
      <c r="BO33" s="18">
        <f t="shared" si="106"/>
        <v>78</v>
      </c>
      <c r="BP33" s="18">
        <f t="shared" si="106"/>
        <v>62</v>
      </c>
      <c r="BQ33" s="18">
        <f t="shared" si="106"/>
        <v>63</v>
      </c>
      <c r="BR33" s="19">
        <f>SUM(BM33:BQ33)</f>
        <v>325</v>
      </c>
    </row>
    <row r="34" spans="2:70" x14ac:dyDescent="0.15">
      <c r="B34" s="83" t="s">
        <v>46</v>
      </c>
      <c r="C34" s="347">
        <f t="shared" ref="C34:K34" si="107">C20</f>
        <v>779</v>
      </c>
      <c r="D34" s="349">
        <f t="shared" si="107"/>
        <v>1285</v>
      </c>
      <c r="E34" s="351">
        <f t="shared" si="107"/>
        <v>2064</v>
      </c>
      <c r="F34" s="347">
        <f t="shared" si="107"/>
        <v>0</v>
      </c>
      <c r="G34" s="353">
        <f t="shared" si="107"/>
        <v>1</v>
      </c>
      <c r="H34" s="354">
        <f t="shared" si="107"/>
        <v>1</v>
      </c>
      <c r="I34" s="343">
        <f t="shared" si="107"/>
        <v>779</v>
      </c>
      <c r="J34" s="345">
        <f t="shared" si="107"/>
        <v>1286</v>
      </c>
      <c r="K34" s="359">
        <f t="shared" si="107"/>
        <v>2065</v>
      </c>
      <c r="O34" s="274" t="s">
        <v>12</v>
      </c>
      <c r="P34" s="275"/>
      <c r="Q34" s="20">
        <f t="shared" ref="Q34:V34" si="108">SUM(Q32:Q33)</f>
        <v>116</v>
      </c>
      <c r="R34" s="20">
        <f t="shared" si="108"/>
        <v>126</v>
      </c>
      <c r="S34" s="20">
        <f t="shared" si="108"/>
        <v>98</v>
      </c>
      <c r="T34" s="20">
        <f t="shared" si="108"/>
        <v>108</v>
      </c>
      <c r="U34" s="20">
        <f t="shared" si="108"/>
        <v>99</v>
      </c>
      <c r="V34" s="20">
        <f t="shared" si="108"/>
        <v>547</v>
      </c>
      <c r="W34" s="295" t="s">
        <v>12</v>
      </c>
      <c r="X34" s="296"/>
      <c r="Y34" s="20">
        <f t="shared" ref="Y34:AD34" si="109">SUM(Y32:Y33)</f>
        <v>115</v>
      </c>
      <c r="Z34" s="20">
        <f t="shared" si="109"/>
        <v>110</v>
      </c>
      <c r="AA34" s="20">
        <f t="shared" si="109"/>
        <v>134</v>
      </c>
      <c r="AB34" s="20">
        <f t="shared" si="109"/>
        <v>137</v>
      </c>
      <c r="AC34" s="20">
        <f t="shared" si="109"/>
        <v>133</v>
      </c>
      <c r="AD34" s="20">
        <f t="shared" si="109"/>
        <v>629</v>
      </c>
      <c r="AI34" s="274" t="s">
        <v>12</v>
      </c>
      <c r="AJ34" s="275"/>
      <c r="AK34" s="20">
        <f t="shared" ref="AK34:AP34" si="110">SUM(AK32:AK33)</f>
        <v>0</v>
      </c>
      <c r="AL34" s="20">
        <f t="shared" si="110"/>
        <v>1</v>
      </c>
      <c r="AM34" s="20">
        <f t="shared" si="110"/>
        <v>1</v>
      </c>
      <c r="AN34" s="20">
        <f t="shared" si="110"/>
        <v>0</v>
      </c>
      <c r="AO34" s="20">
        <f t="shared" si="110"/>
        <v>0</v>
      </c>
      <c r="AP34" s="20">
        <f t="shared" si="110"/>
        <v>2</v>
      </c>
      <c r="AQ34" s="295" t="s">
        <v>12</v>
      </c>
      <c r="AR34" s="296"/>
      <c r="AS34" s="20">
        <f>SUM(AS32:AS33)</f>
        <v>0</v>
      </c>
      <c r="AT34" s="20">
        <f t="shared" ref="AT34:AX34" si="111">SUM(AT32:AT33)</f>
        <v>0</v>
      </c>
      <c r="AU34" s="20">
        <f t="shared" si="111"/>
        <v>0</v>
      </c>
      <c r="AV34" s="20">
        <f t="shared" si="111"/>
        <v>0</v>
      </c>
      <c r="AW34" s="20">
        <f t="shared" si="111"/>
        <v>0</v>
      </c>
      <c r="AX34" s="20">
        <f t="shared" si="111"/>
        <v>0</v>
      </c>
      <c r="BC34" s="274" t="s">
        <v>12</v>
      </c>
      <c r="BD34" s="275"/>
      <c r="BE34" s="20">
        <f t="shared" ref="BE34:BJ34" si="112">SUM(BE32:BE33)</f>
        <v>116</v>
      </c>
      <c r="BF34" s="20">
        <f t="shared" si="112"/>
        <v>127</v>
      </c>
      <c r="BG34" s="20">
        <f t="shared" si="112"/>
        <v>99</v>
      </c>
      <c r="BH34" s="20">
        <f t="shared" si="112"/>
        <v>108</v>
      </c>
      <c r="BI34" s="20">
        <f t="shared" si="112"/>
        <v>99</v>
      </c>
      <c r="BJ34" s="20">
        <f t="shared" si="112"/>
        <v>549</v>
      </c>
      <c r="BK34" s="295" t="s">
        <v>12</v>
      </c>
      <c r="BL34" s="296"/>
      <c r="BM34" s="20">
        <f t="shared" ref="BM34:BR34" si="113">SUM(BM32:BM33)</f>
        <v>115</v>
      </c>
      <c r="BN34" s="20">
        <f t="shared" si="113"/>
        <v>110</v>
      </c>
      <c r="BO34" s="20">
        <f t="shared" si="113"/>
        <v>134</v>
      </c>
      <c r="BP34" s="20">
        <f t="shared" si="113"/>
        <v>137</v>
      </c>
      <c r="BQ34" s="20">
        <f t="shared" si="113"/>
        <v>133</v>
      </c>
      <c r="BR34" s="20">
        <f t="shared" si="113"/>
        <v>629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5"/>
      <c r="P35" s="25"/>
      <c r="Q35" s="23"/>
      <c r="R35" s="23"/>
      <c r="S35" s="23"/>
      <c r="T35" s="23"/>
      <c r="U35" s="23"/>
      <c r="V35" s="23"/>
      <c r="W35" s="25"/>
      <c r="X35" s="25"/>
      <c r="Y35" s="23"/>
      <c r="Z35" s="23"/>
      <c r="AA35" s="23"/>
      <c r="AB35" s="23"/>
      <c r="AC35" s="23"/>
      <c r="AD35" s="23"/>
      <c r="AI35" s="25"/>
      <c r="AJ35" s="25"/>
      <c r="AK35" s="23"/>
      <c r="AL35" s="23"/>
      <c r="AM35" s="23"/>
      <c r="AN35" s="23"/>
      <c r="AO35" s="23"/>
      <c r="AP35" s="23"/>
      <c r="AQ35" s="25"/>
      <c r="AR35" s="25"/>
      <c r="AS35" s="23"/>
      <c r="AT35" s="23"/>
      <c r="AU35" s="23"/>
      <c r="AV35" s="23"/>
      <c r="AW35" s="23"/>
      <c r="AX35" s="23"/>
      <c r="BC35" s="25"/>
      <c r="BD35" s="25"/>
      <c r="BE35" s="23"/>
      <c r="BF35" s="23"/>
      <c r="BG35" s="23"/>
      <c r="BH35" s="23"/>
      <c r="BI35" s="23"/>
      <c r="BJ35" s="23"/>
      <c r="BK35" s="25"/>
      <c r="BL35" s="25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14">
        <v>79</v>
      </c>
      <c r="R37" s="15">
        <v>84</v>
      </c>
      <c r="S37" s="15">
        <v>61</v>
      </c>
      <c r="T37" s="15">
        <v>70</v>
      </c>
      <c r="U37" s="15">
        <v>83</v>
      </c>
      <c r="V37" s="15">
        <f>SUM(Q37:U37)</f>
        <v>377</v>
      </c>
      <c r="W37" s="284" t="s">
        <v>13</v>
      </c>
      <c r="X37" s="285"/>
      <c r="Y37" s="15">
        <v>94</v>
      </c>
      <c r="Z37" s="15">
        <v>93</v>
      </c>
      <c r="AA37" s="15">
        <v>90</v>
      </c>
      <c r="AB37" s="15">
        <v>98</v>
      </c>
      <c r="AC37" s="15">
        <v>94</v>
      </c>
      <c r="AD37" s="16">
        <f>SUM(Y37:AC37)</f>
        <v>469</v>
      </c>
      <c r="AI37" s="274" t="s">
        <v>13</v>
      </c>
      <c r="AJ37" s="293"/>
      <c r="AK37" s="14">
        <v>0</v>
      </c>
      <c r="AL37" s="15"/>
      <c r="AM37" s="15"/>
      <c r="AN37" s="15"/>
      <c r="AO37" s="15"/>
      <c r="AP37" s="15">
        <f>SUM(AK37:AO37)</f>
        <v>0</v>
      </c>
      <c r="AQ37" s="284" t="s">
        <v>13</v>
      </c>
      <c r="AR37" s="285"/>
      <c r="AS37" s="15"/>
      <c r="AT37" s="15"/>
      <c r="AU37" s="15"/>
      <c r="AV37" s="15"/>
      <c r="AW37" s="15"/>
      <c r="AX37" s="16">
        <f>SUM(AS37:AW37)</f>
        <v>0</v>
      </c>
      <c r="BC37" s="274" t="s">
        <v>13</v>
      </c>
      <c r="BD37" s="293"/>
      <c r="BE37" s="172">
        <f t="shared" ref="BE37" si="114">Q37+AK37</f>
        <v>79</v>
      </c>
      <c r="BF37" s="171">
        <f t="shared" ref="BF37" si="115">R37+AL37</f>
        <v>84</v>
      </c>
      <c r="BG37" s="171">
        <f t="shared" ref="BG37" si="116">S37+AM37</f>
        <v>61</v>
      </c>
      <c r="BH37" s="171">
        <f t="shared" ref="BH37" si="117">T37+AN37</f>
        <v>70</v>
      </c>
      <c r="BI37" s="171">
        <f t="shared" ref="BI37" si="118">U37+AO37</f>
        <v>83</v>
      </c>
      <c r="BJ37" s="15">
        <f>SUM(BE37:BI37)</f>
        <v>377</v>
      </c>
      <c r="BK37" s="286" t="s">
        <v>13</v>
      </c>
      <c r="BL37" s="286"/>
      <c r="BM37" s="171">
        <f t="shared" ref="BM37" si="119">Y37+AS37</f>
        <v>94</v>
      </c>
      <c r="BN37" s="171">
        <f t="shared" ref="BN37" si="120">Z37+AT37</f>
        <v>93</v>
      </c>
      <c r="BO37" s="171">
        <f t="shared" ref="BO37" si="121">AA37+AU37</f>
        <v>90</v>
      </c>
      <c r="BP37" s="171">
        <f t="shared" ref="BP37" si="122">AB37+AV37</f>
        <v>98</v>
      </c>
      <c r="BQ37" s="171">
        <f t="shared" ref="BQ37" si="123">AC37+AW37</f>
        <v>94</v>
      </c>
      <c r="BR37" s="16">
        <f>SUM(BM37:BQ37)</f>
        <v>469</v>
      </c>
    </row>
    <row r="38" spans="2:70" ht="14.25" thickBot="1" x14ac:dyDescent="0.2">
      <c r="B38" s="138" t="s">
        <v>41</v>
      </c>
      <c r="C38" s="367">
        <f>ROUND(C32/$C$10,4)</f>
        <v>0.1784</v>
      </c>
      <c r="D38" s="369">
        <f>ROUND(D32/$D$10,4)</f>
        <v>0.17699999999999999</v>
      </c>
      <c r="E38" s="371">
        <f>ROUND(E32/$E$10,4)</f>
        <v>0.1777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0.17710000000000001</v>
      </c>
      <c r="J38" s="363">
        <f>ROUND(J32/$J$10,4)</f>
        <v>0.1754</v>
      </c>
      <c r="K38" s="365">
        <f>ROUND(K32/$K$10,4)</f>
        <v>0.1762</v>
      </c>
      <c r="O38" s="274" t="s">
        <v>15</v>
      </c>
      <c r="P38" s="293"/>
      <c r="Q38" s="17">
        <v>75</v>
      </c>
      <c r="R38" s="18">
        <v>74</v>
      </c>
      <c r="S38" s="18">
        <v>89</v>
      </c>
      <c r="T38" s="18">
        <v>63</v>
      </c>
      <c r="U38" s="18">
        <v>84</v>
      </c>
      <c r="V38" s="18">
        <f>SUM(Q38:U38)</f>
        <v>385</v>
      </c>
      <c r="W38" s="291" t="s">
        <v>15</v>
      </c>
      <c r="X38" s="292"/>
      <c r="Y38" s="18">
        <v>83</v>
      </c>
      <c r="Z38" s="18">
        <v>94</v>
      </c>
      <c r="AA38" s="18">
        <v>82</v>
      </c>
      <c r="AB38" s="18">
        <v>101</v>
      </c>
      <c r="AC38" s="18">
        <v>119</v>
      </c>
      <c r="AD38" s="19">
        <f>SUM(Y38:AC38)</f>
        <v>479</v>
      </c>
      <c r="AI38" s="274" t="s">
        <v>15</v>
      </c>
      <c r="AJ38" s="293"/>
      <c r="AK38" s="17">
        <v>1</v>
      </c>
      <c r="AL38" s="18"/>
      <c r="AM38" s="18"/>
      <c r="AN38" s="18"/>
      <c r="AO38" s="18"/>
      <c r="AP38" s="18">
        <f>SUM(AK38:AO38)</f>
        <v>1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ref="BE38" si="124">Q38+AK38</f>
        <v>76</v>
      </c>
      <c r="BF38" s="18">
        <f t="shared" ref="BF38" si="125">R38+AL38</f>
        <v>74</v>
      </c>
      <c r="BG38" s="18">
        <f t="shared" ref="BG38" si="126">S38+AM38</f>
        <v>89</v>
      </c>
      <c r="BH38" s="18">
        <f t="shared" ref="BH38" si="127">T38+AN38</f>
        <v>63</v>
      </c>
      <c r="BI38" s="18">
        <f t="shared" ref="BI38" si="128">U38+AO38</f>
        <v>84</v>
      </c>
      <c r="BJ38" s="18">
        <f>SUM(BE38:BI38)</f>
        <v>386</v>
      </c>
      <c r="BK38" s="287" t="s">
        <v>15</v>
      </c>
      <c r="BL38" s="287"/>
      <c r="BM38" s="18">
        <f t="shared" ref="BM38" si="129">Y38+AS38</f>
        <v>83</v>
      </c>
      <c r="BN38" s="18">
        <f t="shared" ref="BN38" si="130">Z38+AT38</f>
        <v>94</v>
      </c>
      <c r="BO38" s="18">
        <f t="shared" ref="BO38" si="131">AA38+AU38</f>
        <v>82</v>
      </c>
      <c r="BP38" s="18">
        <f t="shared" ref="BP38" si="132">AB38+AV38</f>
        <v>101</v>
      </c>
      <c r="BQ38" s="18">
        <f t="shared" ref="BQ38" si="133">AC38+AW38</f>
        <v>119</v>
      </c>
      <c r="BR38" s="19">
        <f>SUM(BM38:BQ38)</f>
        <v>479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72"/>
      <c r="O39" s="274" t="s">
        <v>12</v>
      </c>
      <c r="P39" s="275"/>
      <c r="Q39" s="20">
        <f t="shared" ref="Q39:V39" si="134">SUM(Q37:Q38)</f>
        <v>154</v>
      </c>
      <c r="R39" s="20">
        <f t="shared" si="134"/>
        <v>158</v>
      </c>
      <c r="S39" s="20">
        <f t="shared" si="134"/>
        <v>150</v>
      </c>
      <c r="T39" s="20">
        <f t="shared" si="134"/>
        <v>133</v>
      </c>
      <c r="U39" s="20">
        <f t="shared" si="134"/>
        <v>167</v>
      </c>
      <c r="V39" s="20">
        <f t="shared" si="134"/>
        <v>762</v>
      </c>
      <c r="W39" s="295" t="s">
        <v>12</v>
      </c>
      <c r="X39" s="296"/>
      <c r="Y39" s="20">
        <f t="shared" ref="Y39:AD39" si="135">SUM(Y37:Y38)</f>
        <v>177</v>
      </c>
      <c r="Z39" s="20">
        <f t="shared" si="135"/>
        <v>187</v>
      </c>
      <c r="AA39" s="20">
        <f t="shared" si="135"/>
        <v>172</v>
      </c>
      <c r="AB39" s="20">
        <f t="shared" si="135"/>
        <v>199</v>
      </c>
      <c r="AC39" s="20">
        <f t="shared" si="135"/>
        <v>213</v>
      </c>
      <c r="AD39" s="20">
        <f t="shared" si="135"/>
        <v>948</v>
      </c>
      <c r="AI39" s="274" t="s">
        <v>12</v>
      </c>
      <c r="AJ39" s="275"/>
      <c r="AK39" s="20">
        <f t="shared" ref="AK39:AP39" si="136">SUM(AK37:AK38)</f>
        <v>1</v>
      </c>
      <c r="AL39" s="20">
        <f t="shared" si="136"/>
        <v>0</v>
      </c>
      <c r="AM39" s="20">
        <f t="shared" si="136"/>
        <v>0</v>
      </c>
      <c r="AN39" s="20">
        <f t="shared" si="136"/>
        <v>0</v>
      </c>
      <c r="AO39" s="20">
        <f t="shared" si="136"/>
        <v>0</v>
      </c>
      <c r="AP39" s="20">
        <f t="shared" si="136"/>
        <v>1</v>
      </c>
      <c r="AQ39" s="295" t="s">
        <v>12</v>
      </c>
      <c r="AR39" s="296"/>
      <c r="AS39" s="20">
        <f t="shared" ref="AS39:AX39" si="137">SUM(AS37:AS38)</f>
        <v>0</v>
      </c>
      <c r="AT39" s="20">
        <f t="shared" si="137"/>
        <v>0</v>
      </c>
      <c r="AU39" s="20">
        <f t="shared" si="137"/>
        <v>0</v>
      </c>
      <c r="AV39" s="20">
        <f t="shared" si="137"/>
        <v>0</v>
      </c>
      <c r="AW39" s="20">
        <f t="shared" si="137"/>
        <v>0</v>
      </c>
      <c r="AX39" s="20">
        <f t="shared" si="137"/>
        <v>0</v>
      </c>
      <c r="BC39" s="274" t="s">
        <v>12</v>
      </c>
      <c r="BD39" s="275"/>
      <c r="BE39" s="20">
        <f t="shared" ref="BE39:BJ39" si="138">SUM(BE37:BE38)</f>
        <v>155</v>
      </c>
      <c r="BF39" s="20">
        <f t="shared" si="138"/>
        <v>158</v>
      </c>
      <c r="BG39" s="20">
        <f t="shared" si="138"/>
        <v>150</v>
      </c>
      <c r="BH39" s="20">
        <f t="shared" si="138"/>
        <v>133</v>
      </c>
      <c r="BI39" s="20">
        <f t="shared" si="138"/>
        <v>167</v>
      </c>
      <c r="BJ39" s="20">
        <f t="shared" si="138"/>
        <v>763</v>
      </c>
      <c r="BK39" s="295" t="s">
        <v>12</v>
      </c>
      <c r="BL39" s="296"/>
      <c r="BM39" s="20">
        <f t="shared" ref="BM39:BR39" si="139">SUM(BM37:BM38)</f>
        <v>177</v>
      </c>
      <c r="BN39" s="20">
        <f t="shared" si="139"/>
        <v>187</v>
      </c>
      <c r="BO39" s="20">
        <f t="shared" si="139"/>
        <v>172</v>
      </c>
      <c r="BP39" s="20">
        <f t="shared" si="139"/>
        <v>199</v>
      </c>
      <c r="BQ39" s="20">
        <f t="shared" si="139"/>
        <v>213</v>
      </c>
      <c r="BR39" s="20">
        <f t="shared" si="139"/>
        <v>948</v>
      </c>
    </row>
    <row r="40" spans="2:70" x14ac:dyDescent="0.15">
      <c r="B40" s="85" t="s">
        <v>43</v>
      </c>
      <c r="C40" s="368">
        <f>ROUND(C34/$C$10,4)</f>
        <v>0.15409999999999999</v>
      </c>
      <c r="D40" s="370">
        <f>ROUND(D34/$D$10,4)</f>
        <v>0.2324</v>
      </c>
      <c r="E40" s="372">
        <f>ROUND(E34/$E$10,4)</f>
        <v>0.19500000000000001</v>
      </c>
      <c r="F40" s="368">
        <f>ROUND(F34/$F$10,4)</f>
        <v>0</v>
      </c>
      <c r="G40" s="370">
        <f>ROUND(G34/$G$10,4)</f>
        <v>1.9599999999999999E-2</v>
      </c>
      <c r="H40" s="374">
        <f>ROUND(H34/$H$10,4)</f>
        <v>1.12E-2</v>
      </c>
      <c r="I40" s="362">
        <f>ROUND(I34/$I$10,4)</f>
        <v>0.153</v>
      </c>
      <c r="J40" s="364">
        <f>ROUND(J34/$J$10,4)</f>
        <v>0.23039999999999999</v>
      </c>
      <c r="K40" s="366">
        <f>ROUND(K34/$K$10,4)</f>
        <v>0.19350000000000001</v>
      </c>
      <c r="O40" s="25"/>
      <c r="P40" s="25"/>
      <c r="Q40" s="23"/>
      <c r="R40" s="23"/>
      <c r="S40" s="23"/>
      <c r="T40" s="23"/>
      <c r="U40" s="23"/>
      <c r="V40" s="23"/>
      <c r="W40" s="25"/>
      <c r="X40" s="25"/>
      <c r="Y40" s="23"/>
      <c r="Z40" s="23"/>
      <c r="AA40" s="23"/>
      <c r="AB40" s="23"/>
      <c r="AC40" s="23"/>
      <c r="AD40" s="23"/>
      <c r="AI40" s="25"/>
      <c r="AJ40" s="25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BC40" s="25"/>
      <c r="BD40" s="25"/>
      <c r="BE40" s="23"/>
      <c r="BF40" s="23"/>
      <c r="BG40" s="23"/>
      <c r="BH40" s="23"/>
      <c r="BI40" s="23"/>
      <c r="BJ40" s="23"/>
      <c r="BK40" s="25"/>
      <c r="BL40" s="25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14">
        <v>97</v>
      </c>
      <c r="R42" s="15">
        <v>116</v>
      </c>
      <c r="S42" s="15">
        <v>105</v>
      </c>
      <c r="T42" s="15">
        <v>80</v>
      </c>
      <c r="U42" s="15">
        <v>35</v>
      </c>
      <c r="V42" s="15">
        <f>SUM(Q42:U42)</f>
        <v>433</v>
      </c>
      <c r="W42" s="284" t="s">
        <v>13</v>
      </c>
      <c r="X42" s="285"/>
      <c r="Y42" s="15">
        <v>69</v>
      </c>
      <c r="Z42" s="15">
        <v>74</v>
      </c>
      <c r="AA42" s="15">
        <v>79</v>
      </c>
      <c r="AB42" s="15">
        <v>54</v>
      </c>
      <c r="AC42" s="15">
        <v>53</v>
      </c>
      <c r="AD42" s="16">
        <f>SUM(Y42:AC42)</f>
        <v>329</v>
      </c>
      <c r="AI42" s="274" t="s">
        <v>13</v>
      </c>
      <c r="AJ42" s="293"/>
      <c r="AK42" s="14"/>
      <c r="AL42" s="15"/>
      <c r="AM42" s="15"/>
      <c r="AN42" s="15"/>
      <c r="AO42" s="15"/>
      <c r="AP42" s="15">
        <f>SUM(AK42:AO42)</f>
        <v>0</v>
      </c>
      <c r="AQ42" s="284" t="s">
        <v>13</v>
      </c>
      <c r="AR42" s="285"/>
      <c r="AS42" s="15"/>
      <c r="AT42" s="15"/>
      <c r="AU42" s="15">
        <v>0</v>
      </c>
      <c r="AV42" s="15"/>
      <c r="AW42" s="15"/>
      <c r="AX42" s="16">
        <f>SUM(AS42:AW42)</f>
        <v>0</v>
      </c>
      <c r="BC42" s="274" t="s">
        <v>13</v>
      </c>
      <c r="BD42" s="293"/>
      <c r="BE42" s="172">
        <f t="shared" ref="BE42" si="140">Q42+AK42</f>
        <v>97</v>
      </c>
      <c r="BF42" s="171">
        <f t="shared" ref="BF42" si="141">R42+AL42</f>
        <v>116</v>
      </c>
      <c r="BG42" s="171">
        <f t="shared" ref="BG42" si="142">S42+AM42</f>
        <v>105</v>
      </c>
      <c r="BH42" s="171">
        <f t="shared" ref="BH42" si="143">T42+AN42</f>
        <v>80</v>
      </c>
      <c r="BI42" s="171">
        <f t="shared" ref="BI42" si="144">U42+AO42</f>
        <v>35</v>
      </c>
      <c r="BJ42" s="173">
        <f>SUM(BE42:BI42)</f>
        <v>433</v>
      </c>
      <c r="BK42" s="286" t="s">
        <v>13</v>
      </c>
      <c r="BL42" s="286"/>
      <c r="BM42" s="171">
        <f t="shared" ref="BM42" si="145">Y42+AS42</f>
        <v>69</v>
      </c>
      <c r="BN42" s="171">
        <f t="shared" ref="BN42" si="146">Z42+AT42</f>
        <v>74</v>
      </c>
      <c r="BO42" s="171">
        <f t="shared" ref="BO42" si="147">AA42+AU42</f>
        <v>79</v>
      </c>
      <c r="BP42" s="171">
        <f t="shared" ref="BP42" si="148">AB42+AV42</f>
        <v>54</v>
      </c>
      <c r="BQ42" s="171">
        <f t="shared" ref="BQ42" si="149">AC42+AW42</f>
        <v>53</v>
      </c>
      <c r="BR42" s="16">
        <f>SUM(BM42:BQ42)</f>
        <v>329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104</v>
      </c>
      <c r="R43" s="18">
        <v>101</v>
      </c>
      <c r="S43" s="18">
        <v>114</v>
      </c>
      <c r="T43" s="18">
        <v>120</v>
      </c>
      <c r="U43" s="18">
        <v>61</v>
      </c>
      <c r="V43" s="18">
        <f>SUM(Q43:U43)</f>
        <v>500</v>
      </c>
      <c r="W43" s="291" t="s">
        <v>15</v>
      </c>
      <c r="X43" s="292"/>
      <c r="Y43" s="18">
        <v>68</v>
      </c>
      <c r="Z43" s="18">
        <v>85</v>
      </c>
      <c r="AA43" s="18">
        <v>78</v>
      </c>
      <c r="AB43" s="18">
        <v>63</v>
      </c>
      <c r="AC43" s="18">
        <v>67</v>
      </c>
      <c r="AD43" s="163">
        <f>SUM(Y43:AC43)</f>
        <v>361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>
        <v>1</v>
      </c>
      <c r="AV43" s="18"/>
      <c r="AW43" s="18"/>
      <c r="AX43" s="19">
        <f>SUM(AS43:AW43)</f>
        <v>1</v>
      </c>
      <c r="BC43" s="274" t="s">
        <v>15</v>
      </c>
      <c r="BD43" s="293"/>
      <c r="BE43" s="17">
        <f>Q43+AK43</f>
        <v>104</v>
      </c>
      <c r="BF43" s="18">
        <f t="shared" ref="BF43:BI43" si="150">R43+AL43</f>
        <v>101</v>
      </c>
      <c r="BG43" s="18">
        <f t="shared" si="150"/>
        <v>114</v>
      </c>
      <c r="BH43" s="18">
        <f t="shared" si="150"/>
        <v>120</v>
      </c>
      <c r="BI43" s="18">
        <f t="shared" si="150"/>
        <v>61</v>
      </c>
      <c r="BJ43" s="18">
        <f>SUM(BE43:BI43)</f>
        <v>500</v>
      </c>
      <c r="BK43" s="287" t="s">
        <v>15</v>
      </c>
      <c r="BL43" s="287"/>
      <c r="BM43" s="18">
        <f t="shared" ref="BM43" si="151">Y43+AS43</f>
        <v>68</v>
      </c>
      <c r="BN43" s="18">
        <f t="shared" ref="BN43" si="152">Z43+AT43</f>
        <v>85</v>
      </c>
      <c r="BO43" s="18">
        <f t="shared" ref="BO43" si="153">AA43+AU43</f>
        <v>79</v>
      </c>
      <c r="BP43" s="18">
        <f t="shared" ref="BP43" si="154">AB43+AV43</f>
        <v>63</v>
      </c>
      <c r="BQ43" s="18">
        <f t="shared" ref="BQ43" si="155">AC43+AW43</f>
        <v>67</v>
      </c>
      <c r="BR43" s="19">
        <f>SUM(BM43:BQ43)</f>
        <v>362</v>
      </c>
    </row>
    <row r="44" spans="2:70" x14ac:dyDescent="0.15">
      <c r="O44" s="274" t="s">
        <v>12</v>
      </c>
      <c r="P44" s="275"/>
      <c r="Q44" s="20">
        <f t="shared" ref="Q44:V44" si="156">SUM(Q42:Q43)</f>
        <v>201</v>
      </c>
      <c r="R44" s="20">
        <f t="shared" si="156"/>
        <v>217</v>
      </c>
      <c r="S44" s="20">
        <f t="shared" si="156"/>
        <v>219</v>
      </c>
      <c r="T44" s="20">
        <f t="shared" si="156"/>
        <v>200</v>
      </c>
      <c r="U44" s="20">
        <f t="shared" si="156"/>
        <v>96</v>
      </c>
      <c r="V44" s="20">
        <f t="shared" si="156"/>
        <v>933</v>
      </c>
      <c r="W44" s="295" t="s">
        <v>12</v>
      </c>
      <c r="X44" s="296"/>
      <c r="Y44" s="20">
        <f t="shared" ref="Y44:AD44" si="157">SUM(Y42:Y43)</f>
        <v>137</v>
      </c>
      <c r="Z44" s="20">
        <f t="shared" si="157"/>
        <v>159</v>
      </c>
      <c r="AA44" s="20">
        <f t="shared" si="157"/>
        <v>157</v>
      </c>
      <c r="AB44" s="20">
        <f t="shared" si="157"/>
        <v>117</v>
      </c>
      <c r="AC44" s="20">
        <f t="shared" si="157"/>
        <v>120</v>
      </c>
      <c r="AD44" s="20">
        <f t="shared" si="157"/>
        <v>690</v>
      </c>
      <c r="AI44" s="274" t="s">
        <v>12</v>
      </c>
      <c r="AJ44" s="275"/>
      <c r="AK44" s="20">
        <f t="shared" ref="AK44:AP44" si="158">SUM(AK42:AK43)</f>
        <v>0</v>
      </c>
      <c r="AL44" s="20">
        <f t="shared" si="158"/>
        <v>0</v>
      </c>
      <c r="AM44" s="20">
        <f t="shared" si="158"/>
        <v>0</v>
      </c>
      <c r="AN44" s="20">
        <f t="shared" si="158"/>
        <v>0</v>
      </c>
      <c r="AO44" s="20">
        <f t="shared" si="158"/>
        <v>0</v>
      </c>
      <c r="AP44" s="20">
        <f t="shared" si="158"/>
        <v>0</v>
      </c>
      <c r="AQ44" s="295" t="s">
        <v>12</v>
      </c>
      <c r="AR44" s="296"/>
      <c r="AS44" s="20">
        <f t="shared" ref="AS44:AX44" si="159">SUM(AS42:AS43)</f>
        <v>0</v>
      </c>
      <c r="AT44" s="20">
        <f t="shared" si="159"/>
        <v>0</v>
      </c>
      <c r="AU44" s="20">
        <f t="shared" si="159"/>
        <v>1</v>
      </c>
      <c r="AV44" s="20">
        <f t="shared" si="159"/>
        <v>0</v>
      </c>
      <c r="AW44" s="20">
        <f t="shared" si="159"/>
        <v>0</v>
      </c>
      <c r="AX44" s="20">
        <f t="shared" si="159"/>
        <v>1</v>
      </c>
      <c r="BC44" s="274" t="s">
        <v>12</v>
      </c>
      <c r="BD44" s="275"/>
      <c r="BE44" s="20">
        <f t="shared" ref="BE44:BJ44" si="160">SUM(BE42:BE43)</f>
        <v>201</v>
      </c>
      <c r="BF44" s="20">
        <f t="shared" si="160"/>
        <v>217</v>
      </c>
      <c r="BG44" s="20">
        <f t="shared" si="160"/>
        <v>219</v>
      </c>
      <c r="BH44" s="20">
        <f t="shared" si="160"/>
        <v>200</v>
      </c>
      <c r="BI44" s="20">
        <f t="shared" si="160"/>
        <v>96</v>
      </c>
      <c r="BJ44" s="20">
        <f t="shared" si="160"/>
        <v>933</v>
      </c>
      <c r="BK44" s="295" t="s">
        <v>12</v>
      </c>
      <c r="BL44" s="296"/>
      <c r="BM44" s="20">
        <f t="shared" ref="BM44:BR44" si="161">SUM(BM42:BM43)</f>
        <v>137</v>
      </c>
      <c r="BN44" s="20">
        <f t="shared" si="161"/>
        <v>159</v>
      </c>
      <c r="BO44" s="20">
        <f t="shared" si="161"/>
        <v>158</v>
      </c>
      <c r="BP44" s="20">
        <f t="shared" si="161"/>
        <v>117</v>
      </c>
      <c r="BQ44" s="20">
        <f t="shared" si="161"/>
        <v>120</v>
      </c>
      <c r="BR44" s="20">
        <f t="shared" si="161"/>
        <v>691</v>
      </c>
    </row>
    <row r="45" spans="2:70" x14ac:dyDescent="0.15">
      <c r="B45" s="31"/>
      <c r="C45" s="31"/>
      <c r="O45" s="25"/>
      <c r="P45" s="25"/>
      <c r="Q45" s="23"/>
      <c r="R45" s="23"/>
      <c r="S45" s="23"/>
      <c r="T45" s="23"/>
      <c r="U45" s="23"/>
      <c r="V45" s="23"/>
      <c r="W45" s="25"/>
      <c r="X45" s="25"/>
      <c r="Y45" s="23"/>
      <c r="Z45" s="23"/>
      <c r="AA45" s="23"/>
      <c r="AB45" s="23"/>
      <c r="AC45" s="23"/>
      <c r="AD45" s="23"/>
      <c r="AI45" s="25"/>
      <c r="AJ45" s="25"/>
      <c r="AK45" s="23"/>
      <c r="AL45" s="23"/>
      <c r="AM45" s="23"/>
      <c r="AN45" s="23"/>
      <c r="AO45" s="23"/>
      <c r="AP45" s="23"/>
      <c r="AQ45" s="25"/>
      <c r="AR45" s="25"/>
      <c r="AS45" s="23"/>
      <c r="AT45" s="23"/>
      <c r="AU45" s="23"/>
      <c r="AV45" s="23"/>
      <c r="AW45" s="23"/>
      <c r="AX45" s="23"/>
      <c r="BC45" s="25"/>
      <c r="BD45" s="25"/>
      <c r="BE45" s="23"/>
      <c r="BF45" s="23"/>
      <c r="BG45" s="23"/>
      <c r="BH45" s="23"/>
      <c r="BI45" s="23"/>
      <c r="BJ45" s="23"/>
      <c r="BK45" s="25"/>
      <c r="BL45" s="25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14">
        <v>49</v>
      </c>
      <c r="R47" s="15">
        <v>44</v>
      </c>
      <c r="S47" s="15">
        <v>41</v>
      </c>
      <c r="T47" s="15">
        <v>48</v>
      </c>
      <c r="U47" s="15">
        <v>41</v>
      </c>
      <c r="V47" s="15">
        <f>SUM(Q47:U47)</f>
        <v>223</v>
      </c>
      <c r="W47" s="284" t="s">
        <v>13</v>
      </c>
      <c r="X47" s="285"/>
      <c r="Y47" s="15">
        <v>42</v>
      </c>
      <c r="Z47" s="15">
        <v>31</v>
      </c>
      <c r="AA47" s="15">
        <v>31</v>
      </c>
      <c r="AB47" s="15">
        <v>30</v>
      </c>
      <c r="AC47" s="15">
        <v>21</v>
      </c>
      <c r="AD47" s="16">
        <f>SUM(Y47:AC47)</f>
        <v>155</v>
      </c>
      <c r="AI47" s="274" t="s">
        <v>13</v>
      </c>
      <c r="AJ47" s="293"/>
      <c r="AK47" s="14"/>
      <c r="AL47" s="15"/>
      <c r="AM47" s="15"/>
      <c r="AN47" s="15"/>
      <c r="AO47" s="15"/>
      <c r="AP47" s="15">
        <f>SUM(AK47:AO47)</f>
        <v>0</v>
      </c>
      <c r="AQ47" s="284" t="s">
        <v>13</v>
      </c>
      <c r="AR47" s="285"/>
      <c r="AS47" s="15"/>
      <c r="AT47" s="15"/>
      <c r="AU47" s="15"/>
      <c r="AV47" s="15"/>
      <c r="AW47" s="15"/>
      <c r="AX47" s="16">
        <f>SUM(AS47:AW47)</f>
        <v>0</v>
      </c>
      <c r="BC47" s="274" t="s">
        <v>13</v>
      </c>
      <c r="BD47" s="293"/>
      <c r="BE47" s="172">
        <f t="shared" ref="BE47" si="162">Q47+AK47</f>
        <v>49</v>
      </c>
      <c r="BF47" s="171">
        <f t="shared" ref="BF47" si="163">R47+AL47</f>
        <v>44</v>
      </c>
      <c r="BG47" s="171">
        <f t="shared" ref="BG47" si="164">S47+AM47</f>
        <v>41</v>
      </c>
      <c r="BH47" s="171">
        <f t="shared" ref="BH47" si="165">T47+AN47</f>
        <v>48</v>
      </c>
      <c r="BI47" s="171">
        <f t="shared" ref="BI47" si="166">U47+AO47</f>
        <v>41</v>
      </c>
      <c r="BJ47" s="15">
        <f>SUM(BE47:BI47)</f>
        <v>223</v>
      </c>
      <c r="BK47" s="286" t="s">
        <v>13</v>
      </c>
      <c r="BL47" s="286"/>
      <c r="BM47" s="171">
        <f t="shared" ref="BM47" si="167">Y47+AS47</f>
        <v>42</v>
      </c>
      <c r="BN47" s="171">
        <f t="shared" ref="BN47" si="168">Z47+AT47</f>
        <v>31</v>
      </c>
      <c r="BO47" s="171">
        <f t="shared" ref="BO47" si="169">AA47+AU47</f>
        <v>31</v>
      </c>
      <c r="BP47" s="171">
        <f t="shared" ref="BP47" si="170">AB47+AV47</f>
        <v>30</v>
      </c>
      <c r="BQ47" s="171">
        <f t="shared" ref="BQ47" si="171">AC47+AW47</f>
        <v>21</v>
      </c>
      <c r="BR47" s="16">
        <f>SUM(BM47:BQ47)</f>
        <v>155</v>
      </c>
    </row>
    <row r="48" spans="2:70" ht="14.25" thickBot="1" x14ac:dyDescent="0.2">
      <c r="O48" s="274" t="s">
        <v>15</v>
      </c>
      <c r="P48" s="293"/>
      <c r="Q48" s="17">
        <v>52</v>
      </c>
      <c r="R48" s="18">
        <v>63</v>
      </c>
      <c r="S48" s="18">
        <v>74</v>
      </c>
      <c r="T48" s="18">
        <v>79</v>
      </c>
      <c r="U48" s="18">
        <v>63</v>
      </c>
      <c r="V48" s="18">
        <f>SUM(Q48:U48)</f>
        <v>331</v>
      </c>
      <c r="W48" s="291" t="s">
        <v>15</v>
      </c>
      <c r="X48" s="292"/>
      <c r="Y48" s="18">
        <v>63</v>
      </c>
      <c r="Z48" s="18">
        <v>82</v>
      </c>
      <c r="AA48" s="18">
        <v>59</v>
      </c>
      <c r="AB48" s="18">
        <v>64</v>
      </c>
      <c r="AC48" s="18">
        <v>62</v>
      </c>
      <c r="AD48" s="19">
        <f>SUM(Y48:AC48)</f>
        <v>330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52</v>
      </c>
      <c r="BF48" s="18">
        <f t="shared" ref="BF48" si="172">R48+AL48</f>
        <v>63</v>
      </c>
      <c r="BG48" s="18">
        <f t="shared" ref="BG48" si="173">S48+AM48</f>
        <v>74</v>
      </c>
      <c r="BH48" s="18">
        <f t="shared" ref="BH48" si="174">T48+AN48</f>
        <v>79</v>
      </c>
      <c r="BI48" s="18">
        <f t="shared" ref="BI48" si="175">U48+AO48</f>
        <v>63</v>
      </c>
      <c r="BJ48" s="18">
        <f>SUM(BE48:BI48)</f>
        <v>331</v>
      </c>
      <c r="BK48" s="287" t="s">
        <v>15</v>
      </c>
      <c r="BL48" s="287"/>
      <c r="BM48" s="18">
        <f t="shared" ref="BM48" si="176">Y48+AS48</f>
        <v>63</v>
      </c>
      <c r="BN48" s="18">
        <f t="shared" ref="BN48" si="177">Z48+AT48</f>
        <v>82</v>
      </c>
      <c r="BO48" s="18">
        <f t="shared" ref="BO48" si="178">AA48+AU48</f>
        <v>59</v>
      </c>
      <c r="BP48" s="18">
        <f t="shared" ref="BP48" si="179">AB48+AV48</f>
        <v>64</v>
      </c>
      <c r="BQ48" s="18">
        <f t="shared" ref="BQ48" si="180">AC48+AW48</f>
        <v>62</v>
      </c>
      <c r="BR48" s="19">
        <f>SUM(BM48:BQ48)</f>
        <v>330</v>
      </c>
    </row>
    <row r="49" spans="15:76" x14ac:dyDescent="0.15">
      <c r="O49" s="274" t="s">
        <v>12</v>
      </c>
      <c r="P49" s="275"/>
      <c r="Q49" s="20">
        <f t="shared" ref="Q49:V49" si="181">SUM(Q47:Q48)</f>
        <v>101</v>
      </c>
      <c r="R49" s="20">
        <f t="shared" si="181"/>
        <v>107</v>
      </c>
      <c r="S49" s="20">
        <f t="shared" si="181"/>
        <v>115</v>
      </c>
      <c r="T49" s="20">
        <f t="shared" si="181"/>
        <v>127</v>
      </c>
      <c r="U49" s="20">
        <f t="shared" si="181"/>
        <v>104</v>
      </c>
      <c r="V49" s="20">
        <f t="shared" si="181"/>
        <v>554</v>
      </c>
      <c r="W49" s="295" t="s">
        <v>12</v>
      </c>
      <c r="X49" s="296"/>
      <c r="Y49" s="20">
        <f t="shared" ref="Y49:AD49" si="182">SUM(Y47:Y48)</f>
        <v>105</v>
      </c>
      <c r="Z49" s="20">
        <f t="shared" si="182"/>
        <v>113</v>
      </c>
      <c r="AA49" s="20">
        <f t="shared" si="182"/>
        <v>90</v>
      </c>
      <c r="AB49" s="20">
        <f t="shared" si="182"/>
        <v>94</v>
      </c>
      <c r="AC49" s="20">
        <f t="shared" si="182"/>
        <v>83</v>
      </c>
      <c r="AD49" s="20">
        <f t="shared" si="182"/>
        <v>485</v>
      </c>
      <c r="AI49" s="274" t="s">
        <v>12</v>
      </c>
      <c r="AJ49" s="275"/>
      <c r="AK49" s="20">
        <f t="shared" ref="AK49:AP49" si="183">SUM(AK47:AK48)</f>
        <v>0</v>
      </c>
      <c r="AL49" s="20">
        <f t="shared" si="183"/>
        <v>0</v>
      </c>
      <c r="AM49" s="20">
        <f t="shared" si="183"/>
        <v>0</v>
      </c>
      <c r="AN49" s="20">
        <f t="shared" si="183"/>
        <v>0</v>
      </c>
      <c r="AO49" s="20">
        <f t="shared" si="183"/>
        <v>0</v>
      </c>
      <c r="AP49" s="20">
        <f t="shared" si="183"/>
        <v>0</v>
      </c>
      <c r="AQ49" s="295" t="s">
        <v>12</v>
      </c>
      <c r="AR49" s="296"/>
      <c r="AS49" s="20">
        <f t="shared" ref="AS49:AX49" si="184">SUM(AS47:AS48)</f>
        <v>0</v>
      </c>
      <c r="AT49" s="20">
        <f t="shared" si="184"/>
        <v>0</v>
      </c>
      <c r="AU49" s="20">
        <f t="shared" si="184"/>
        <v>0</v>
      </c>
      <c r="AV49" s="20">
        <f t="shared" si="184"/>
        <v>0</v>
      </c>
      <c r="AW49" s="20">
        <f t="shared" si="184"/>
        <v>0</v>
      </c>
      <c r="AX49" s="20">
        <f t="shared" si="184"/>
        <v>0</v>
      </c>
      <c r="BC49" s="274" t="s">
        <v>12</v>
      </c>
      <c r="BD49" s="275"/>
      <c r="BE49" s="20">
        <f t="shared" ref="BE49:BJ49" si="185">SUM(BE47:BE48)</f>
        <v>101</v>
      </c>
      <c r="BF49" s="20">
        <f t="shared" si="185"/>
        <v>107</v>
      </c>
      <c r="BG49" s="20">
        <f t="shared" si="185"/>
        <v>115</v>
      </c>
      <c r="BH49" s="20">
        <f t="shared" si="185"/>
        <v>127</v>
      </c>
      <c r="BI49" s="20">
        <f t="shared" si="185"/>
        <v>104</v>
      </c>
      <c r="BJ49" s="20">
        <f t="shared" si="185"/>
        <v>554</v>
      </c>
      <c r="BK49" s="295" t="s">
        <v>12</v>
      </c>
      <c r="BL49" s="296"/>
      <c r="BM49" s="20">
        <f t="shared" ref="BM49:BR49" si="186">SUM(BM47:BM48)</f>
        <v>105</v>
      </c>
      <c r="BN49" s="20">
        <f t="shared" si="186"/>
        <v>113</v>
      </c>
      <c r="BO49" s="20">
        <f t="shared" si="186"/>
        <v>90</v>
      </c>
      <c r="BP49" s="20">
        <f t="shared" si="186"/>
        <v>94</v>
      </c>
      <c r="BQ49" s="20">
        <f t="shared" si="186"/>
        <v>83</v>
      </c>
      <c r="BR49" s="20">
        <f t="shared" si="186"/>
        <v>485</v>
      </c>
    </row>
    <row r="50" spans="15:76" x14ac:dyDescent="0.15">
      <c r="O50" s="25"/>
      <c r="P50" s="25"/>
      <c r="Q50" s="23"/>
      <c r="R50" s="23"/>
      <c r="S50" s="23"/>
      <c r="T50" s="23"/>
      <c r="U50" s="23"/>
      <c r="V50" s="23"/>
      <c r="W50" s="25"/>
      <c r="X50" s="25"/>
      <c r="Y50" s="23"/>
      <c r="Z50" s="23"/>
      <c r="AA50" s="23"/>
      <c r="AB50" s="23"/>
      <c r="AC50" s="23"/>
      <c r="AD50" s="23"/>
      <c r="AI50" s="25"/>
      <c r="AJ50" s="25"/>
      <c r="AK50" s="23"/>
      <c r="AL50" s="23"/>
      <c r="AM50" s="23"/>
      <c r="AN50" s="23"/>
      <c r="AO50" s="23"/>
      <c r="AP50" s="23"/>
      <c r="AQ50" s="25"/>
      <c r="AR50" s="25"/>
      <c r="AS50" s="23"/>
      <c r="AT50" s="23"/>
      <c r="AU50" s="23"/>
      <c r="AV50" s="23"/>
      <c r="AW50" s="23"/>
      <c r="AX50" s="23"/>
      <c r="BC50" s="25"/>
      <c r="BD50" s="25"/>
      <c r="BE50" s="23"/>
      <c r="BF50" s="23"/>
      <c r="BG50" s="23"/>
      <c r="BH50" s="23"/>
      <c r="BI50" s="23"/>
      <c r="BJ50" s="23"/>
      <c r="BK50" s="25"/>
      <c r="BL50" s="25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14">
        <v>20</v>
      </c>
      <c r="R52" s="15">
        <v>9</v>
      </c>
      <c r="S52" s="15">
        <v>16</v>
      </c>
      <c r="T52" s="15">
        <v>9</v>
      </c>
      <c r="U52" s="15">
        <v>6</v>
      </c>
      <c r="V52" s="15">
        <f>SUM(Q52:U52)</f>
        <v>60</v>
      </c>
      <c r="W52" s="284" t="s">
        <v>13</v>
      </c>
      <c r="X52" s="285"/>
      <c r="Y52" s="15">
        <v>3</v>
      </c>
      <c r="Z52" s="15">
        <v>2</v>
      </c>
      <c r="AA52" s="15">
        <v>2</v>
      </c>
      <c r="AB52" s="15">
        <v>3</v>
      </c>
      <c r="AC52" s="15">
        <v>1</v>
      </c>
      <c r="AD52" s="16">
        <f>SUM(Y52:AC52)</f>
        <v>11</v>
      </c>
      <c r="AI52" s="274" t="s">
        <v>13</v>
      </c>
      <c r="AJ52" s="293"/>
      <c r="AK52" s="14"/>
      <c r="AL52" s="15"/>
      <c r="AM52" s="15"/>
      <c r="AN52" s="15"/>
      <c r="AO52" s="15"/>
      <c r="AP52" s="15">
        <f>SUM(AK52:AO52)</f>
        <v>0</v>
      </c>
      <c r="AQ52" s="284" t="s">
        <v>13</v>
      </c>
      <c r="AR52" s="285"/>
      <c r="AS52" s="15"/>
      <c r="AT52" s="15"/>
      <c r="AU52" s="15"/>
      <c r="AV52" s="15"/>
      <c r="AW52" s="15"/>
      <c r="AX52" s="16">
        <f>SUM(AS52:AW52)</f>
        <v>0</v>
      </c>
      <c r="BC52" s="274" t="s">
        <v>13</v>
      </c>
      <c r="BD52" s="293"/>
      <c r="BE52" s="172">
        <f t="shared" ref="BE52" si="187">Q52+AK52</f>
        <v>20</v>
      </c>
      <c r="BF52" s="171">
        <f t="shared" ref="BF52" si="188">R52+AL52</f>
        <v>9</v>
      </c>
      <c r="BG52" s="171">
        <f t="shared" ref="BG52" si="189">S52+AM52</f>
        <v>16</v>
      </c>
      <c r="BH52" s="171">
        <f t="shared" ref="BH52" si="190">T52+AN52</f>
        <v>9</v>
      </c>
      <c r="BI52" s="171">
        <f t="shared" ref="BI52" si="191">U52+AO52</f>
        <v>6</v>
      </c>
      <c r="BJ52" s="15">
        <f>SUM(BE52:BI52)</f>
        <v>60</v>
      </c>
      <c r="BK52" s="286" t="s">
        <v>13</v>
      </c>
      <c r="BL52" s="286"/>
      <c r="BM52" s="171">
        <f t="shared" ref="BM52" si="192">Y52+AS52</f>
        <v>3</v>
      </c>
      <c r="BN52" s="171">
        <f t="shared" ref="BN52" si="193">Z52+AT52</f>
        <v>2</v>
      </c>
      <c r="BO52" s="171">
        <f t="shared" ref="BO52" si="194">AA52+AU52</f>
        <v>2</v>
      </c>
      <c r="BP52" s="171">
        <f t="shared" ref="BP52" si="195">AB52+AV52</f>
        <v>3</v>
      </c>
      <c r="BQ52" s="171">
        <f t="shared" ref="BQ52" si="196">AC52+AW52</f>
        <v>1</v>
      </c>
      <c r="BR52" s="16">
        <f>SUM(BM52:BQ52)</f>
        <v>11</v>
      </c>
    </row>
    <row r="53" spans="15:76" ht="14.25" thickBot="1" x14ac:dyDescent="0.2">
      <c r="O53" s="274" t="s">
        <v>15</v>
      </c>
      <c r="P53" s="293"/>
      <c r="Q53" s="17">
        <v>50</v>
      </c>
      <c r="R53" s="18">
        <v>53</v>
      </c>
      <c r="S53" s="18">
        <v>31</v>
      </c>
      <c r="T53" s="18">
        <v>30</v>
      </c>
      <c r="U53" s="18">
        <v>21</v>
      </c>
      <c r="V53" s="18">
        <f>SUM(Q53:U53)</f>
        <v>185</v>
      </c>
      <c r="W53" s="291" t="s">
        <v>15</v>
      </c>
      <c r="X53" s="292"/>
      <c r="Y53" s="18">
        <v>21</v>
      </c>
      <c r="Z53" s="18">
        <v>15</v>
      </c>
      <c r="AA53" s="18">
        <v>12</v>
      </c>
      <c r="AB53" s="18">
        <v>11</v>
      </c>
      <c r="AC53" s="18">
        <v>7</v>
      </c>
      <c r="AD53" s="19">
        <f>SUM(Y53:AC53)</f>
        <v>66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50</v>
      </c>
      <c r="BF53" s="18">
        <f t="shared" ref="BF53" si="197">R53+AL53</f>
        <v>53</v>
      </c>
      <c r="BG53" s="18">
        <f t="shared" ref="BG53" si="198">S53+AM53</f>
        <v>31</v>
      </c>
      <c r="BH53" s="18">
        <f t="shared" ref="BH53" si="199">T53+AN53</f>
        <v>30</v>
      </c>
      <c r="BI53" s="18">
        <f t="shared" ref="BI53" si="200">U53+AO53</f>
        <v>21</v>
      </c>
      <c r="BJ53" s="18">
        <f>SUM(BE53:BI53)</f>
        <v>185</v>
      </c>
      <c r="BK53" s="287" t="s">
        <v>15</v>
      </c>
      <c r="BL53" s="287"/>
      <c r="BM53" s="18">
        <f t="shared" ref="BM53" si="201">Y53+AS53</f>
        <v>21</v>
      </c>
      <c r="BN53" s="18">
        <f t="shared" ref="BN53" si="202">Z53+AT53</f>
        <v>15</v>
      </c>
      <c r="BO53" s="18">
        <f t="shared" ref="BO53" si="203">AA53+AU53</f>
        <v>12</v>
      </c>
      <c r="BP53" s="18">
        <f t="shared" ref="BP53" si="204">AB53+AV53</f>
        <v>11</v>
      </c>
      <c r="BQ53" s="18">
        <f t="shared" ref="BQ53" si="205">AC53+AW53</f>
        <v>7</v>
      </c>
      <c r="BR53" s="19">
        <f>SUM(BM53:BQ53)</f>
        <v>66</v>
      </c>
    </row>
    <row r="54" spans="15:76" x14ac:dyDescent="0.15">
      <c r="O54" s="274" t="s">
        <v>12</v>
      </c>
      <c r="P54" s="275"/>
      <c r="Q54" s="20">
        <f t="shared" ref="Q54:V54" si="206">SUM(Q52:Q53)</f>
        <v>70</v>
      </c>
      <c r="R54" s="20">
        <f t="shared" si="206"/>
        <v>62</v>
      </c>
      <c r="S54" s="20">
        <f t="shared" si="206"/>
        <v>47</v>
      </c>
      <c r="T54" s="20">
        <f t="shared" si="206"/>
        <v>39</v>
      </c>
      <c r="U54" s="20">
        <f t="shared" si="206"/>
        <v>27</v>
      </c>
      <c r="V54" s="20">
        <f t="shared" si="206"/>
        <v>245</v>
      </c>
      <c r="W54" s="295" t="s">
        <v>12</v>
      </c>
      <c r="X54" s="296"/>
      <c r="Y54" s="20">
        <f>SUM(Y52:Y53)</f>
        <v>24</v>
      </c>
      <c r="Z54" s="20">
        <f t="shared" ref="Z54:AC54" si="207">SUM(Z52:Z53)</f>
        <v>17</v>
      </c>
      <c r="AA54" s="20">
        <f t="shared" si="207"/>
        <v>14</v>
      </c>
      <c r="AB54" s="20">
        <f t="shared" si="207"/>
        <v>14</v>
      </c>
      <c r="AC54" s="20">
        <f t="shared" si="207"/>
        <v>8</v>
      </c>
      <c r="AD54" s="20">
        <f t="shared" ref="AD54" si="208">SUM(AD52:AD53)</f>
        <v>77</v>
      </c>
      <c r="AI54" s="274" t="s">
        <v>12</v>
      </c>
      <c r="AJ54" s="275"/>
      <c r="AK54" s="20">
        <f t="shared" ref="AK54:AP54" si="209">SUM(AK52:AK53)</f>
        <v>0</v>
      </c>
      <c r="AL54" s="20">
        <f t="shared" si="209"/>
        <v>0</v>
      </c>
      <c r="AM54" s="20">
        <f t="shared" si="209"/>
        <v>0</v>
      </c>
      <c r="AN54" s="20">
        <f t="shared" si="209"/>
        <v>0</v>
      </c>
      <c r="AO54" s="20">
        <f t="shared" si="209"/>
        <v>0</v>
      </c>
      <c r="AP54" s="20">
        <f t="shared" si="209"/>
        <v>0</v>
      </c>
      <c r="AQ54" s="295" t="s">
        <v>12</v>
      </c>
      <c r="AR54" s="296"/>
      <c r="AS54" s="20">
        <f t="shared" ref="AS54:AX54" si="210">SUM(AS52:AS53)</f>
        <v>0</v>
      </c>
      <c r="AT54" s="20">
        <f t="shared" si="210"/>
        <v>0</v>
      </c>
      <c r="AU54" s="20">
        <f t="shared" si="210"/>
        <v>0</v>
      </c>
      <c r="AV54" s="20">
        <f t="shared" si="210"/>
        <v>0</v>
      </c>
      <c r="AW54" s="20">
        <f t="shared" si="210"/>
        <v>0</v>
      </c>
      <c r="AX54" s="20">
        <f t="shared" si="210"/>
        <v>0</v>
      </c>
      <c r="BC54" s="274" t="s">
        <v>12</v>
      </c>
      <c r="BD54" s="275"/>
      <c r="BE54" s="20">
        <f t="shared" ref="BE54:BI54" si="211">SUM(BE52:BE53)</f>
        <v>70</v>
      </c>
      <c r="BF54" s="20">
        <f t="shared" si="211"/>
        <v>62</v>
      </c>
      <c r="BG54" s="20">
        <f t="shared" si="211"/>
        <v>47</v>
      </c>
      <c r="BH54" s="20">
        <f t="shared" si="211"/>
        <v>39</v>
      </c>
      <c r="BI54" s="20">
        <f t="shared" si="211"/>
        <v>27</v>
      </c>
      <c r="BJ54" s="20">
        <f t="shared" ref="BJ54" si="212">SUM(BJ52:BJ53)</f>
        <v>245</v>
      </c>
      <c r="BK54" s="295" t="s">
        <v>12</v>
      </c>
      <c r="BL54" s="296"/>
      <c r="BM54" s="20">
        <f t="shared" ref="BM54:BR54" si="213">SUM(BM52:BM53)</f>
        <v>24</v>
      </c>
      <c r="BN54" s="20">
        <f t="shared" si="213"/>
        <v>17</v>
      </c>
      <c r="BO54" s="20">
        <f t="shared" si="213"/>
        <v>14</v>
      </c>
      <c r="BP54" s="20">
        <f t="shared" si="213"/>
        <v>14</v>
      </c>
      <c r="BQ54" s="20">
        <f t="shared" si="213"/>
        <v>8</v>
      </c>
      <c r="BR54" s="20">
        <f t="shared" si="213"/>
        <v>77</v>
      </c>
    </row>
    <row r="55" spans="15:76" x14ac:dyDescent="0.15">
      <c r="O55" s="25"/>
      <c r="P55" s="25"/>
      <c r="Q55" s="23"/>
      <c r="R55" s="23"/>
      <c r="S55" s="23"/>
      <c r="T55" s="23"/>
      <c r="U55" s="23"/>
      <c r="V55" s="23"/>
      <c r="W55" s="25"/>
      <c r="X55" s="25"/>
      <c r="Y55" s="23"/>
      <c r="Z55" s="23"/>
      <c r="AA55" s="23"/>
      <c r="AB55" s="23"/>
      <c r="AC55" s="23"/>
      <c r="AD55" s="23"/>
      <c r="AI55" s="25"/>
      <c r="AJ55" s="25"/>
      <c r="AK55" s="23"/>
      <c r="AL55" s="23"/>
      <c r="AM55" s="23"/>
      <c r="AN55" s="23"/>
      <c r="AO55" s="23"/>
      <c r="AP55" s="23"/>
      <c r="AQ55" s="25"/>
      <c r="AR55" s="25"/>
      <c r="AS55" s="23"/>
      <c r="AT55" s="23"/>
      <c r="AU55" s="23"/>
      <c r="AV55" s="23"/>
      <c r="AW55" s="23"/>
      <c r="AX55" s="23"/>
      <c r="BC55" s="25"/>
      <c r="BD55" s="25"/>
      <c r="BE55" s="23"/>
      <c r="BF55" s="23"/>
      <c r="BG55" s="23"/>
      <c r="BH55" s="23"/>
      <c r="BI55" s="23"/>
      <c r="BJ55" s="23"/>
      <c r="BK55" s="25"/>
      <c r="BL55" s="25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6">
        <v>1</v>
      </c>
      <c r="R57" s="27">
        <v>0</v>
      </c>
      <c r="S57" s="27">
        <v>0</v>
      </c>
      <c r="T57" s="27">
        <v>0</v>
      </c>
      <c r="U57" s="27">
        <v>0</v>
      </c>
      <c r="V57" s="27">
        <f>SUM(Q57:U57)</f>
        <v>1</v>
      </c>
      <c r="W57" s="382" t="s">
        <v>13</v>
      </c>
      <c r="X57" s="383"/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16">
        <f>SUM(Y57:AC57)</f>
        <v>0</v>
      </c>
      <c r="AI57" s="274" t="s">
        <v>13</v>
      </c>
      <c r="AJ57" s="293"/>
      <c r="AK57" s="26"/>
      <c r="AL57" s="27"/>
      <c r="AM57" s="27"/>
      <c r="AN57" s="27"/>
      <c r="AO57" s="27"/>
      <c r="AP57" s="27">
        <f>SUM(AK57:AO57)</f>
        <v>0</v>
      </c>
      <c r="AQ57" s="284" t="s">
        <v>13</v>
      </c>
      <c r="AR57" s="285"/>
      <c r="AS57" s="27"/>
      <c r="AT57" s="27"/>
      <c r="AU57" s="27"/>
      <c r="AV57" s="27"/>
      <c r="AW57" s="27"/>
      <c r="AX57" s="16">
        <f>SUM(AS57:AW57)</f>
        <v>0</v>
      </c>
      <c r="BC57" s="274" t="s">
        <v>13</v>
      </c>
      <c r="BD57" s="293"/>
      <c r="BE57" s="172">
        <f t="shared" ref="BE57" si="214">Q57+AK57</f>
        <v>1</v>
      </c>
      <c r="BF57" s="171">
        <f t="shared" ref="BF57" si="215">R57+AL57</f>
        <v>0</v>
      </c>
      <c r="BG57" s="171">
        <f t="shared" ref="BG57" si="216">S57+AM57</f>
        <v>0</v>
      </c>
      <c r="BH57" s="171">
        <f t="shared" ref="BH57" si="217">T57+AN57</f>
        <v>0</v>
      </c>
      <c r="BI57" s="171">
        <f t="shared" ref="BI57" si="218">U57+AO57</f>
        <v>0</v>
      </c>
      <c r="BJ57" s="27">
        <f>SUM(BE57:BI57)</f>
        <v>1</v>
      </c>
      <c r="BK57" s="286" t="s">
        <v>13</v>
      </c>
      <c r="BL57" s="286"/>
      <c r="BM57" s="171">
        <f t="shared" ref="BM57" si="219">Y57+AS57</f>
        <v>0</v>
      </c>
      <c r="BN57" s="171">
        <f t="shared" ref="BN57" si="220">Z57+AT57</f>
        <v>0</v>
      </c>
      <c r="BO57" s="171">
        <f t="shared" ref="BO57" si="221">AA57+AU57</f>
        <v>0</v>
      </c>
      <c r="BP57" s="171"/>
      <c r="BQ57" s="171"/>
      <c r="BR57" s="16">
        <f>SUM(BM57:BQ57)</f>
        <v>0</v>
      </c>
    </row>
    <row r="58" spans="15:76" ht="14.25" thickBot="1" x14ac:dyDescent="0.2">
      <c r="O58" s="274" t="s">
        <v>15</v>
      </c>
      <c r="P58" s="293"/>
      <c r="Q58" s="30">
        <v>4</v>
      </c>
      <c r="R58" s="28">
        <v>5</v>
      </c>
      <c r="S58" s="28">
        <v>1</v>
      </c>
      <c r="T58" s="28">
        <v>2</v>
      </c>
      <c r="U58" s="28">
        <v>0</v>
      </c>
      <c r="V58" s="28">
        <f>SUM(Q58:U58)</f>
        <v>12</v>
      </c>
      <c r="W58" s="384" t="s">
        <v>15</v>
      </c>
      <c r="X58" s="385"/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">
        <f>SUM(Y58:AC58)</f>
        <v>0</v>
      </c>
      <c r="AI58" s="274" t="s">
        <v>15</v>
      </c>
      <c r="AJ58" s="293"/>
      <c r="AK58" s="30"/>
      <c r="AL58" s="28"/>
      <c r="AM58" s="28"/>
      <c r="AN58" s="28"/>
      <c r="AO58" s="28"/>
      <c r="AP58" s="28">
        <f>SUM(AK58:AO58)</f>
        <v>0</v>
      </c>
      <c r="AQ58" s="291" t="s">
        <v>15</v>
      </c>
      <c r="AR58" s="292"/>
      <c r="AS58" s="28"/>
      <c r="AT58" s="28"/>
      <c r="AU58" s="28"/>
      <c r="AV58" s="28"/>
      <c r="AW58" s="28"/>
      <c r="AX58" s="19">
        <f>SUM(AS58:AW58)</f>
        <v>0</v>
      </c>
      <c r="BC58" s="274" t="s">
        <v>15</v>
      </c>
      <c r="BD58" s="293"/>
      <c r="BE58" s="17">
        <f>Q58+AK58</f>
        <v>4</v>
      </c>
      <c r="BF58" s="18">
        <f t="shared" ref="BF58" si="222">R58+AL58</f>
        <v>5</v>
      </c>
      <c r="BG58" s="18">
        <f t="shared" ref="BG58" si="223">S58+AM58</f>
        <v>1</v>
      </c>
      <c r="BH58" s="18">
        <f t="shared" ref="BH58" si="224">T58+AN58</f>
        <v>2</v>
      </c>
      <c r="BI58" s="18">
        <f t="shared" ref="BI58" si="225">U58+AO58</f>
        <v>0</v>
      </c>
      <c r="BJ58" s="28">
        <f>SUM(BE58:BI58)</f>
        <v>12</v>
      </c>
      <c r="BK58" s="287" t="s">
        <v>15</v>
      </c>
      <c r="BL58" s="287"/>
      <c r="BM58" s="18">
        <f t="shared" ref="BM58" si="226">Y58+AS58</f>
        <v>0</v>
      </c>
      <c r="BN58" s="18">
        <f t="shared" ref="BN58" si="227">Z58+AT58</f>
        <v>0</v>
      </c>
      <c r="BO58" s="18">
        <f t="shared" ref="BO58" si="228">AA58+AU58</f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229">SUM(Q57:Q58)</f>
        <v>5</v>
      </c>
      <c r="R59" s="20">
        <f t="shared" si="229"/>
        <v>5</v>
      </c>
      <c r="S59" s="20">
        <f t="shared" si="229"/>
        <v>1</v>
      </c>
      <c r="T59" s="20">
        <f t="shared" si="229"/>
        <v>2</v>
      </c>
      <c r="U59" s="20">
        <f t="shared" si="229"/>
        <v>0</v>
      </c>
      <c r="V59" s="20">
        <f t="shared" si="229"/>
        <v>13</v>
      </c>
      <c r="W59" s="295" t="s">
        <v>12</v>
      </c>
      <c r="X59" s="296"/>
      <c r="Y59" s="20">
        <f t="shared" ref="Y59:AD59" si="230">SUM(Y57:Y58)</f>
        <v>0</v>
      </c>
      <c r="Z59" s="20">
        <f t="shared" si="230"/>
        <v>0</v>
      </c>
      <c r="AA59" s="20">
        <f t="shared" si="230"/>
        <v>0</v>
      </c>
      <c r="AB59" s="20">
        <f t="shared" si="230"/>
        <v>0</v>
      </c>
      <c r="AC59" s="20">
        <f t="shared" si="230"/>
        <v>0</v>
      </c>
      <c r="AD59" s="20">
        <f t="shared" si="230"/>
        <v>0</v>
      </c>
      <c r="AI59" s="274" t="s">
        <v>12</v>
      </c>
      <c r="AJ59" s="275"/>
      <c r="AK59" s="20">
        <f t="shared" ref="AK59:AP59" si="231">SUM(AK57:AK58)</f>
        <v>0</v>
      </c>
      <c r="AL59" s="20">
        <f t="shared" si="231"/>
        <v>0</v>
      </c>
      <c r="AM59" s="20">
        <f t="shared" si="231"/>
        <v>0</v>
      </c>
      <c r="AN59" s="20">
        <f t="shared" si="231"/>
        <v>0</v>
      </c>
      <c r="AO59" s="20">
        <f t="shared" si="231"/>
        <v>0</v>
      </c>
      <c r="AP59" s="20">
        <f t="shared" si="231"/>
        <v>0</v>
      </c>
      <c r="AQ59" s="295" t="s">
        <v>12</v>
      </c>
      <c r="AR59" s="296"/>
      <c r="AS59" s="20">
        <f t="shared" ref="AS59:AX59" si="232">SUM(AS57:AS58)</f>
        <v>0</v>
      </c>
      <c r="AT59" s="20">
        <f t="shared" si="232"/>
        <v>0</v>
      </c>
      <c r="AU59" s="20">
        <f t="shared" si="232"/>
        <v>0</v>
      </c>
      <c r="AV59" s="20">
        <f t="shared" si="232"/>
        <v>0</v>
      </c>
      <c r="AW59" s="20">
        <f t="shared" si="232"/>
        <v>0</v>
      </c>
      <c r="AX59" s="20">
        <f t="shared" si="232"/>
        <v>0</v>
      </c>
      <c r="BC59" s="274" t="s">
        <v>12</v>
      </c>
      <c r="BD59" s="275"/>
      <c r="BE59" s="20">
        <f t="shared" ref="BE59:BJ59" si="233">SUM(BE57:BE58)</f>
        <v>5</v>
      </c>
      <c r="BF59" s="20">
        <f t="shared" si="233"/>
        <v>5</v>
      </c>
      <c r="BG59" s="20">
        <f t="shared" si="233"/>
        <v>1</v>
      </c>
      <c r="BH59" s="20">
        <f t="shared" si="233"/>
        <v>2</v>
      </c>
      <c r="BI59" s="20">
        <f t="shared" si="233"/>
        <v>0</v>
      </c>
      <c r="BJ59" s="20">
        <f t="shared" si="233"/>
        <v>13</v>
      </c>
      <c r="BK59" s="295" t="s">
        <v>12</v>
      </c>
      <c r="BL59" s="296"/>
      <c r="BM59" s="20">
        <f t="shared" ref="BM59:BR59" si="234">SUM(BM57:BM58)</f>
        <v>0</v>
      </c>
      <c r="BN59" s="20">
        <f t="shared" si="234"/>
        <v>0</v>
      </c>
      <c r="BO59" s="20">
        <f t="shared" si="234"/>
        <v>0</v>
      </c>
      <c r="BP59" s="20">
        <f t="shared" si="234"/>
        <v>0</v>
      </c>
      <c r="BQ59" s="20">
        <f t="shared" si="234"/>
        <v>0</v>
      </c>
      <c r="BR59" s="20">
        <f t="shared" si="23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6"/>
      <c r="U61" s="47"/>
      <c r="V61" s="390" t="s">
        <v>19</v>
      </c>
      <c r="W61" s="391"/>
      <c r="X61" s="392"/>
      <c r="Y61" s="48"/>
      <c r="Z61" s="48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N61" s="31"/>
      <c r="AP61" s="399" t="s">
        <v>19</v>
      </c>
      <c r="AQ61" s="400"/>
      <c r="AR61" s="401"/>
      <c r="AS61" s="32"/>
      <c r="AT61" s="32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H61" s="31"/>
      <c r="BJ61" s="399" t="s">
        <v>19</v>
      </c>
      <c r="BK61" s="400"/>
      <c r="BL61" s="401"/>
      <c r="BM61" s="32"/>
      <c r="BN61" s="32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49" t="s">
        <v>16</v>
      </c>
      <c r="R62" s="405">
        <f>V7+AD7+V12</f>
        <v>608</v>
      </c>
      <c r="S62" s="406"/>
      <c r="T62" s="46"/>
      <c r="U62" s="47"/>
      <c r="V62" s="49" t="s">
        <v>16</v>
      </c>
      <c r="W62" s="405">
        <f>AD12+V17+AD17+V22+AD22+V27+AD27+V32+AD32+V37</f>
        <v>2766</v>
      </c>
      <c r="X62" s="406"/>
      <c r="Y62" s="50"/>
      <c r="Z62" s="50"/>
      <c r="AA62" s="49" t="s">
        <v>16</v>
      </c>
      <c r="AB62" s="405">
        <f>AD37+V42+AD42+V47+AD47+V52+AD52+V57+AD57</f>
        <v>1681</v>
      </c>
      <c r="AC62" s="406"/>
      <c r="AD62" s="40" t="s">
        <v>16</v>
      </c>
      <c r="AE62" s="167">
        <f>AD37+V42</f>
        <v>902</v>
      </c>
      <c r="AF62" s="167">
        <f>AD42+V47+AD47+V52+AD52+V57+AD57</f>
        <v>779</v>
      </c>
      <c r="AK62" s="33" t="s">
        <v>16</v>
      </c>
      <c r="AL62" s="407">
        <f>AP7+AX7+AP12</f>
        <v>0</v>
      </c>
      <c r="AM62" s="251"/>
      <c r="AN62" s="31"/>
      <c r="AP62" s="33" t="s">
        <v>16</v>
      </c>
      <c r="AQ62" s="407">
        <f>AX12+AP17+AX17+AP22+AX22+AP27+AX27+AP32+AX32+AP37</f>
        <v>38</v>
      </c>
      <c r="AR62" s="251"/>
      <c r="AS62" s="34"/>
      <c r="AT62" s="34"/>
      <c r="AU62" s="33" t="s">
        <v>16</v>
      </c>
      <c r="AV62" s="407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33" t="s">
        <v>16</v>
      </c>
      <c r="BF62" s="408">
        <f>BJ7+BR7+BJ12</f>
        <v>608</v>
      </c>
      <c r="BG62" s="409"/>
      <c r="BH62" s="31"/>
      <c r="BJ62" s="33" t="s">
        <v>16</v>
      </c>
      <c r="BK62" s="408">
        <f>BR12+BJ17+BR17+BJ22+BR22+BJ27+BR27+BJ32+BR32+BJ37</f>
        <v>2804</v>
      </c>
      <c r="BL62" s="409"/>
      <c r="BM62" s="34"/>
      <c r="BN62" s="34"/>
      <c r="BO62" s="33" t="s">
        <v>16</v>
      </c>
      <c r="BP62" s="408">
        <f>BR37+BJ42+BR42+BJ47+BR47+BJ52+BR52+BJ57+BR57</f>
        <v>1681</v>
      </c>
      <c r="BQ62" s="409"/>
      <c r="BR62" s="40" t="s">
        <v>16</v>
      </c>
      <c r="BS62" s="167">
        <f>BR37+BJ42</f>
        <v>902</v>
      </c>
      <c r="BT62" s="167">
        <f>BR42+BJ47+BR47+BJ52+BR52+BJ57+BR57</f>
        <v>779</v>
      </c>
    </row>
    <row r="63" spans="15:76" ht="15" thickBot="1" x14ac:dyDescent="0.2">
      <c r="Q63" s="51" t="s">
        <v>14</v>
      </c>
      <c r="R63" s="410">
        <f>V8+AD8+V13</f>
        <v>613</v>
      </c>
      <c r="S63" s="411"/>
      <c r="T63" s="46"/>
      <c r="U63" s="47"/>
      <c r="V63" s="51" t="s">
        <v>14</v>
      </c>
      <c r="W63" s="410">
        <f>AD13+V18+AD18+V23+AD23+V28+AD28+V33+AD33+V38</f>
        <v>2653</v>
      </c>
      <c r="X63" s="411"/>
      <c r="Y63" s="50"/>
      <c r="Z63" s="50"/>
      <c r="AA63" s="51" t="s">
        <v>14</v>
      </c>
      <c r="AB63" s="410">
        <f>AD38+V43+AD43+V48+AD48+V53+AD53+V58+AD58</f>
        <v>2264</v>
      </c>
      <c r="AC63" s="411"/>
      <c r="AD63" s="40" t="s">
        <v>14</v>
      </c>
      <c r="AE63" s="168">
        <f>AD38+V43</f>
        <v>979</v>
      </c>
      <c r="AF63" s="168">
        <f>AD43+V48+AD48+V53+AD53+V58+AD58</f>
        <v>1285</v>
      </c>
      <c r="AK63" s="164" t="s">
        <v>14</v>
      </c>
      <c r="AL63" s="412">
        <f>AP8+AX8+AP13</f>
        <v>0</v>
      </c>
      <c r="AM63" s="413"/>
      <c r="AN63" s="31"/>
      <c r="AP63" s="164" t="s">
        <v>14</v>
      </c>
      <c r="AQ63" s="412">
        <f>AX13+AP18+AX18+AP23+AX23+AP28+AX28+AP33+AX33+AP38</f>
        <v>50</v>
      </c>
      <c r="AR63" s="413"/>
      <c r="AS63" s="34"/>
      <c r="AT63" s="34"/>
      <c r="AU63" s="164" t="s">
        <v>14</v>
      </c>
      <c r="AV63" s="41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164" t="s">
        <v>14</v>
      </c>
      <c r="BF63" s="414">
        <f>BJ8+BR8+BJ13</f>
        <v>613</v>
      </c>
      <c r="BG63" s="415"/>
      <c r="BH63" s="31"/>
      <c r="BJ63" s="164" t="s">
        <v>14</v>
      </c>
      <c r="BK63" s="414">
        <f>BR13+BJ18+BR18+BJ23+BR23+BJ28+BR28+BJ33+BR33+BJ38</f>
        <v>2703</v>
      </c>
      <c r="BL63" s="415"/>
      <c r="BM63" s="34"/>
      <c r="BN63" s="34"/>
      <c r="BO63" s="164" t="s">
        <v>14</v>
      </c>
      <c r="BP63" s="414">
        <f>BR38+BJ43+BR43+BJ48+BR48+BJ53+BR53+BJ58+BR58</f>
        <v>2265</v>
      </c>
      <c r="BQ63" s="416"/>
      <c r="BR63" s="40" t="s">
        <v>14</v>
      </c>
      <c r="BS63" s="168">
        <f>BR38+BJ43</f>
        <v>979</v>
      </c>
      <c r="BT63" s="168">
        <f>BR43+BJ48+BR48+BJ53+BR53+BJ58+BR58</f>
        <v>1286</v>
      </c>
    </row>
    <row r="64" spans="15:76" ht="15" thickBot="1" x14ac:dyDescent="0.2">
      <c r="Q64" s="52" t="s">
        <v>12</v>
      </c>
      <c r="R64" s="424">
        <f>R62+R63</f>
        <v>1221</v>
      </c>
      <c r="S64" s="425"/>
      <c r="T64" s="46"/>
      <c r="U64" s="47"/>
      <c r="V64" s="52" t="s">
        <v>12</v>
      </c>
      <c r="W64" s="424">
        <f>W62+W63</f>
        <v>5419</v>
      </c>
      <c r="X64" s="425"/>
      <c r="Y64" s="50"/>
      <c r="Z64" s="50"/>
      <c r="AA64" s="52" t="s">
        <v>12</v>
      </c>
      <c r="AB64" s="424">
        <f>AB62+AB63</f>
        <v>3945</v>
      </c>
      <c r="AC64" s="425"/>
      <c r="AD64" s="40" t="s">
        <v>12</v>
      </c>
      <c r="AE64" s="169">
        <f>AD39+V44</f>
        <v>1881</v>
      </c>
      <c r="AF64" s="170">
        <f>AD44+V49+AD49+V54+AD54+V59+AD59</f>
        <v>2064</v>
      </c>
      <c r="AK64" s="166" t="s">
        <v>12</v>
      </c>
      <c r="AL64" s="426">
        <f>AL62+AL63</f>
        <v>0</v>
      </c>
      <c r="AM64" s="427"/>
      <c r="AN64" s="31"/>
      <c r="AP64" s="166" t="s">
        <v>12</v>
      </c>
      <c r="AQ64" s="426">
        <f>AQ62+AQ63</f>
        <v>88</v>
      </c>
      <c r="AR64" s="427"/>
      <c r="AS64" s="34"/>
      <c r="AT64" s="34"/>
      <c r="AU64" s="166" t="s">
        <v>12</v>
      </c>
      <c r="AV64" s="426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166" t="s">
        <v>12</v>
      </c>
      <c r="BF64" s="420">
        <f>BF62+BF63</f>
        <v>1221</v>
      </c>
      <c r="BG64" s="421"/>
      <c r="BH64" s="31"/>
      <c r="BJ64" s="166" t="s">
        <v>12</v>
      </c>
      <c r="BK64" s="420">
        <f>BK62+BK63</f>
        <v>5507</v>
      </c>
      <c r="BL64" s="421"/>
      <c r="BM64" s="34"/>
      <c r="BN64" s="34"/>
      <c r="BO64" s="166" t="s">
        <v>12</v>
      </c>
      <c r="BP64" s="420">
        <f>BP62+BP63</f>
        <v>3946</v>
      </c>
      <c r="BQ64" s="421"/>
      <c r="BR64" s="40" t="s">
        <v>12</v>
      </c>
      <c r="BS64" s="169">
        <f>BR39+BJ44</f>
        <v>1881</v>
      </c>
      <c r="BT64" s="170">
        <f>BR44+BJ49+BR49+BJ54+BR54+BJ59+BR59</f>
        <v>2065</v>
      </c>
      <c r="BW64" s="35"/>
      <c r="BX64" s="35"/>
    </row>
    <row r="65" spans="17:76" ht="14.25" x14ac:dyDescent="0.15">
      <c r="Q65" s="53" t="s">
        <v>23</v>
      </c>
      <c r="R65" s="422">
        <f>R64/O9</f>
        <v>0.11535191308455361</v>
      </c>
      <c r="S65" s="423"/>
      <c r="T65" s="47"/>
      <c r="U65" s="47"/>
      <c r="V65" s="53" t="s">
        <v>23</v>
      </c>
      <c r="W65" s="422">
        <f>W64/O9</f>
        <v>0.51195087387812943</v>
      </c>
      <c r="X65" s="423"/>
      <c r="Y65" s="54"/>
      <c r="Z65" s="54"/>
      <c r="AA65" s="53" t="s">
        <v>23</v>
      </c>
      <c r="AB65" s="422">
        <f>AB64/O9</f>
        <v>0.37269721303731695</v>
      </c>
      <c r="AC65" s="423"/>
      <c r="AE65" s="45">
        <f>AE64/O9</f>
        <v>0.17770429853566366</v>
      </c>
      <c r="AF65" s="45">
        <f>AF64/O9</f>
        <v>0.19499291450165329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0.9887640449438202</v>
      </c>
      <c r="AR65" s="418"/>
      <c r="AS65" s="36"/>
      <c r="AT65" s="36"/>
      <c r="AU65" s="165" t="s">
        <v>23</v>
      </c>
      <c r="AV65" s="417">
        <f>AV64/AI9</f>
        <v>1.1235955056179775E-2</v>
      </c>
      <c r="AW65" s="418"/>
      <c r="AY65" s="45">
        <f>AY64/AI9</f>
        <v>0</v>
      </c>
      <c r="AZ65" s="45">
        <f>AZ64/AI9</f>
        <v>1.1235955056179775E-2</v>
      </c>
      <c r="BE65" s="165" t="s">
        <v>23</v>
      </c>
      <c r="BF65" s="417">
        <f>BF64/BC9</f>
        <v>0.11439010680157392</v>
      </c>
      <c r="BG65" s="418"/>
      <c r="BJ65" s="165" t="s">
        <v>23</v>
      </c>
      <c r="BK65" s="417">
        <f>BK64/BC9</f>
        <v>0.51592655049653369</v>
      </c>
      <c r="BL65" s="418"/>
      <c r="BM65" s="36"/>
      <c r="BN65" s="36"/>
      <c r="BO65" s="165" t="s">
        <v>23</v>
      </c>
      <c r="BP65" s="417">
        <f>BP64/BC9</f>
        <v>0.36968334270189246</v>
      </c>
      <c r="BQ65" s="418"/>
      <c r="BS65" s="45">
        <f>BS64/BC9</f>
        <v>0.17622259696458684</v>
      </c>
      <c r="BT65" s="45">
        <f>BT64/BC9</f>
        <v>0.19346074573730559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1672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1632</v>
      </c>
      <c r="AA75" s="419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BF65:BG65"/>
    <mergeCell ref="R65:S65"/>
    <mergeCell ref="W65:X65"/>
    <mergeCell ref="AB65:AC65"/>
    <mergeCell ref="AL65:AM65"/>
    <mergeCell ref="AQ65:AR65"/>
    <mergeCell ref="AV65:AW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C90D-F354-4C1F-B1C1-3717F42115E1}">
  <dimension ref="A1:BX75"/>
  <sheetViews>
    <sheetView view="pageBreakPreview" topLeftCell="Q1" zoomScaleNormal="100" zoomScaleSheetLayoutView="100" workbookViewId="0">
      <selection activeCell="U60" sqref="U60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42"/>
      <c r="B1" s="442"/>
      <c r="M1" t="s">
        <v>40</v>
      </c>
    </row>
    <row r="2" spans="1:70" ht="13.5" customHeight="1" x14ac:dyDescent="0.15">
      <c r="A2" s="442"/>
      <c r="B2" s="442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442"/>
      <c r="B3" s="442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443" t="s">
        <v>65</v>
      </c>
      <c r="H4" s="444"/>
      <c r="I4" s="444"/>
      <c r="J4" s="444"/>
      <c r="K4" s="444"/>
      <c r="M4" s="2" t="s">
        <v>3</v>
      </c>
      <c r="N4" s="207"/>
      <c r="O4" s="2"/>
      <c r="V4" s="4"/>
      <c r="W4" s="5"/>
      <c r="X4" s="5"/>
      <c r="Z4" s="262" t="str">
        <f>G4</f>
        <v>令和3年1月31日現在</v>
      </c>
      <c r="AA4" s="263"/>
      <c r="AB4" s="263"/>
      <c r="AC4" s="263"/>
      <c r="AD4" s="263"/>
      <c r="AG4" s="6" t="s">
        <v>4</v>
      </c>
      <c r="AH4" s="208"/>
      <c r="AI4" s="6"/>
      <c r="AP4" s="4"/>
      <c r="AQ4" s="5"/>
      <c r="AR4" s="5"/>
      <c r="AT4" s="262" t="str">
        <f>Z4</f>
        <v>令和3年1月31日現在</v>
      </c>
      <c r="AU4" s="263"/>
      <c r="AV4" s="263"/>
      <c r="AW4" s="263"/>
      <c r="AX4" s="263"/>
      <c r="BA4" s="8" t="s">
        <v>5</v>
      </c>
      <c r="BB4" s="209"/>
      <c r="BC4" s="8"/>
      <c r="BJ4" s="4"/>
      <c r="BK4" s="5"/>
      <c r="BL4" s="5"/>
      <c r="BN4" s="262" t="str">
        <f>AT4</f>
        <v>令和3年1月31日現在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441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441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441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23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5025</v>
      </c>
      <c r="P7" s="283"/>
      <c r="Q7" s="202">
        <v>30</v>
      </c>
      <c r="R7" s="201">
        <v>33</v>
      </c>
      <c r="S7" s="201">
        <v>32</v>
      </c>
      <c r="T7" s="201">
        <v>34</v>
      </c>
      <c r="U7" s="201">
        <v>36</v>
      </c>
      <c r="V7" s="201">
        <f>SUM(Q7:U7)</f>
        <v>165</v>
      </c>
      <c r="W7" s="284" t="s">
        <v>13</v>
      </c>
      <c r="X7" s="285"/>
      <c r="Y7" s="201">
        <v>43</v>
      </c>
      <c r="Z7" s="201">
        <v>33</v>
      </c>
      <c r="AA7" s="201">
        <v>35</v>
      </c>
      <c r="AB7" s="201">
        <v>33</v>
      </c>
      <c r="AC7" s="201">
        <v>46</v>
      </c>
      <c r="AD7" s="203">
        <f>SUM(Y7:AC7)</f>
        <v>190</v>
      </c>
      <c r="AG7" s="274" t="s">
        <v>13</v>
      </c>
      <c r="AH7" s="275"/>
      <c r="AI7" s="282">
        <f>AP7+AX7+AP12+AX12+AP17+AX17+AP22+AX22+AP27+AX27+AP32+AX32+AP37+AX37+AP42+AX42+AP47+AX47+AP52+AX52+AP57+AX57</f>
        <v>39</v>
      </c>
      <c r="AJ7" s="283"/>
      <c r="AK7" s="202"/>
      <c r="AL7" s="201"/>
      <c r="AM7" s="201"/>
      <c r="AN7" s="201"/>
      <c r="AO7" s="201"/>
      <c r="AP7" s="201">
        <f>SUM(AK7:AO7)</f>
        <v>0</v>
      </c>
      <c r="AQ7" s="284" t="s">
        <v>13</v>
      </c>
      <c r="AR7" s="285"/>
      <c r="AS7" s="201"/>
      <c r="AT7" s="201"/>
      <c r="AU7" s="201"/>
      <c r="AV7" s="201"/>
      <c r="AW7" s="201"/>
      <c r="AX7" s="203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5064</v>
      </c>
      <c r="BD7" s="283"/>
      <c r="BE7" s="202">
        <f>Q7+AK7</f>
        <v>30</v>
      </c>
      <c r="BF7" s="201">
        <f t="shared" ref="BF7:BJ8" si="0">R7+AL7</f>
        <v>33</v>
      </c>
      <c r="BG7" s="201">
        <f t="shared" si="0"/>
        <v>32</v>
      </c>
      <c r="BH7" s="201">
        <f t="shared" si="0"/>
        <v>34</v>
      </c>
      <c r="BI7" s="201">
        <f t="shared" si="0"/>
        <v>36</v>
      </c>
      <c r="BJ7" s="201">
        <f t="shared" si="0"/>
        <v>165</v>
      </c>
      <c r="BK7" s="286" t="s">
        <v>13</v>
      </c>
      <c r="BL7" s="286"/>
      <c r="BM7" s="201">
        <f>Y7+AS7</f>
        <v>43</v>
      </c>
      <c r="BN7" s="201">
        <f t="shared" ref="BN7:BQ8" si="1">Z7+AT7</f>
        <v>33</v>
      </c>
      <c r="BO7" s="201">
        <f t="shared" si="1"/>
        <v>35</v>
      </c>
      <c r="BP7" s="201">
        <f t="shared" si="1"/>
        <v>33</v>
      </c>
      <c r="BQ7" s="201">
        <f t="shared" si="1"/>
        <v>46</v>
      </c>
      <c r="BR7" s="203">
        <f>SUM(BM7:BQ7)</f>
        <v>190</v>
      </c>
    </row>
    <row r="8" spans="1:70" ht="15.75" customHeight="1" thickBot="1" x14ac:dyDescent="0.2">
      <c r="B8" s="144" t="s">
        <v>34</v>
      </c>
      <c r="C8" s="211">
        <f t="shared" ref="C8:H8" si="2">+C10-C9</f>
        <v>3302</v>
      </c>
      <c r="D8" s="212">
        <f t="shared" si="2"/>
        <v>3217</v>
      </c>
      <c r="E8" s="59">
        <f t="shared" si="2"/>
        <v>6519</v>
      </c>
      <c r="F8" s="213">
        <f>+F10-F9</f>
        <v>39</v>
      </c>
      <c r="G8" s="214">
        <f t="shared" si="2"/>
        <v>42</v>
      </c>
      <c r="H8" s="59">
        <f t="shared" si="2"/>
        <v>81</v>
      </c>
      <c r="I8" s="104">
        <f t="shared" ref="I8:K10" si="3">+C8+F8</f>
        <v>3341</v>
      </c>
      <c r="J8" s="105">
        <f t="shared" si="3"/>
        <v>3259</v>
      </c>
      <c r="K8" s="106">
        <f t="shared" si="3"/>
        <v>6600</v>
      </c>
      <c r="L8" s="215"/>
      <c r="M8" s="274" t="s">
        <v>14</v>
      </c>
      <c r="N8" s="275"/>
      <c r="O8" s="282">
        <f>V8+AD8+V13+AD13+V18+AD18+V23+AD23+V28+AD28+V33+AD33+V38+AD38+V43+AD43+V48+AD48+V53+AD53+V58+AD58</f>
        <v>5482</v>
      </c>
      <c r="P8" s="283"/>
      <c r="Q8" s="17">
        <v>21</v>
      </c>
      <c r="R8" s="18">
        <v>18</v>
      </c>
      <c r="S8" s="18">
        <v>40</v>
      </c>
      <c r="T8" s="18">
        <v>33</v>
      </c>
      <c r="U8" s="18">
        <v>32</v>
      </c>
      <c r="V8" s="18">
        <f>SUM(Q8:U8)</f>
        <v>144</v>
      </c>
      <c r="W8" s="291" t="s">
        <v>15</v>
      </c>
      <c r="X8" s="292"/>
      <c r="Y8" s="18">
        <v>33</v>
      </c>
      <c r="Z8" s="18">
        <v>41</v>
      </c>
      <c r="AA8" s="18">
        <v>32</v>
      </c>
      <c r="AB8" s="18">
        <v>59</v>
      </c>
      <c r="AC8" s="18">
        <v>51</v>
      </c>
      <c r="AD8" s="19">
        <f>SUM(Y8:AC8)</f>
        <v>216</v>
      </c>
      <c r="AG8" s="274" t="s">
        <v>14</v>
      </c>
      <c r="AH8" s="275"/>
      <c r="AI8" s="282">
        <f>AP8+AX8+AP13+AX13+AP18+AX18+AP23+AX23+AP28+AX28+AP33+AX33+AP38+AX38+AP43+AX43+AP48+AX48+AP53+AX53+AP58+AX58</f>
        <v>43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5525</v>
      </c>
      <c r="BD8" s="283"/>
      <c r="BE8" s="17">
        <f>Q8+AK8</f>
        <v>21</v>
      </c>
      <c r="BF8" s="18">
        <f t="shared" si="0"/>
        <v>18</v>
      </c>
      <c r="BG8" s="18">
        <f t="shared" si="0"/>
        <v>40</v>
      </c>
      <c r="BH8" s="18">
        <f t="shared" si="0"/>
        <v>33</v>
      </c>
      <c r="BI8" s="18">
        <f t="shared" si="0"/>
        <v>32</v>
      </c>
      <c r="BJ8" s="18">
        <f>SUM(BE8:BI8)</f>
        <v>144</v>
      </c>
      <c r="BK8" s="287" t="s">
        <v>15</v>
      </c>
      <c r="BL8" s="287"/>
      <c r="BM8" s="18">
        <f>Y8+AS8</f>
        <v>33</v>
      </c>
      <c r="BN8" s="18">
        <f t="shared" si="1"/>
        <v>41</v>
      </c>
      <c r="BO8" s="18">
        <f t="shared" si="1"/>
        <v>32</v>
      </c>
      <c r="BP8" s="18">
        <f t="shared" si="1"/>
        <v>59</v>
      </c>
      <c r="BQ8" s="18">
        <f t="shared" si="1"/>
        <v>51</v>
      </c>
      <c r="BR8" s="19">
        <f>SUM(BM8:BQ8)</f>
        <v>216</v>
      </c>
    </row>
    <row r="9" spans="1:70" ht="15" x14ac:dyDescent="0.15">
      <c r="B9" s="145" t="s">
        <v>35</v>
      </c>
      <c r="C9" s="216">
        <f>AB62</f>
        <v>1723</v>
      </c>
      <c r="D9" s="217">
        <f>AB63</f>
        <v>2265</v>
      </c>
      <c r="E9" s="63">
        <f>+C9+D9</f>
        <v>3988</v>
      </c>
      <c r="F9" s="218">
        <f>AV62</f>
        <v>0</v>
      </c>
      <c r="G9" s="217">
        <f>AV63</f>
        <v>1</v>
      </c>
      <c r="H9" s="63">
        <f>SUM(F9:G9)</f>
        <v>1</v>
      </c>
      <c r="I9" s="107">
        <f t="shared" si="3"/>
        <v>1723</v>
      </c>
      <c r="J9" s="108">
        <f t="shared" si="3"/>
        <v>2266</v>
      </c>
      <c r="K9" s="109">
        <f t="shared" si="3"/>
        <v>3989</v>
      </c>
      <c r="L9" s="215"/>
      <c r="M9" s="274" t="s">
        <v>12</v>
      </c>
      <c r="N9" s="275"/>
      <c r="O9" s="282">
        <f>SUM(O7:O8)</f>
        <v>10507</v>
      </c>
      <c r="P9" s="288"/>
      <c r="Q9" s="20">
        <f t="shared" ref="Q9:V9" si="4">SUM(Q7:Q8)</f>
        <v>51</v>
      </c>
      <c r="R9" s="20">
        <f t="shared" si="4"/>
        <v>51</v>
      </c>
      <c r="S9" s="20">
        <f t="shared" si="4"/>
        <v>72</v>
      </c>
      <c r="T9" s="20">
        <f t="shared" si="4"/>
        <v>67</v>
      </c>
      <c r="U9" s="20">
        <f t="shared" si="4"/>
        <v>68</v>
      </c>
      <c r="V9" s="20">
        <f t="shared" si="4"/>
        <v>309</v>
      </c>
      <c r="W9" s="289" t="s">
        <v>12</v>
      </c>
      <c r="X9" s="290"/>
      <c r="Y9" s="20">
        <f t="shared" ref="Y9:AD9" si="5">SUM(Y7:Y8)</f>
        <v>76</v>
      </c>
      <c r="Z9" s="20">
        <f t="shared" si="5"/>
        <v>74</v>
      </c>
      <c r="AA9" s="20">
        <f t="shared" si="5"/>
        <v>67</v>
      </c>
      <c r="AB9" s="20">
        <f t="shared" si="5"/>
        <v>92</v>
      </c>
      <c r="AC9" s="20">
        <f t="shared" si="5"/>
        <v>97</v>
      </c>
      <c r="AD9" s="20">
        <f t="shared" si="5"/>
        <v>406</v>
      </c>
      <c r="AG9" s="274" t="s">
        <v>12</v>
      </c>
      <c r="AH9" s="275"/>
      <c r="AI9" s="282">
        <f>SUM(AI7:AI8)</f>
        <v>82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10589</v>
      </c>
      <c r="BD9" s="283"/>
      <c r="BE9" s="20">
        <f t="shared" ref="BE9:BJ9" si="8">SUM(BE7:BE8)</f>
        <v>51</v>
      </c>
      <c r="BF9" s="20">
        <f t="shared" si="8"/>
        <v>51</v>
      </c>
      <c r="BG9" s="20">
        <f t="shared" si="8"/>
        <v>72</v>
      </c>
      <c r="BH9" s="20">
        <f t="shared" si="8"/>
        <v>67</v>
      </c>
      <c r="BI9" s="20">
        <f t="shared" si="8"/>
        <v>68</v>
      </c>
      <c r="BJ9" s="20">
        <f t="shared" si="8"/>
        <v>309</v>
      </c>
      <c r="BK9" s="294" t="s">
        <v>12</v>
      </c>
      <c r="BL9" s="294"/>
      <c r="BM9" s="20">
        <f t="shared" ref="BM9:BR9" si="9">SUM(BM7:BM8)</f>
        <v>76</v>
      </c>
      <c r="BN9" s="20">
        <f t="shared" si="9"/>
        <v>74</v>
      </c>
      <c r="BO9" s="20">
        <f t="shared" si="9"/>
        <v>67</v>
      </c>
      <c r="BP9" s="20">
        <f t="shared" si="9"/>
        <v>92</v>
      </c>
      <c r="BQ9" s="20">
        <f t="shared" si="9"/>
        <v>97</v>
      </c>
      <c r="BR9" s="20">
        <f t="shared" si="9"/>
        <v>406</v>
      </c>
    </row>
    <row r="10" spans="1:70" ht="15.75" thickBot="1" x14ac:dyDescent="0.2">
      <c r="B10" s="146" t="s">
        <v>12</v>
      </c>
      <c r="C10" s="219">
        <f>O7</f>
        <v>5025</v>
      </c>
      <c r="D10" s="220">
        <f>O8</f>
        <v>5482</v>
      </c>
      <c r="E10" s="66">
        <f>+C10+D10</f>
        <v>10507</v>
      </c>
      <c r="F10" s="221">
        <f>AI7</f>
        <v>39</v>
      </c>
      <c r="G10" s="220">
        <f>AI8</f>
        <v>43</v>
      </c>
      <c r="H10" s="66">
        <f>SUM(F10:G10)</f>
        <v>82</v>
      </c>
      <c r="I10" s="110">
        <f t="shared" si="3"/>
        <v>5064</v>
      </c>
      <c r="J10" s="111">
        <f t="shared" si="3"/>
        <v>5525</v>
      </c>
      <c r="K10" s="112">
        <f t="shared" si="3"/>
        <v>10589</v>
      </c>
      <c r="L10" s="215"/>
      <c r="N10" s="37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H10" s="37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B10" s="37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C11" s="222"/>
      <c r="D11" s="222"/>
      <c r="E11" s="215"/>
      <c r="F11" s="222"/>
      <c r="G11" s="222"/>
      <c r="H11" s="215"/>
      <c r="I11" s="223"/>
      <c r="J11" s="223"/>
      <c r="K11" s="224"/>
      <c r="L11" s="37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34.29</v>
      </c>
      <c r="D12" s="162">
        <f t="shared" si="10"/>
        <v>41.32</v>
      </c>
      <c r="E12" s="158">
        <f t="shared" si="10"/>
        <v>37.96</v>
      </c>
      <c r="F12" s="157">
        <f t="shared" si="10"/>
        <v>0</v>
      </c>
      <c r="G12" s="162">
        <f t="shared" si="10"/>
        <v>2.33</v>
      </c>
      <c r="H12" s="158">
        <f t="shared" si="10"/>
        <v>1.22</v>
      </c>
      <c r="I12" s="159">
        <f t="shared" si="10"/>
        <v>34.020000000000003</v>
      </c>
      <c r="J12" s="160">
        <f t="shared" si="10"/>
        <v>41.01</v>
      </c>
      <c r="K12" s="158">
        <f t="shared" si="10"/>
        <v>37.67</v>
      </c>
      <c r="L12" s="37"/>
      <c r="N12" s="225"/>
      <c r="O12" s="274" t="s">
        <v>13</v>
      </c>
      <c r="P12" s="293"/>
      <c r="Q12" s="202">
        <v>35</v>
      </c>
      <c r="R12" s="201">
        <v>45</v>
      </c>
      <c r="S12" s="201">
        <v>49</v>
      </c>
      <c r="T12" s="201">
        <v>41</v>
      </c>
      <c r="U12" s="201">
        <v>58</v>
      </c>
      <c r="V12" s="201">
        <f>SUM(Q12:U12)</f>
        <v>228</v>
      </c>
      <c r="W12" s="284" t="s">
        <v>13</v>
      </c>
      <c r="X12" s="285"/>
      <c r="Y12" s="201">
        <v>57</v>
      </c>
      <c r="Z12" s="201">
        <v>45</v>
      </c>
      <c r="AA12" s="201">
        <v>63</v>
      </c>
      <c r="AB12" s="201">
        <v>35</v>
      </c>
      <c r="AC12" s="201">
        <v>39</v>
      </c>
      <c r="AD12" s="203">
        <f>SUM(Y12:AC12)</f>
        <v>239</v>
      </c>
      <c r="AI12" s="274" t="s">
        <v>13</v>
      </c>
      <c r="AJ12" s="293"/>
      <c r="AK12" s="202"/>
      <c r="AL12" s="201"/>
      <c r="AM12" s="201"/>
      <c r="AN12" s="201"/>
      <c r="AO12" s="201"/>
      <c r="AP12" s="201">
        <f>SUM(AK12:AO12)</f>
        <v>0</v>
      </c>
      <c r="AQ12" s="284" t="s">
        <v>13</v>
      </c>
      <c r="AR12" s="285"/>
      <c r="AS12" s="201"/>
      <c r="AT12" s="201"/>
      <c r="AU12" s="201"/>
      <c r="AV12" s="201"/>
      <c r="AW12" s="201">
        <v>0</v>
      </c>
      <c r="AX12" s="203">
        <f>SUM(AS12:AW12)</f>
        <v>0</v>
      </c>
      <c r="BC12" s="274" t="s">
        <v>13</v>
      </c>
      <c r="BD12" s="293"/>
      <c r="BE12" s="202">
        <f>Q12+AK12</f>
        <v>35</v>
      </c>
      <c r="BF12" s="201">
        <f t="shared" ref="BF12:BI13" si="11">R12+AL12</f>
        <v>45</v>
      </c>
      <c r="BG12" s="201">
        <f t="shared" si="11"/>
        <v>49</v>
      </c>
      <c r="BH12" s="201">
        <f t="shared" si="11"/>
        <v>41</v>
      </c>
      <c r="BI12" s="201">
        <f t="shared" si="11"/>
        <v>58</v>
      </c>
      <c r="BJ12" s="201">
        <f>SUM(BE12:BI12)</f>
        <v>228</v>
      </c>
      <c r="BK12" s="286" t="s">
        <v>13</v>
      </c>
      <c r="BL12" s="286"/>
      <c r="BM12" s="201">
        <f t="shared" ref="BM12:BQ13" si="12">Y12+AS12</f>
        <v>57</v>
      </c>
      <c r="BN12" s="201">
        <f t="shared" si="12"/>
        <v>45</v>
      </c>
      <c r="BO12" s="201">
        <f t="shared" si="12"/>
        <v>63</v>
      </c>
      <c r="BP12" s="201">
        <f t="shared" si="12"/>
        <v>35</v>
      </c>
      <c r="BQ12" s="201">
        <f t="shared" si="12"/>
        <v>39</v>
      </c>
      <c r="BR12" s="203">
        <f>SUM(BM12:BQ12)</f>
        <v>239</v>
      </c>
    </row>
    <row r="13" spans="1:70" ht="16.5" thickTop="1" thickBot="1" x14ac:dyDescent="0.2">
      <c r="E13" s="37"/>
      <c r="H13" s="37"/>
      <c r="I13" s="113"/>
      <c r="J13" s="113"/>
      <c r="K13" s="114"/>
      <c r="L13" s="37"/>
      <c r="O13" s="274" t="s">
        <v>15</v>
      </c>
      <c r="P13" s="293"/>
      <c r="Q13" s="17">
        <v>37</v>
      </c>
      <c r="R13" s="18">
        <v>47</v>
      </c>
      <c r="S13" s="18">
        <v>32</v>
      </c>
      <c r="T13" s="18">
        <v>44</v>
      </c>
      <c r="U13" s="18">
        <v>55</v>
      </c>
      <c r="V13" s="18">
        <f>SUM(Q13:U13)</f>
        <v>215</v>
      </c>
      <c r="W13" s="291" t="s">
        <v>15</v>
      </c>
      <c r="X13" s="292"/>
      <c r="Y13" s="18">
        <v>55</v>
      </c>
      <c r="Z13" s="18">
        <v>49</v>
      </c>
      <c r="AA13" s="18">
        <v>52</v>
      </c>
      <c r="AB13" s="18">
        <v>54</v>
      </c>
      <c r="AC13" s="18">
        <v>55</v>
      </c>
      <c r="AD13" s="19">
        <f>SUM(Y13:AC13)</f>
        <v>265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>
        <v>1</v>
      </c>
      <c r="AX13" s="19">
        <f>SUM(AS13:AW13)</f>
        <v>1</v>
      </c>
      <c r="BC13" s="274" t="s">
        <v>15</v>
      </c>
      <c r="BD13" s="293"/>
      <c r="BE13" s="17">
        <f>Q13+AK13</f>
        <v>37</v>
      </c>
      <c r="BF13" s="18">
        <f t="shared" si="11"/>
        <v>47</v>
      </c>
      <c r="BG13" s="18">
        <f t="shared" si="11"/>
        <v>32</v>
      </c>
      <c r="BH13" s="18">
        <f t="shared" si="11"/>
        <v>44</v>
      </c>
      <c r="BI13" s="18">
        <f t="shared" si="11"/>
        <v>55</v>
      </c>
      <c r="BJ13" s="18">
        <f>SUM(BE13:BI13)</f>
        <v>215</v>
      </c>
      <c r="BK13" s="287" t="s">
        <v>15</v>
      </c>
      <c r="BL13" s="287"/>
      <c r="BM13" s="18">
        <f t="shared" si="12"/>
        <v>55</v>
      </c>
      <c r="BN13" s="18">
        <f t="shared" si="12"/>
        <v>49</v>
      </c>
      <c r="BO13" s="18">
        <f t="shared" si="12"/>
        <v>52</v>
      </c>
      <c r="BP13" s="18">
        <f t="shared" si="12"/>
        <v>54</v>
      </c>
      <c r="BQ13" s="18">
        <f t="shared" si="12"/>
        <v>56</v>
      </c>
      <c r="BR13" s="19">
        <f>SUM(BM13:BQ13)</f>
        <v>266</v>
      </c>
    </row>
    <row r="14" spans="1:70" ht="15" x14ac:dyDescent="0.15">
      <c r="E14" s="37"/>
      <c r="H14" s="37"/>
      <c r="I14" s="113"/>
      <c r="J14" s="113"/>
      <c r="K14" s="114"/>
      <c r="L14" s="215"/>
      <c r="O14" s="274" t="s">
        <v>12</v>
      </c>
      <c r="P14" s="275"/>
      <c r="Q14" s="20">
        <f t="shared" ref="Q14:V14" si="13">SUM(Q12:Q13)</f>
        <v>72</v>
      </c>
      <c r="R14" s="20">
        <f t="shared" si="13"/>
        <v>92</v>
      </c>
      <c r="S14" s="20">
        <f t="shared" si="13"/>
        <v>81</v>
      </c>
      <c r="T14" s="20">
        <f t="shared" si="13"/>
        <v>85</v>
      </c>
      <c r="U14" s="20">
        <f t="shared" si="13"/>
        <v>113</v>
      </c>
      <c r="V14" s="20">
        <f t="shared" si="13"/>
        <v>443</v>
      </c>
      <c r="W14" s="295" t="s">
        <v>12</v>
      </c>
      <c r="X14" s="296"/>
      <c r="Y14" s="20">
        <f t="shared" ref="Y14:AD14" si="14">SUM(Y12:Y13)</f>
        <v>112</v>
      </c>
      <c r="Z14" s="20">
        <f t="shared" si="14"/>
        <v>94</v>
      </c>
      <c r="AA14" s="20">
        <f t="shared" si="14"/>
        <v>115</v>
      </c>
      <c r="AB14" s="20">
        <f t="shared" si="14"/>
        <v>89</v>
      </c>
      <c r="AC14" s="20">
        <f t="shared" si="14"/>
        <v>94</v>
      </c>
      <c r="AD14" s="20">
        <f t="shared" si="14"/>
        <v>504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1</v>
      </c>
      <c r="AX14" s="20">
        <f t="shared" si="16"/>
        <v>1</v>
      </c>
      <c r="BC14" s="274" t="s">
        <v>12</v>
      </c>
      <c r="BD14" s="275"/>
      <c r="BE14" s="20">
        <f t="shared" ref="BE14:BJ14" si="17">SUM(BE12:BE13)</f>
        <v>72</v>
      </c>
      <c r="BF14" s="20">
        <f t="shared" si="17"/>
        <v>92</v>
      </c>
      <c r="BG14" s="20">
        <f t="shared" si="17"/>
        <v>81</v>
      </c>
      <c r="BH14" s="20">
        <f t="shared" si="17"/>
        <v>85</v>
      </c>
      <c r="BI14" s="20">
        <f t="shared" si="17"/>
        <v>113</v>
      </c>
      <c r="BJ14" s="20">
        <f t="shared" si="17"/>
        <v>443</v>
      </c>
      <c r="BK14" s="295" t="s">
        <v>12</v>
      </c>
      <c r="BL14" s="296"/>
      <c r="BM14" s="20">
        <f t="shared" ref="BM14:BR14" si="18">SUM(BM12:BM13)</f>
        <v>112</v>
      </c>
      <c r="BN14" s="20">
        <f t="shared" si="18"/>
        <v>94</v>
      </c>
      <c r="BO14" s="20">
        <f t="shared" si="18"/>
        <v>115</v>
      </c>
      <c r="BP14" s="20">
        <f t="shared" si="18"/>
        <v>89</v>
      </c>
      <c r="BQ14" s="20">
        <f t="shared" si="18"/>
        <v>95</v>
      </c>
      <c r="BR14" s="20">
        <f t="shared" si="18"/>
        <v>505</v>
      </c>
    </row>
    <row r="15" spans="1:70" ht="15.75" thickBot="1" x14ac:dyDescent="0.2">
      <c r="E15" s="37"/>
      <c r="H15" s="37"/>
      <c r="I15" s="113"/>
      <c r="J15" s="113"/>
      <c r="K15" s="114"/>
      <c r="L15" s="215"/>
      <c r="O15" s="226"/>
      <c r="P15" s="226"/>
      <c r="Q15" s="23"/>
      <c r="R15" s="23"/>
      <c r="S15" s="23"/>
      <c r="T15" s="23"/>
      <c r="U15" s="23"/>
      <c r="V15" s="23"/>
      <c r="W15" s="226"/>
      <c r="X15" s="226"/>
      <c r="Y15" s="23"/>
      <c r="Z15" s="23"/>
      <c r="AA15" s="23"/>
      <c r="AB15" s="23"/>
      <c r="AC15" s="23"/>
      <c r="AD15" s="23"/>
      <c r="AI15" s="226"/>
      <c r="AJ15" s="226"/>
      <c r="AK15" s="23"/>
      <c r="AL15" s="23"/>
      <c r="AM15" s="23"/>
      <c r="AN15" s="23"/>
      <c r="AO15" s="23"/>
      <c r="AP15" s="23"/>
      <c r="AQ15" s="226"/>
      <c r="AR15" s="226"/>
      <c r="AS15" s="23"/>
      <c r="AT15" s="23"/>
      <c r="AU15" s="23"/>
      <c r="AV15" s="23"/>
      <c r="AW15" s="23"/>
      <c r="AX15" s="23"/>
      <c r="BC15" s="226"/>
      <c r="BD15" s="226"/>
      <c r="BE15" s="23"/>
      <c r="BF15" s="23"/>
      <c r="BG15" s="23"/>
      <c r="BH15" s="23"/>
      <c r="BI15" s="23"/>
      <c r="BJ15" s="23"/>
      <c r="BK15" s="226"/>
      <c r="BL15" s="226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215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227" t="s">
        <v>37</v>
      </c>
      <c r="C17" s="228">
        <f>V27+AD27+V32+AD32+V37</f>
        <v>1627</v>
      </c>
      <c r="D17" s="229">
        <f>V28+AD28+V33+AD33+V38</f>
        <v>1616</v>
      </c>
      <c r="E17" s="230">
        <f>SUM(C17:D17)</f>
        <v>3243</v>
      </c>
      <c r="F17" s="231">
        <f>AP27+AX27+AP32+AX32+AP37</f>
        <v>4</v>
      </c>
      <c r="G17" s="229">
        <f>AP28+AX28+AP33+AX33+AP38</f>
        <v>10</v>
      </c>
      <c r="H17" s="230">
        <f>SUM(F17:G17)</f>
        <v>14</v>
      </c>
      <c r="I17" s="232">
        <f t="shared" ref="I17:K20" si="19">+C17+F17</f>
        <v>1631</v>
      </c>
      <c r="J17" s="233">
        <f t="shared" si="19"/>
        <v>1626</v>
      </c>
      <c r="K17" s="234">
        <f t="shared" si="19"/>
        <v>3257</v>
      </c>
      <c r="L17" s="215"/>
      <c r="O17" s="274" t="s">
        <v>13</v>
      </c>
      <c r="P17" s="293"/>
      <c r="Q17" s="202">
        <v>42</v>
      </c>
      <c r="R17" s="201">
        <v>46</v>
      </c>
      <c r="S17" s="201">
        <v>43</v>
      </c>
      <c r="T17" s="201">
        <v>37</v>
      </c>
      <c r="U17" s="201">
        <v>38</v>
      </c>
      <c r="V17" s="201">
        <f>SUM(Q17:U17)</f>
        <v>206</v>
      </c>
      <c r="W17" s="284" t="s">
        <v>13</v>
      </c>
      <c r="X17" s="285"/>
      <c r="Y17" s="201">
        <v>36</v>
      </c>
      <c r="Z17" s="201">
        <v>36</v>
      </c>
      <c r="AA17" s="201">
        <v>29</v>
      </c>
      <c r="AB17" s="201">
        <v>41</v>
      </c>
      <c r="AC17" s="201">
        <v>43</v>
      </c>
      <c r="AD17" s="203">
        <f>SUM(Y17:AC17)</f>
        <v>185</v>
      </c>
      <c r="AI17" s="274" t="s">
        <v>13</v>
      </c>
      <c r="AJ17" s="293"/>
      <c r="AK17" s="202">
        <v>1</v>
      </c>
      <c r="AL17" s="201">
        <v>3</v>
      </c>
      <c r="AM17" s="201">
        <v>3</v>
      </c>
      <c r="AN17" s="201">
        <v>4</v>
      </c>
      <c r="AO17" s="201">
        <v>5</v>
      </c>
      <c r="AP17" s="201">
        <f>SUM(AK17:AO17)</f>
        <v>16</v>
      </c>
      <c r="AQ17" s="284" t="s">
        <v>13</v>
      </c>
      <c r="AR17" s="285"/>
      <c r="AS17" s="201">
        <v>2</v>
      </c>
      <c r="AT17" s="201">
        <v>1</v>
      </c>
      <c r="AU17" s="201">
        <v>1</v>
      </c>
      <c r="AV17" s="201">
        <v>4</v>
      </c>
      <c r="AW17" s="201">
        <v>0</v>
      </c>
      <c r="AX17" s="203">
        <f>SUM(AS17:AW17)</f>
        <v>8</v>
      </c>
      <c r="BC17" s="274" t="s">
        <v>13</v>
      </c>
      <c r="BD17" s="293"/>
      <c r="BE17" s="202">
        <f t="shared" ref="BE17:BI18" si="20">Q17+AK17</f>
        <v>43</v>
      </c>
      <c r="BF17" s="201">
        <f t="shared" si="20"/>
        <v>49</v>
      </c>
      <c r="BG17" s="201">
        <f t="shared" si="20"/>
        <v>46</v>
      </c>
      <c r="BH17" s="201">
        <f t="shared" si="20"/>
        <v>41</v>
      </c>
      <c r="BI17" s="201">
        <f t="shared" si="20"/>
        <v>43</v>
      </c>
      <c r="BJ17" s="201">
        <f>SUM(BE17:BI17)</f>
        <v>222</v>
      </c>
      <c r="BK17" s="286" t="s">
        <v>13</v>
      </c>
      <c r="BL17" s="286"/>
      <c r="BM17" s="201">
        <f t="shared" ref="BM17:BQ18" si="21">Y17+AS17</f>
        <v>38</v>
      </c>
      <c r="BN17" s="201">
        <f t="shared" si="21"/>
        <v>37</v>
      </c>
      <c r="BO17" s="201">
        <f t="shared" si="21"/>
        <v>30</v>
      </c>
      <c r="BP17" s="201">
        <f t="shared" si="21"/>
        <v>45</v>
      </c>
      <c r="BQ17" s="201">
        <f t="shared" si="21"/>
        <v>43</v>
      </c>
      <c r="BR17" s="203">
        <f>SUM(BM17:BQ17)</f>
        <v>193</v>
      </c>
    </row>
    <row r="18" spans="2:70" ht="15.75" thickBot="1" x14ac:dyDescent="0.2">
      <c r="B18" s="153" t="s">
        <v>38</v>
      </c>
      <c r="C18" s="216">
        <f>AD37</f>
        <v>470</v>
      </c>
      <c r="D18" s="217">
        <f>AD38</f>
        <v>444</v>
      </c>
      <c r="E18" s="63">
        <f>SUM(C18:D18)</f>
        <v>914</v>
      </c>
      <c r="F18" s="218">
        <f>AX37</f>
        <v>0</v>
      </c>
      <c r="G18" s="217">
        <f>AX38</f>
        <v>0</v>
      </c>
      <c r="H18" s="63">
        <f>SUM(F18:G18)</f>
        <v>0</v>
      </c>
      <c r="I18" s="107">
        <f t="shared" si="19"/>
        <v>470</v>
      </c>
      <c r="J18" s="108">
        <f t="shared" si="19"/>
        <v>444</v>
      </c>
      <c r="K18" s="121">
        <f t="shared" si="19"/>
        <v>914</v>
      </c>
      <c r="L18" s="37"/>
      <c r="O18" s="274" t="s">
        <v>15</v>
      </c>
      <c r="P18" s="293"/>
      <c r="Q18" s="17">
        <v>45</v>
      </c>
      <c r="R18" s="18">
        <v>32</v>
      </c>
      <c r="S18" s="18">
        <v>37</v>
      </c>
      <c r="T18" s="18">
        <v>27</v>
      </c>
      <c r="U18" s="18">
        <v>35</v>
      </c>
      <c r="V18" s="18">
        <f>SUM(Q18:U18)</f>
        <v>176</v>
      </c>
      <c r="W18" s="291" t="s">
        <v>15</v>
      </c>
      <c r="X18" s="292"/>
      <c r="Y18" s="18">
        <v>34</v>
      </c>
      <c r="Z18" s="18">
        <v>25</v>
      </c>
      <c r="AA18" s="18">
        <v>21</v>
      </c>
      <c r="AB18" s="18">
        <v>34</v>
      </c>
      <c r="AC18" s="18">
        <v>26</v>
      </c>
      <c r="AD18" s="19">
        <f>SUM(Y18:AC18)</f>
        <v>140</v>
      </c>
      <c r="AI18" s="274" t="s">
        <v>15</v>
      </c>
      <c r="AJ18" s="293"/>
      <c r="AK18" s="17">
        <v>2</v>
      </c>
      <c r="AL18" s="18">
        <v>0</v>
      </c>
      <c r="AM18" s="18">
        <v>2</v>
      </c>
      <c r="AN18" s="18">
        <v>2</v>
      </c>
      <c r="AO18" s="18">
        <v>2</v>
      </c>
      <c r="AP18" s="18">
        <f>SUM(AK18:AO18)</f>
        <v>8</v>
      </c>
      <c r="AQ18" s="291" t="s">
        <v>15</v>
      </c>
      <c r="AR18" s="292"/>
      <c r="AS18" s="18">
        <v>1</v>
      </c>
      <c r="AT18" s="18">
        <v>3</v>
      </c>
      <c r="AU18" s="18">
        <v>1</v>
      </c>
      <c r="AV18" s="18">
        <v>0</v>
      </c>
      <c r="AW18" s="18">
        <v>2</v>
      </c>
      <c r="AX18" s="19">
        <f>SUM(AS18:AW18)</f>
        <v>7</v>
      </c>
      <c r="BC18" s="274" t="s">
        <v>15</v>
      </c>
      <c r="BD18" s="293"/>
      <c r="BE18" s="17">
        <f t="shared" si="20"/>
        <v>47</v>
      </c>
      <c r="BF18" s="18">
        <f t="shared" si="20"/>
        <v>32</v>
      </c>
      <c r="BG18" s="18">
        <f t="shared" si="20"/>
        <v>39</v>
      </c>
      <c r="BH18" s="18">
        <f t="shared" si="20"/>
        <v>29</v>
      </c>
      <c r="BI18" s="18">
        <f t="shared" si="20"/>
        <v>37</v>
      </c>
      <c r="BJ18" s="18">
        <f>SUM(BE18:BI18)</f>
        <v>184</v>
      </c>
      <c r="BK18" s="287" t="s">
        <v>15</v>
      </c>
      <c r="BL18" s="287"/>
      <c r="BM18" s="18">
        <f t="shared" si="21"/>
        <v>35</v>
      </c>
      <c r="BN18" s="18">
        <f t="shared" si="21"/>
        <v>28</v>
      </c>
      <c r="BO18" s="18">
        <f t="shared" si="21"/>
        <v>22</v>
      </c>
      <c r="BP18" s="18">
        <f t="shared" si="21"/>
        <v>34</v>
      </c>
      <c r="BQ18" s="18">
        <f t="shared" si="21"/>
        <v>28</v>
      </c>
      <c r="BR18" s="19">
        <f>SUM(BM18:BQ18)</f>
        <v>147</v>
      </c>
    </row>
    <row r="19" spans="2:70" ht="15" x14ac:dyDescent="0.15">
      <c r="B19" s="153" t="s">
        <v>39</v>
      </c>
      <c r="C19" s="216">
        <f>V42</f>
        <v>471</v>
      </c>
      <c r="D19" s="217">
        <f>V43</f>
        <v>543</v>
      </c>
      <c r="E19" s="63">
        <f>SUM(C19:D19)</f>
        <v>1014</v>
      </c>
      <c r="F19" s="218">
        <f>AP42</f>
        <v>0</v>
      </c>
      <c r="G19" s="217">
        <f>AP43</f>
        <v>0</v>
      </c>
      <c r="H19" s="63">
        <f>SUM(F19:G19)</f>
        <v>0</v>
      </c>
      <c r="I19" s="107">
        <f t="shared" si="19"/>
        <v>471</v>
      </c>
      <c r="J19" s="108">
        <f t="shared" si="19"/>
        <v>543</v>
      </c>
      <c r="K19" s="121">
        <f t="shared" si="19"/>
        <v>1014</v>
      </c>
      <c r="L19" s="37"/>
      <c r="O19" s="274" t="s">
        <v>12</v>
      </c>
      <c r="P19" s="275"/>
      <c r="Q19" s="20">
        <f t="shared" ref="Q19:V19" si="22">SUM(Q17:Q18)</f>
        <v>87</v>
      </c>
      <c r="R19" s="20">
        <f t="shared" si="22"/>
        <v>78</v>
      </c>
      <c r="S19" s="20">
        <f t="shared" si="22"/>
        <v>80</v>
      </c>
      <c r="T19" s="20">
        <f t="shared" si="22"/>
        <v>64</v>
      </c>
      <c r="U19" s="20">
        <f t="shared" si="22"/>
        <v>73</v>
      </c>
      <c r="V19" s="20">
        <f t="shared" si="22"/>
        <v>382</v>
      </c>
      <c r="W19" s="295" t="s">
        <v>12</v>
      </c>
      <c r="X19" s="296"/>
      <c r="Y19" s="20">
        <f>SUM(Y17:Y18)</f>
        <v>70</v>
      </c>
      <c r="Z19" s="20">
        <f t="shared" ref="Z19:AD19" si="23">SUM(Z17:Z18)</f>
        <v>61</v>
      </c>
      <c r="AA19" s="20">
        <f t="shared" si="23"/>
        <v>50</v>
      </c>
      <c r="AB19" s="20">
        <f t="shared" si="23"/>
        <v>75</v>
      </c>
      <c r="AC19" s="20">
        <f t="shared" si="23"/>
        <v>69</v>
      </c>
      <c r="AD19" s="20">
        <f t="shared" si="23"/>
        <v>325</v>
      </c>
      <c r="AI19" s="274" t="s">
        <v>12</v>
      </c>
      <c r="AJ19" s="275"/>
      <c r="AK19" s="20">
        <f t="shared" ref="AK19:AP19" si="24">SUM(AK17:AK18)</f>
        <v>3</v>
      </c>
      <c r="AL19" s="20">
        <f t="shared" si="24"/>
        <v>3</v>
      </c>
      <c r="AM19" s="20">
        <f t="shared" si="24"/>
        <v>5</v>
      </c>
      <c r="AN19" s="20">
        <f t="shared" si="24"/>
        <v>6</v>
      </c>
      <c r="AO19" s="20">
        <f t="shared" si="24"/>
        <v>7</v>
      </c>
      <c r="AP19" s="20">
        <f t="shared" si="24"/>
        <v>24</v>
      </c>
      <c r="AQ19" s="295" t="s">
        <v>12</v>
      </c>
      <c r="AR19" s="296"/>
      <c r="AS19" s="20">
        <f t="shared" ref="AS19:AX19" si="25">SUM(AS17:AS18)</f>
        <v>3</v>
      </c>
      <c r="AT19" s="20">
        <f t="shared" si="25"/>
        <v>4</v>
      </c>
      <c r="AU19" s="20">
        <f t="shared" si="25"/>
        <v>2</v>
      </c>
      <c r="AV19" s="20">
        <f t="shared" si="25"/>
        <v>4</v>
      </c>
      <c r="AW19" s="20">
        <f t="shared" si="25"/>
        <v>2</v>
      </c>
      <c r="AX19" s="20">
        <f t="shared" si="25"/>
        <v>15</v>
      </c>
      <c r="BC19" s="274" t="s">
        <v>12</v>
      </c>
      <c r="BD19" s="275"/>
      <c r="BE19" s="20">
        <f t="shared" ref="BE19:BJ19" si="26">SUM(BE17:BE18)</f>
        <v>90</v>
      </c>
      <c r="BF19" s="20">
        <f t="shared" si="26"/>
        <v>81</v>
      </c>
      <c r="BG19" s="20">
        <f t="shared" si="26"/>
        <v>85</v>
      </c>
      <c r="BH19" s="20">
        <f t="shared" si="26"/>
        <v>70</v>
      </c>
      <c r="BI19" s="20">
        <f t="shared" si="26"/>
        <v>80</v>
      </c>
      <c r="BJ19" s="20">
        <f t="shared" si="26"/>
        <v>406</v>
      </c>
      <c r="BK19" s="295" t="s">
        <v>12</v>
      </c>
      <c r="BL19" s="296"/>
      <c r="BM19" s="20">
        <f t="shared" ref="BM19:BR19" si="27">SUM(BM17:BM18)</f>
        <v>73</v>
      </c>
      <c r="BN19" s="20">
        <f t="shared" si="27"/>
        <v>65</v>
      </c>
      <c r="BO19" s="20">
        <f t="shared" si="27"/>
        <v>52</v>
      </c>
      <c r="BP19" s="20">
        <f t="shared" si="27"/>
        <v>79</v>
      </c>
      <c r="BQ19" s="20">
        <f t="shared" si="27"/>
        <v>71</v>
      </c>
      <c r="BR19" s="20">
        <f t="shared" si="27"/>
        <v>340</v>
      </c>
    </row>
    <row r="20" spans="2:70" ht="15.75" thickBot="1" x14ac:dyDescent="0.2">
      <c r="B20" s="154" t="s">
        <v>22</v>
      </c>
      <c r="C20" s="235">
        <f>C9-C18-C19</f>
        <v>782</v>
      </c>
      <c r="D20" s="236">
        <f>D9-D18-D19</f>
        <v>1278</v>
      </c>
      <c r="E20" s="80">
        <f>SUM(C20:D20)</f>
        <v>2060</v>
      </c>
      <c r="F20" s="237">
        <f>F9-F18-F19</f>
        <v>0</v>
      </c>
      <c r="G20" s="236">
        <f>G9-G18-G19</f>
        <v>1</v>
      </c>
      <c r="H20" s="84">
        <f>H9-H18-H19</f>
        <v>1</v>
      </c>
      <c r="I20" s="122">
        <f>+C20+F20</f>
        <v>782</v>
      </c>
      <c r="J20" s="123">
        <f t="shared" si="19"/>
        <v>1279</v>
      </c>
      <c r="K20" s="124">
        <f t="shared" si="19"/>
        <v>2061</v>
      </c>
      <c r="L20" s="37"/>
      <c r="O20" s="226"/>
      <c r="P20" s="226"/>
      <c r="Q20" s="23"/>
      <c r="R20" s="23"/>
      <c r="S20" s="23"/>
      <c r="T20" s="23"/>
      <c r="U20" s="23"/>
      <c r="V20" s="23"/>
      <c r="W20" s="226"/>
      <c r="X20" s="226"/>
      <c r="Y20" s="23"/>
      <c r="Z20" s="23"/>
      <c r="AA20" s="23"/>
      <c r="AB20" s="23"/>
      <c r="AC20" s="23"/>
      <c r="AD20" s="23"/>
      <c r="AI20" s="226"/>
      <c r="AJ20" s="226"/>
      <c r="AK20" s="23"/>
      <c r="AL20" s="23"/>
      <c r="AM20" s="23"/>
      <c r="AN20" s="23"/>
      <c r="AO20" s="23"/>
      <c r="AP20" s="23"/>
      <c r="AQ20" s="226"/>
      <c r="AR20" s="226"/>
      <c r="AS20" s="23"/>
      <c r="AT20" s="23"/>
      <c r="AU20" s="23"/>
      <c r="AV20" s="23"/>
      <c r="AW20" s="23"/>
      <c r="AX20" s="23"/>
      <c r="BC20" s="226"/>
      <c r="BD20" s="226"/>
      <c r="BE20" s="23"/>
      <c r="BF20" s="23"/>
      <c r="BG20" s="23"/>
      <c r="BH20" s="23"/>
      <c r="BI20" s="23"/>
      <c r="BJ20" s="23"/>
      <c r="BK20" s="226"/>
      <c r="BL20" s="226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37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37"/>
      <c r="O22" s="274" t="s">
        <v>13</v>
      </c>
      <c r="P22" s="293"/>
      <c r="Q22" s="202">
        <v>44</v>
      </c>
      <c r="R22" s="201">
        <v>31</v>
      </c>
      <c r="S22" s="201">
        <v>36</v>
      </c>
      <c r="T22" s="201">
        <v>39</v>
      </c>
      <c r="U22" s="201">
        <v>46</v>
      </c>
      <c r="V22" s="201">
        <f>SUM(Q22:U22)</f>
        <v>196</v>
      </c>
      <c r="W22" s="284" t="s">
        <v>13</v>
      </c>
      <c r="X22" s="285"/>
      <c r="Y22" s="201">
        <v>54</v>
      </c>
      <c r="Z22" s="201">
        <v>40</v>
      </c>
      <c r="AA22" s="201">
        <v>59</v>
      </c>
      <c r="AB22" s="201">
        <v>58</v>
      </c>
      <c r="AC22" s="201">
        <v>55</v>
      </c>
      <c r="AD22" s="203">
        <f>SUM(Y22:AC22)</f>
        <v>266</v>
      </c>
      <c r="AI22" s="274" t="s">
        <v>13</v>
      </c>
      <c r="AJ22" s="293"/>
      <c r="AK22" s="202">
        <v>3</v>
      </c>
      <c r="AL22" s="201">
        <v>3</v>
      </c>
      <c r="AM22" s="201">
        <v>1</v>
      </c>
      <c r="AN22" s="201">
        <v>2</v>
      </c>
      <c r="AO22" s="201">
        <v>2</v>
      </c>
      <c r="AP22" s="201">
        <f>SUM(AK22:AO22)</f>
        <v>11</v>
      </c>
      <c r="AQ22" s="284" t="s">
        <v>13</v>
      </c>
      <c r="AR22" s="285"/>
      <c r="AS22" s="201">
        <v>0</v>
      </c>
      <c r="AT22" s="201">
        <v>0</v>
      </c>
      <c r="AU22" s="201">
        <v>0</v>
      </c>
      <c r="AV22" s="201">
        <v>0</v>
      </c>
      <c r="AW22" s="201">
        <v>0</v>
      </c>
      <c r="AX22" s="203">
        <f>SUM(AS22:AW22)</f>
        <v>0</v>
      </c>
      <c r="BC22" s="274" t="s">
        <v>13</v>
      </c>
      <c r="BD22" s="293"/>
      <c r="BE22" s="202">
        <f t="shared" ref="BE22:BI23" si="28">Q22+AK22</f>
        <v>47</v>
      </c>
      <c r="BF22" s="201">
        <f t="shared" si="28"/>
        <v>34</v>
      </c>
      <c r="BG22" s="201">
        <f t="shared" si="28"/>
        <v>37</v>
      </c>
      <c r="BH22" s="201">
        <f t="shared" si="28"/>
        <v>41</v>
      </c>
      <c r="BI22" s="201">
        <f t="shared" si="28"/>
        <v>48</v>
      </c>
      <c r="BJ22" s="201">
        <f>SUM(BE22:BI22)</f>
        <v>207</v>
      </c>
      <c r="BK22" s="286" t="s">
        <v>13</v>
      </c>
      <c r="BL22" s="286"/>
      <c r="BM22" s="201">
        <f t="shared" ref="BM22:BQ23" si="29">Y22+AS22</f>
        <v>54</v>
      </c>
      <c r="BN22" s="201">
        <f t="shared" si="29"/>
        <v>40</v>
      </c>
      <c r="BO22" s="201">
        <f t="shared" si="29"/>
        <v>59</v>
      </c>
      <c r="BP22" s="201">
        <f t="shared" si="29"/>
        <v>58</v>
      </c>
      <c r="BQ22" s="201">
        <f t="shared" si="29"/>
        <v>55</v>
      </c>
      <c r="BR22" s="203">
        <f>SUM(BM22:BQ22)</f>
        <v>266</v>
      </c>
    </row>
    <row r="23" spans="2:70" ht="16.5" thickTop="1" thickBot="1" x14ac:dyDescent="0.2">
      <c r="B23" s="97" t="s">
        <v>37</v>
      </c>
      <c r="C23" s="98">
        <f>ROUND(C17/$C$10,4)</f>
        <v>0.32379999999999998</v>
      </c>
      <c r="D23" s="99">
        <f>ROUND(D17/$D$10,4)</f>
        <v>0.29480000000000001</v>
      </c>
      <c r="E23" s="100">
        <f>ROUND(E17/$E$10,4)</f>
        <v>0.30869999999999997</v>
      </c>
      <c r="F23" s="98">
        <f>ROUND(F17/$F$10,4)</f>
        <v>0.1026</v>
      </c>
      <c r="G23" s="99">
        <f>ROUND(G17/$G$10,4)</f>
        <v>0.2326</v>
      </c>
      <c r="H23" s="100">
        <f>ROUND(H17/$H$10,4)</f>
        <v>0.17069999999999999</v>
      </c>
      <c r="I23" s="127">
        <f>ROUND(I17/$I$10,4)</f>
        <v>0.3221</v>
      </c>
      <c r="J23" s="128">
        <f>ROUND(J17/$J$10,4)</f>
        <v>0.29430000000000001</v>
      </c>
      <c r="K23" s="129">
        <f>ROUND(K17/$K$10,4)</f>
        <v>0.30759999999999998</v>
      </c>
      <c r="L23" s="37"/>
      <c r="O23" s="274" t="s">
        <v>15</v>
      </c>
      <c r="P23" s="293"/>
      <c r="Q23" s="17">
        <v>33</v>
      </c>
      <c r="R23" s="18">
        <v>32</v>
      </c>
      <c r="S23" s="18">
        <v>46</v>
      </c>
      <c r="T23" s="18">
        <v>31</v>
      </c>
      <c r="U23" s="18">
        <v>47</v>
      </c>
      <c r="V23" s="18">
        <f>SUM(Q23:U23)</f>
        <v>189</v>
      </c>
      <c r="W23" s="291" t="s">
        <v>15</v>
      </c>
      <c r="X23" s="292"/>
      <c r="Y23" s="18">
        <v>43</v>
      </c>
      <c r="Z23" s="18">
        <v>51</v>
      </c>
      <c r="AA23" s="18">
        <v>56</v>
      </c>
      <c r="AB23" s="18">
        <v>54</v>
      </c>
      <c r="AC23" s="18">
        <v>52</v>
      </c>
      <c r="AD23" s="19">
        <f>SUM(Y23:AC23)</f>
        <v>256</v>
      </c>
      <c r="AI23" s="274" t="s">
        <v>15</v>
      </c>
      <c r="AJ23" s="293"/>
      <c r="AK23" s="17">
        <v>4</v>
      </c>
      <c r="AL23" s="18">
        <v>2</v>
      </c>
      <c r="AM23" s="18">
        <v>2</v>
      </c>
      <c r="AN23" s="18">
        <v>1</v>
      </c>
      <c r="AO23" s="18">
        <v>4</v>
      </c>
      <c r="AP23" s="18">
        <f>SUM(AK23:AO23)</f>
        <v>13</v>
      </c>
      <c r="AQ23" s="291" t="s">
        <v>15</v>
      </c>
      <c r="AR23" s="292"/>
      <c r="AS23" s="18">
        <v>0</v>
      </c>
      <c r="AT23" s="18">
        <v>0</v>
      </c>
      <c r="AU23" s="18">
        <v>2</v>
      </c>
      <c r="AV23" s="18">
        <v>1</v>
      </c>
      <c r="AW23" s="18">
        <v>0</v>
      </c>
      <c r="AX23" s="19">
        <f>SUM(AS23:AW23)</f>
        <v>3</v>
      </c>
      <c r="BC23" s="274" t="s">
        <v>15</v>
      </c>
      <c r="BD23" s="293"/>
      <c r="BE23" s="17">
        <f t="shared" si="28"/>
        <v>37</v>
      </c>
      <c r="BF23" s="18">
        <f t="shared" si="28"/>
        <v>34</v>
      </c>
      <c r="BG23" s="18">
        <f t="shared" si="28"/>
        <v>48</v>
      </c>
      <c r="BH23" s="18">
        <f t="shared" si="28"/>
        <v>32</v>
      </c>
      <c r="BI23" s="18">
        <f t="shared" si="28"/>
        <v>51</v>
      </c>
      <c r="BJ23" s="18">
        <f>SUM(BE23:BI23)</f>
        <v>202</v>
      </c>
      <c r="BK23" s="287" t="s">
        <v>15</v>
      </c>
      <c r="BL23" s="287"/>
      <c r="BM23" s="18">
        <f t="shared" si="29"/>
        <v>43</v>
      </c>
      <c r="BN23" s="18">
        <f t="shared" si="29"/>
        <v>51</v>
      </c>
      <c r="BO23" s="18">
        <f t="shared" si="29"/>
        <v>58</v>
      </c>
      <c r="BP23" s="18">
        <f t="shared" si="29"/>
        <v>55</v>
      </c>
      <c r="BQ23" s="18">
        <f t="shared" si="29"/>
        <v>52</v>
      </c>
      <c r="BR23" s="19">
        <f>SUM(BM23:BQ23)</f>
        <v>259</v>
      </c>
    </row>
    <row r="24" spans="2:70" ht="15" x14ac:dyDescent="0.15">
      <c r="B24" s="87" t="s">
        <v>38</v>
      </c>
      <c r="C24" s="89">
        <f>ROUND(C18/$C$10,4)</f>
        <v>9.35E-2</v>
      </c>
      <c r="D24" s="86">
        <f>ROUND(D18/$D$10,4)</f>
        <v>8.1000000000000003E-2</v>
      </c>
      <c r="E24" s="90">
        <f>ROUND(E18/$E$10,4)</f>
        <v>8.6999999999999994E-2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9.2799999999999994E-2</v>
      </c>
      <c r="J24" s="131">
        <f>ROUND(J18/$J$10,4)</f>
        <v>8.0399999999999999E-2</v>
      </c>
      <c r="K24" s="132">
        <f>ROUND(K18/$K$10,4)</f>
        <v>8.6300000000000002E-2</v>
      </c>
      <c r="O24" s="274" t="s">
        <v>12</v>
      </c>
      <c r="P24" s="275"/>
      <c r="Q24" s="20">
        <f t="shared" ref="Q24:V24" si="30">SUM(Q22:Q23)</f>
        <v>77</v>
      </c>
      <c r="R24" s="20">
        <f t="shared" si="30"/>
        <v>63</v>
      </c>
      <c r="S24" s="20">
        <f t="shared" si="30"/>
        <v>82</v>
      </c>
      <c r="T24" s="20">
        <f t="shared" si="30"/>
        <v>70</v>
      </c>
      <c r="U24" s="20">
        <f t="shared" si="30"/>
        <v>93</v>
      </c>
      <c r="V24" s="20">
        <f t="shared" si="30"/>
        <v>385</v>
      </c>
      <c r="W24" s="295" t="s">
        <v>12</v>
      </c>
      <c r="X24" s="296"/>
      <c r="Y24" s="20">
        <f t="shared" ref="Y24:AD24" si="31">SUM(Y22:Y23)</f>
        <v>97</v>
      </c>
      <c r="Z24" s="20">
        <f t="shared" si="31"/>
        <v>91</v>
      </c>
      <c r="AA24" s="20">
        <f t="shared" si="31"/>
        <v>115</v>
      </c>
      <c r="AB24" s="20">
        <f t="shared" si="31"/>
        <v>112</v>
      </c>
      <c r="AC24" s="20">
        <f t="shared" si="31"/>
        <v>107</v>
      </c>
      <c r="AD24" s="20">
        <f t="shared" si="31"/>
        <v>522</v>
      </c>
      <c r="AI24" s="274" t="s">
        <v>12</v>
      </c>
      <c r="AJ24" s="275"/>
      <c r="AK24" s="20">
        <f t="shared" ref="AK24:AP24" si="32">SUM(AK22:AK23)</f>
        <v>7</v>
      </c>
      <c r="AL24" s="20">
        <f t="shared" si="32"/>
        <v>5</v>
      </c>
      <c r="AM24" s="20">
        <f t="shared" si="32"/>
        <v>3</v>
      </c>
      <c r="AN24" s="20">
        <f t="shared" si="32"/>
        <v>3</v>
      </c>
      <c r="AO24" s="20">
        <f t="shared" si="32"/>
        <v>6</v>
      </c>
      <c r="AP24" s="20">
        <f t="shared" si="32"/>
        <v>24</v>
      </c>
      <c r="AQ24" s="295" t="s">
        <v>12</v>
      </c>
      <c r="AR24" s="296"/>
      <c r="AS24" s="20">
        <f t="shared" ref="AS24:AX24" si="33">SUM(AS22:AS23)</f>
        <v>0</v>
      </c>
      <c r="AT24" s="20">
        <f t="shared" si="33"/>
        <v>0</v>
      </c>
      <c r="AU24" s="20">
        <f t="shared" si="33"/>
        <v>2</v>
      </c>
      <c r="AV24" s="20">
        <f t="shared" si="33"/>
        <v>1</v>
      </c>
      <c r="AW24" s="20">
        <f t="shared" si="33"/>
        <v>0</v>
      </c>
      <c r="AX24" s="20">
        <f t="shared" si="33"/>
        <v>3</v>
      </c>
      <c r="BC24" s="274" t="s">
        <v>12</v>
      </c>
      <c r="BD24" s="275"/>
      <c r="BE24" s="20">
        <f t="shared" ref="BE24:BJ24" si="34">SUM(BE22:BE23)</f>
        <v>84</v>
      </c>
      <c r="BF24" s="20">
        <f t="shared" si="34"/>
        <v>68</v>
      </c>
      <c r="BG24" s="20">
        <f t="shared" si="34"/>
        <v>85</v>
      </c>
      <c r="BH24" s="20">
        <f t="shared" si="34"/>
        <v>73</v>
      </c>
      <c r="BI24" s="20">
        <f t="shared" si="34"/>
        <v>99</v>
      </c>
      <c r="BJ24" s="20">
        <f t="shared" si="34"/>
        <v>409</v>
      </c>
      <c r="BK24" s="295" t="s">
        <v>12</v>
      </c>
      <c r="BL24" s="296"/>
      <c r="BM24" s="20">
        <f t="shared" ref="BM24:BR24" si="35">SUM(BM22:BM23)</f>
        <v>97</v>
      </c>
      <c r="BN24" s="20">
        <f t="shared" si="35"/>
        <v>91</v>
      </c>
      <c r="BO24" s="20">
        <f t="shared" si="35"/>
        <v>117</v>
      </c>
      <c r="BP24" s="20">
        <f t="shared" si="35"/>
        <v>113</v>
      </c>
      <c r="BQ24" s="20">
        <f t="shared" si="35"/>
        <v>107</v>
      </c>
      <c r="BR24" s="20">
        <f t="shared" si="35"/>
        <v>525</v>
      </c>
    </row>
    <row r="25" spans="2:70" ht="15" x14ac:dyDescent="0.15">
      <c r="B25" s="87" t="s">
        <v>39</v>
      </c>
      <c r="C25" s="89">
        <f>ROUND(C19/$C$10,4)</f>
        <v>9.3700000000000006E-2</v>
      </c>
      <c r="D25" s="86">
        <f>ROUND(D19/$D$10,4)</f>
        <v>9.9099999999999994E-2</v>
      </c>
      <c r="E25" s="90">
        <f>ROUND(E19/$E$10,4)</f>
        <v>9.6500000000000002E-2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9.2999999999999999E-2</v>
      </c>
      <c r="J25" s="131">
        <f>ROUND(J19/$J$10,4)</f>
        <v>9.8299999999999998E-2</v>
      </c>
      <c r="K25" s="132">
        <f>ROUND(K19/$K$10,4)</f>
        <v>9.5799999999999996E-2</v>
      </c>
      <c r="O25" s="226"/>
      <c r="P25" s="226"/>
      <c r="Q25" s="23"/>
      <c r="R25" s="23"/>
      <c r="S25" s="23"/>
      <c r="T25" s="23"/>
      <c r="U25" s="23"/>
      <c r="V25" s="23"/>
      <c r="W25" s="226"/>
      <c r="X25" s="226"/>
      <c r="Y25" s="23"/>
      <c r="Z25" s="23"/>
      <c r="AA25" s="23"/>
      <c r="AB25" s="23"/>
      <c r="AC25" s="23"/>
      <c r="AD25" s="23"/>
      <c r="AI25" s="226"/>
      <c r="AJ25" s="226"/>
      <c r="AK25" s="23"/>
      <c r="AL25" s="23"/>
      <c r="AM25" s="23"/>
      <c r="AN25" s="23"/>
      <c r="AO25" s="23"/>
      <c r="AP25" s="23"/>
      <c r="AQ25" s="226"/>
      <c r="AR25" s="226"/>
      <c r="AS25" s="23"/>
      <c r="AT25" s="23"/>
      <c r="AU25" s="23"/>
      <c r="AV25" s="23"/>
      <c r="AW25" s="23"/>
      <c r="AX25" s="23"/>
      <c r="BC25" s="226"/>
      <c r="BD25" s="226"/>
      <c r="BE25" s="23"/>
      <c r="BF25" s="23"/>
      <c r="BG25" s="23"/>
      <c r="BH25" s="23"/>
      <c r="BI25" s="23"/>
      <c r="BJ25" s="23"/>
      <c r="BK25" s="226"/>
      <c r="BL25" s="226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0.15559999999999999</v>
      </c>
      <c r="D26" s="92">
        <f>ROUND(D20/$D$10,4)</f>
        <v>0.2331</v>
      </c>
      <c r="E26" s="93">
        <f>ROUND(E20/$E$10,4)</f>
        <v>0.1961</v>
      </c>
      <c r="F26" s="91">
        <f>ROUND(F20/$F$10,4)</f>
        <v>0</v>
      </c>
      <c r="G26" s="92">
        <f>ROUND(G20/$G$10,4)</f>
        <v>2.3300000000000001E-2</v>
      </c>
      <c r="H26" s="93">
        <f>ROUND(H20/$H$10,4)</f>
        <v>1.2200000000000001E-2</v>
      </c>
      <c r="I26" s="133">
        <f>ROUND(I20/$I$10,4)</f>
        <v>0.15440000000000001</v>
      </c>
      <c r="J26" s="134">
        <f>ROUND(J20/$J$10,4)</f>
        <v>0.23150000000000001</v>
      </c>
      <c r="K26" s="135">
        <f>ROUND(K20/$K$10,4)</f>
        <v>0.1946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202">
        <v>54</v>
      </c>
      <c r="R27" s="201">
        <v>64</v>
      </c>
      <c r="S27" s="201">
        <v>66</v>
      </c>
      <c r="T27" s="201">
        <v>73</v>
      </c>
      <c r="U27" s="201">
        <v>82</v>
      </c>
      <c r="V27" s="201">
        <f>SUM(Q27:U27)</f>
        <v>339</v>
      </c>
      <c r="W27" s="284" t="s">
        <v>13</v>
      </c>
      <c r="X27" s="285"/>
      <c r="Y27" s="201">
        <v>85</v>
      </c>
      <c r="Z27" s="201">
        <v>82</v>
      </c>
      <c r="AA27" s="201">
        <v>62</v>
      </c>
      <c r="AB27" s="201">
        <v>61</v>
      </c>
      <c r="AC27" s="201">
        <v>73</v>
      </c>
      <c r="AD27" s="203">
        <f>SUM(Y27:AC27)</f>
        <v>363</v>
      </c>
      <c r="AI27" s="274" t="s">
        <v>13</v>
      </c>
      <c r="AJ27" s="293"/>
      <c r="AK27" s="202">
        <v>0</v>
      </c>
      <c r="AL27" s="201">
        <v>0</v>
      </c>
      <c r="AM27" s="201">
        <v>1</v>
      </c>
      <c r="AN27" s="201">
        <v>0</v>
      </c>
      <c r="AO27" s="201">
        <v>0</v>
      </c>
      <c r="AP27" s="201">
        <f>SUM(AK27:AO27)</f>
        <v>1</v>
      </c>
      <c r="AQ27" s="284" t="s">
        <v>13</v>
      </c>
      <c r="AR27" s="285"/>
      <c r="AS27" s="201">
        <v>0</v>
      </c>
      <c r="AT27" s="201">
        <v>1</v>
      </c>
      <c r="AU27" s="201">
        <v>0</v>
      </c>
      <c r="AV27" s="201">
        <v>1</v>
      </c>
      <c r="AW27" s="201">
        <v>0</v>
      </c>
      <c r="AX27" s="203">
        <f>SUM(AS27:AW27)</f>
        <v>2</v>
      </c>
      <c r="BC27" s="274" t="s">
        <v>13</v>
      </c>
      <c r="BD27" s="293"/>
      <c r="BE27" s="202">
        <f t="shared" ref="BE27:BI28" si="36">Q27+AK27</f>
        <v>54</v>
      </c>
      <c r="BF27" s="201">
        <f t="shared" si="36"/>
        <v>64</v>
      </c>
      <c r="BG27" s="201">
        <f t="shared" si="36"/>
        <v>67</v>
      </c>
      <c r="BH27" s="201">
        <f t="shared" si="36"/>
        <v>73</v>
      </c>
      <c r="BI27" s="201">
        <f t="shared" si="36"/>
        <v>82</v>
      </c>
      <c r="BJ27" s="201">
        <f>SUM(BE27:BI27)</f>
        <v>340</v>
      </c>
      <c r="BK27" s="286" t="s">
        <v>13</v>
      </c>
      <c r="BL27" s="286"/>
      <c r="BM27" s="201">
        <f t="shared" ref="BM27:BQ28" si="37">Y27+AS27</f>
        <v>85</v>
      </c>
      <c r="BN27" s="201">
        <f t="shared" si="37"/>
        <v>83</v>
      </c>
      <c r="BO27" s="201">
        <f t="shared" si="37"/>
        <v>62</v>
      </c>
      <c r="BP27" s="201">
        <f t="shared" si="37"/>
        <v>62</v>
      </c>
      <c r="BQ27" s="201">
        <f t="shared" si="37"/>
        <v>73</v>
      </c>
      <c r="BR27" s="203">
        <f>SUM(BM27:BQ27)</f>
        <v>365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47</v>
      </c>
      <c r="R28" s="18">
        <v>56</v>
      </c>
      <c r="S28" s="18">
        <v>76</v>
      </c>
      <c r="T28" s="18">
        <v>67</v>
      </c>
      <c r="U28" s="18">
        <v>55</v>
      </c>
      <c r="V28" s="18">
        <f>SUM(Q28:U28)</f>
        <v>301</v>
      </c>
      <c r="W28" s="291" t="s">
        <v>15</v>
      </c>
      <c r="X28" s="292"/>
      <c r="Y28" s="18">
        <v>70</v>
      </c>
      <c r="Z28" s="18">
        <v>57</v>
      </c>
      <c r="AA28" s="18">
        <v>66</v>
      </c>
      <c r="AB28" s="18">
        <v>79</v>
      </c>
      <c r="AC28" s="18">
        <v>78</v>
      </c>
      <c r="AD28" s="19">
        <f>SUM(Y28:AC28)</f>
        <v>350</v>
      </c>
      <c r="AI28" s="274" t="s">
        <v>15</v>
      </c>
      <c r="AJ28" s="293"/>
      <c r="AK28" s="17">
        <v>1</v>
      </c>
      <c r="AL28" s="18">
        <v>2</v>
      </c>
      <c r="AM28" s="18">
        <v>0</v>
      </c>
      <c r="AN28" s="18">
        <v>0</v>
      </c>
      <c r="AO28" s="18">
        <v>2</v>
      </c>
      <c r="AP28" s="18">
        <f>SUM(AK28:AO28)</f>
        <v>5</v>
      </c>
      <c r="AQ28" s="291" t="s">
        <v>15</v>
      </c>
      <c r="AR28" s="292"/>
      <c r="AS28" s="18">
        <v>0</v>
      </c>
      <c r="AT28" s="18">
        <v>2</v>
      </c>
      <c r="AU28" s="18">
        <v>0</v>
      </c>
      <c r="AV28" s="18">
        <v>1</v>
      </c>
      <c r="AW28" s="18">
        <v>1</v>
      </c>
      <c r="AX28" s="19">
        <f>SUM(AS28:AW28)</f>
        <v>4</v>
      </c>
      <c r="BC28" s="274" t="s">
        <v>15</v>
      </c>
      <c r="BD28" s="293"/>
      <c r="BE28" s="17">
        <f t="shared" si="36"/>
        <v>48</v>
      </c>
      <c r="BF28" s="18">
        <f t="shared" si="36"/>
        <v>58</v>
      </c>
      <c r="BG28" s="18">
        <f t="shared" si="36"/>
        <v>76</v>
      </c>
      <c r="BH28" s="18">
        <f t="shared" si="36"/>
        <v>67</v>
      </c>
      <c r="BI28" s="18">
        <f t="shared" si="36"/>
        <v>57</v>
      </c>
      <c r="BJ28" s="18">
        <f>SUM(BE28:BI28)</f>
        <v>306</v>
      </c>
      <c r="BK28" s="287" t="s">
        <v>15</v>
      </c>
      <c r="BL28" s="287"/>
      <c r="BM28" s="18">
        <f t="shared" si="37"/>
        <v>70</v>
      </c>
      <c r="BN28" s="18">
        <f t="shared" si="37"/>
        <v>59</v>
      </c>
      <c r="BO28" s="18">
        <f t="shared" si="37"/>
        <v>66</v>
      </c>
      <c r="BP28" s="18">
        <f t="shared" si="37"/>
        <v>80</v>
      </c>
      <c r="BQ28" s="18">
        <f t="shared" si="37"/>
        <v>79</v>
      </c>
      <c r="BR28" s="19">
        <f>SUM(BM28:BQ28)</f>
        <v>354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>SUM(Q27:Q28)</f>
        <v>101</v>
      </c>
      <c r="R29" s="20">
        <f t="shared" ref="R29:V29" si="38">SUM(R27:R28)</f>
        <v>120</v>
      </c>
      <c r="S29" s="20">
        <f t="shared" si="38"/>
        <v>142</v>
      </c>
      <c r="T29" s="20">
        <f t="shared" si="38"/>
        <v>140</v>
      </c>
      <c r="U29" s="20">
        <f t="shared" si="38"/>
        <v>137</v>
      </c>
      <c r="V29" s="20">
        <f t="shared" si="38"/>
        <v>640</v>
      </c>
      <c r="W29" s="295" t="s">
        <v>12</v>
      </c>
      <c r="X29" s="296"/>
      <c r="Y29" s="20">
        <f t="shared" ref="Y29:AD29" si="39">SUM(Y27:Y28)</f>
        <v>155</v>
      </c>
      <c r="Z29" s="20">
        <f t="shared" si="39"/>
        <v>139</v>
      </c>
      <c r="AA29" s="20">
        <f t="shared" si="39"/>
        <v>128</v>
      </c>
      <c r="AB29" s="20">
        <f t="shared" si="39"/>
        <v>140</v>
      </c>
      <c r="AC29" s="20">
        <f t="shared" si="39"/>
        <v>151</v>
      </c>
      <c r="AD29" s="20">
        <f t="shared" si="39"/>
        <v>713</v>
      </c>
      <c r="AI29" s="274" t="s">
        <v>12</v>
      </c>
      <c r="AJ29" s="275"/>
      <c r="AK29" s="20">
        <f t="shared" ref="AK29:AP29" si="40">SUM(AK27:AK28)</f>
        <v>1</v>
      </c>
      <c r="AL29" s="20">
        <f t="shared" si="40"/>
        <v>2</v>
      </c>
      <c r="AM29" s="20">
        <f t="shared" si="40"/>
        <v>1</v>
      </c>
      <c r="AN29" s="20">
        <f t="shared" si="40"/>
        <v>0</v>
      </c>
      <c r="AO29" s="20">
        <f t="shared" si="40"/>
        <v>2</v>
      </c>
      <c r="AP29" s="20">
        <f t="shared" si="40"/>
        <v>6</v>
      </c>
      <c r="AQ29" s="295" t="s">
        <v>12</v>
      </c>
      <c r="AR29" s="296"/>
      <c r="AS29" s="20">
        <f t="shared" ref="AS29:AX29" si="41">SUM(AS27:AS28)</f>
        <v>0</v>
      </c>
      <c r="AT29" s="20">
        <f t="shared" si="41"/>
        <v>3</v>
      </c>
      <c r="AU29" s="20">
        <f t="shared" si="41"/>
        <v>0</v>
      </c>
      <c r="AV29" s="20">
        <f t="shared" si="41"/>
        <v>2</v>
      </c>
      <c r="AW29" s="20">
        <f t="shared" si="41"/>
        <v>1</v>
      </c>
      <c r="AX29" s="20">
        <f t="shared" si="41"/>
        <v>6</v>
      </c>
      <c r="BC29" s="274" t="s">
        <v>12</v>
      </c>
      <c r="BD29" s="275"/>
      <c r="BE29" s="20">
        <f t="shared" ref="BE29:BJ29" si="42">SUM(BE27:BE28)</f>
        <v>102</v>
      </c>
      <c r="BF29" s="20">
        <f t="shared" si="42"/>
        <v>122</v>
      </c>
      <c r="BG29" s="20">
        <f t="shared" si="42"/>
        <v>143</v>
      </c>
      <c r="BH29" s="20">
        <f t="shared" si="42"/>
        <v>140</v>
      </c>
      <c r="BI29" s="20">
        <f t="shared" si="42"/>
        <v>139</v>
      </c>
      <c r="BJ29" s="20">
        <f t="shared" si="42"/>
        <v>646</v>
      </c>
      <c r="BK29" s="295" t="s">
        <v>12</v>
      </c>
      <c r="BL29" s="296"/>
      <c r="BM29" s="20">
        <f t="shared" ref="BM29:BR29" si="43">SUM(BM27:BM28)</f>
        <v>155</v>
      </c>
      <c r="BN29" s="20">
        <f t="shared" si="43"/>
        <v>142</v>
      </c>
      <c r="BO29" s="20">
        <f t="shared" si="43"/>
        <v>128</v>
      </c>
      <c r="BP29" s="20">
        <f t="shared" si="43"/>
        <v>142</v>
      </c>
      <c r="BQ29" s="20">
        <f t="shared" si="43"/>
        <v>152</v>
      </c>
      <c r="BR29" s="20">
        <f t="shared" si="43"/>
        <v>719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26"/>
      <c r="P30" s="226"/>
      <c r="Q30" s="23"/>
      <c r="R30" s="23"/>
      <c r="S30" s="23"/>
      <c r="T30" s="23"/>
      <c r="U30" s="23"/>
      <c r="V30" s="23"/>
      <c r="W30" s="226"/>
      <c r="X30" s="226"/>
      <c r="Y30" s="23"/>
      <c r="Z30" s="23"/>
      <c r="AA30" s="23"/>
      <c r="AB30" s="23"/>
      <c r="AC30" s="23"/>
      <c r="AD30" s="23"/>
      <c r="AI30" s="226"/>
      <c r="AJ30" s="226"/>
      <c r="AK30" s="23"/>
      <c r="AL30" s="23"/>
      <c r="AM30" s="23"/>
      <c r="AN30" s="23"/>
      <c r="AO30" s="23"/>
      <c r="AP30" s="23"/>
      <c r="AQ30" s="226"/>
      <c r="AR30" s="226"/>
      <c r="AS30" s="23"/>
      <c r="AT30" s="23"/>
      <c r="AU30" s="23"/>
      <c r="AV30" s="23"/>
      <c r="AW30" s="23"/>
      <c r="AX30" s="23"/>
      <c r="BC30" s="226"/>
      <c r="BD30" s="226"/>
      <c r="BE30" s="23"/>
      <c r="BF30" s="23"/>
      <c r="BG30" s="23"/>
      <c r="BH30" s="23"/>
      <c r="BI30" s="23"/>
      <c r="BJ30" s="23"/>
      <c r="BK30" s="226"/>
      <c r="BL30" s="226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941</v>
      </c>
      <c r="D32" s="319">
        <f t="shared" si="44"/>
        <v>987</v>
      </c>
      <c r="E32" s="321">
        <f t="shared" si="44"/>
        <v>1928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941</v>
      </c>
      <c r="J32" s="331">
        <f t="shared" si="44"/>
        <v>987</v>
      </c>
      <c r="K32" s="333">
        <f t="shared" si="44"/>
        <v>1928</v>
      </c>
      <c r="O32" s="274" t="s">
        <v>13</v>
      </c>
      <c r="P32" s="293"/>
      <c r="Q32" s="202">
        <v>59</v>
      </c>
      <c r="R32" s="201">
        <v>63</v>
      </c>
      <c r="S32" s="201">
        <v>55</v>
      </c>
      <c r="T32" s="201">
        <v>54</v>
      </c>
      <c r="U32" s="201">
        <v>47</v>
      </c>
      <c r="V32" s="201">
        <f>SUM(Q32:U32)</f>
        <v>278</v>
      </c>
      <c r="W32" s="284" t="s">
        <v>13</v>
      </c>
      <c r="X32" s="285"/>
      <c r="Y32" s="201">
        <v>63</v>
      </c>
      <c r="Z32" s="201">
        <v>55</v>
      </c>
      <c r="AA32" s="201">
        <v>40</v>
      </c>
      <c r="AB32" s="201">
        <v>57</v>
      </c>
      <c r="AC32" s="201">
        <v>80</v>
      </c>
      <c r="AD32" s="203">
        <f>SUM(Y32:AC32)</f>
        <v>295</v>
      </c>
      <c r="AI32" s="274" t="s">
        <v>13</v>
      </c>
      <c r="AJ32" s="293"/>
      <c r="AK32" s="202">
        <v>0</v>
      </c>
      <c r="AL32" s="201">
        <v>0</v>
      </c>
      <c r="AM32" s="201">
        <v>0</v>
      </c>
      <c r="AN32" s="201">
        <v>1</v>
      </c>
      <c r="AO32" s="201">
        <v>0</v>
      </c>
      <c r="AP32" s="201">
        <f>SUM(AK32:AO32)</f>
        <v>1</v>
      </c>
      <c r="AQ32" s="284" t="s">
        <v>13</v>
      </c>
      <c r="AR32" s="285"/>
      <c r="AS32" s="201"/>
      <c r="AT32" s="201"/>
      <c r="AU32" s="201"/>
      <c r="AV32" s="201"/>
      <c r="AW32" s="201"/>
      <c r="AX32" s="203">
        <f>SUM(AS32:AW32)</f>
        <v>0</v>
      </c>
      <c r="BC32" s="274" t="s">
        <v>13</v>
      </c>
      <c r="BD32" s="293"/>
      <c r="BE32" s="202">
        <f t="shared" ref="BE32:BI32" si="45">Q32+AK32</f>
        <v>59</v>
      </c>
      <c r="BF32" s="201">
        <f t="shared" si="45"/>
        <v>63</v>
      </c>
      <c r="BG32" s="201">
        <f t="shared" si="45"/>
        <v>55</v>
      </c>
      <c r="BH32" s="201">
        <f t="shared" si="45"/>
        <v>55</v>
      </c>
      <c r="BI32" s="201">
        <f t="shared" si="45"/>
        <v>47</v>
      </c>
      <c r="BJ32" s="201">
        <f>SUM(BE32:BI32)</f>
        <v>279</v>
      </c>
      <c r="BK32" s="286" t="s">
        <v>13</v>
      </c>
      <c r="BL32" s="286"/>
      <c r="BM32" s="201">
        <f t="shared" ref="BM32:BQ33" si="46">Y32+AS32</f>
        <v>63</v>
      </c>
      <c r="BN32" s="201">
        <f t="shared" si="46"/>
        <v>55</v>
      </c>
      <c r="BO32" s="201">
        <f t="shared" si="46"/>
        <v>40</v>
      </c>
      <c r="BP32" s="201">
        <f t="shared" si="46"/>
        <v>57</v>
      </c>
      <c r="BQ32" s="201">
        <f t="shared" si="46"/>
        <v>80</v>
      </c>
      <c r="BR32" s="203">
        <f>SUM(BM32:BQ32)</f>
        <v>295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51</v>
      </c>
      <c r="R33" s="18">
        <v>56</v>
      </c>
      <c r="S33" s="18">
        <v>63</v>
      </c>
      <c r="T33" s="18">
        <v>53</v>
      </c>
      <c r="U33" s="18">
        <v>50</v>
      </c>
      <c r="V33" s="18">
        <f>SUM(Q33:U33)</f>
        <v>273</v>
      </c>
      <c r="W33" s="291" t="s">
        <v>15</v>
      </c>
      <c r="X33" s="292"/>
      <c r="Y33" s="18">
        <v>46</v>
      </c>
      <c r="Z33" s="18">
        <v>65</v>
      </c>
      <c r="AA33" s="18">
        <v>61</v>
      </c>
      <c r="AB33" s="18">
        <v>78</v>
      </c>
      <c r="AC33" s="18">
        <v>68</v>
      </c>
      <c r="AD33" s="19">
        <f>SUM(Y33:AC33)</f>
        <v>318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51</v>
      </c>
      <c r="BF33" s="17">
        <f t="shared" ref="BF33:BI33" si="47">SUM(R33,AL33)</f>
        <v>56</v>
      </c>
      <c r="BG33" s="17">
        <f t="shared" si="47"/>
        <v>64</v>
      </c>
      <c r="BH33" s="17">
        <f t="shared" si="47"/>
        <v>53</v>
      </c>
      <c r="BI33" s="17">
        <f t="shared" si="47"/>
        <v>50</v>
      </c>
      <c r="BJ33" s="18">
        <f>SUM(BE33:BI33)</f>
        <v>274</v>
      </c>
      <c r="BK33" s="287" t="s">
        <v>15</v>
      </c>
      <c r="BL33" s="287"/>
      <c r="BM33" s="18">
        <f>Y33+AS33</f>
        <v>46</v>
      </c>
      <c r="BN33" s="18">
        <f t="shared" si="46"/>
        <v>65</v>
      </c>
      <c r="BO33" s="18">
        <f t="shared" si="46"/>
        <v>61</v>
      </c>
      <c r="BP33" s="18">
        <f t="shared" si="46"/>
        <v>78</v>
      </c>
      <c r="BQ33" s="18">
        <f t="shared" si="46"/>
        <v>68</v>
      </c>
      <c r="BR33" s="19">
        <f>SUM(BM33:BQ33)</f>
        <v>318</v>
      </c>
    </row>
    <row r="34" spans="2:70" x14ac:dyDescent="0.15">
      <c r="B34" s="83" t="s">
        <v>46</v>
      </c>
      <c r="C34" s="347">
        <f t="shared" ref="C34:K34" si="48">C20</f>
        <v>782</v>
      </c>
      <c r="D34" s="349">
        <f t="shared" si="48"/>
        <v>1278</v>
      </c>
      <c r="E34" s="351">
        <f t="shared" si="48"/>
        <v>2060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440">
        <f t="shared" si="48"/>
        <v>782</v>
      </c>
      <c r="J34" s="345">
        <f t="shared" si="48"/>
        <v>1279</v>
      </c>
      <c r="K34" s="359">
        <f t="shared" si="48"/>
        <v>2061</v>
      </c>
      <c r="O34" s="274" t="s">
        <v>12</v>
      </c>
      <c r="P34" s="275"/>
      <c r="Q34" s="20">
        <f t="shared" ref="Q34:V34" si="49">SUM(Q32:Q33)</f>
        <v>110</v>
      </c>
      <c r="R34" s="20">
        <f t="shared" si="49"/>
        <v>119</v>
      </c>
      <c r="S34" s="20">
        <f t="shared" si="49"/>
        <v>118</v>
      </c>
      <c r="T34" s="20">
        <f t="shared" si="49"/>
        <v>107</v>
      </c>
      <c r="U34" s="20">
        <f t="shared" si="49"/>
        <v>97</v>
      </c>
      <c r="V34" s="20">
        <f t="shared" si="49"/>
        <v>551</v>
      </c>
      <c r="W34" s="295" t="s">
        <v>12</v>
      </c>
      <c r="X34" s="296"/>
      <c r="Y34" s="20">
        <f t="shared" ref="Y34:AD34" si="50">SUM(Y32:Y33)</f>
        <v>109</v>
      </c>
      <c r="Z34" s="20">
        <f t="shared" si="50"/>
        <v>120</v>
      </c>
      <c r="AA34" s="20">
        <f t="shared" si="50"/>
        <v>101</v>
      </c>
      <c r="AB34" s="20">
        <f t="shared" si="50"/>
        <v>135</v>
      </c>
      <c r="AC34" s="20">
        <f t="shared" si="50"/>
        <v>148</v>
      </c>
      <c r="AD34" s="20">
        <f t="shared" si="50"/>
        <v>613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110</v>
      </c>
      <c r="BF34" s="20">
        <f t="shared" si="53"/>
        <v>119</v>
      </c>
      <c r="BG34" s="20">
        <f t="shared" si="53"/>
        <v>119</v>
      </c>
      <c r="BH34" s="20">
        <f t="shared" si="53"/>
        <v>108</v>
      </c>
      <c r="BI34" s="20">
        <f t="shared" si="53"/>
        <v>97</v>
      </c>
      <c r="BJ34" s="20">
        <f t="shared" si="53"/>
        <v>553</v>
      </c>
      <c r="BK34" s="295" t="s">
        <v>12</v>
      </c>
      <c r="BL34" s="296"/>
      <c r="BM34" s="20">
        <f t="shared" ref="BM34:BR34" si="54">SUM(BM32:BM33)</f>
        <v>109</v>
      </c>
      <c r="BN34" s="20">
        <f t="shared" si="54"/>
        <v>120</v>
      </c>
      <c r="BO34" s="20">
        <f t="shared" si="54"/>
        <v>101</v>
      </c>
      <c r="BP34" s="20">
        <f t="shared" si="54"/>
        <v>135</v>
      </c>
      <c r="BQ34" s="20">
        <f t="shared" si="54"/>
        <v>148</v>
      </c>
      <c r="BR34" s="20">
        <f t="shared" si="54"/>
        <v>613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26"/>
      <c r="P35" s="226"/>
      <c r="Q35" s="23"/>
      <c r="R35" s="23"/>
      <c r="S35" s="23"/>
      <c r="T35" s="23"/>
      <c r="U35" s="23"/>
      <c r="V35" s="23"/>
      <c r="W35" s="226"/>
      <c r="X35" s="226"/>
      <c r="Y35" s="23"/>
      <c r="Z35" s="23"/>
      <c r="AA35" s="23"/>
      <c r="AB35" s="23"/>
      <c r="AC35" s="23"/>
      <c r="AD35" s="23"/>
      <c r="AI35" s="226"/>
      <c r="AJ35" s="226"/>
      <c r="AK35" s="23"/>
      <c r="AL35" s="23"/>
      <c r="AM35" s="23"/>
      <c r="AN35" s="23"/>
      <c r="AO35" s="23"/>
      <c r="AP35" s="23"/>
      <c r="AQ35" s="226"/>
      <c r="AR35" s="226"/>
      <c r="AS35" s="23"/>
      <c r="AT35" s="23"/>
      <c r="AU35" s="23"/>
      <c r="AV35" s="23"/>
      <c r="AW35" s="23"/>
      <c r="AX35" s="23"/>
      <c r="BC35" s="226"/>
      <c r="BD35" s="226"/>
      <c r="BE35" s="23"/>
      <c r="BF35" s="23"/>
      <c r="BG35" s="23"/>
      <c r="BH35" s="23"/>
      <c r="BI35" s="23"/>
      <c r="BJ35" s="23"/>
      <c r="BK35" s="226"/>
      <c r="BL35" s="226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202">
        <v>72</v>
      </c>
      <c r="R37" s="201">
        <v>81</v>
      </c>
      <c r="S37" s="201">
        <v>73</v>
      </c>
      <c r="T37" s="201">
        <v>69</v>
      </c>
      <c r="U37" s="201">
        <v>57</v>
      </c>
      <c r="V37" s="201">
        <f>SUM(Q37:U37)</f>
        <v>352</v>
      </c>
      <c r="W37" s="284" t="s">
        <v>13</v>
      </c>
      <c r="X37" s="285"/>
      <c r="Y37" s="201">
        <v>94</v>
      </c>
      <c r="Z37" s="201">
        <v>90</v>
      </c>
      <c r="AA37" s="201">
        <v>101</v>
      </c>
      <c r="AB37" s="201">
        <v>89</v>
      </c>
      <c r="AC37" s="201">
        <v>96</v>
      </c>
      <c r="AD37" s="203">
        <f>SUM(Y37:AC37)</f>
        <v>470</v>
      </c>
      <c r="AI37" s="274" t="s">
        <v>13</v>
      </c>
      <c r="AJ37" s="293"/>
      <c r="AK37" s="202"/>
      <c r="AL37" s="201"/>
      <c r="AM37" s="201"/>
      <c r="AN37" s="201"/>
      <c r="AO37" s="201"/>
      <c r="AP37" s="201">
        <f>SUM(AK37:AO37)</f>
        <v>0</v>
      </c>
      <c r="AQ37" s="284" t="s">
        <v>13</v>
      </c>
      <c r="AR37" s="285"/>
      <c r="AS37" s="201"/>
      <c r="AT37" s="201"/>
      <c r="AU37" s="201"/>
      <c r="AV37" s="201"/>
      <c r="AW37" s="201"/>
      <c r="AX37" s="203">
        <f>SUM(AS37:AW37)</f>
        <v>0</v>
      </c>
      <c r="BC37" s="274" t="s">
        <v>13</v>
      </c>
      <c r="BD37" s="293"/>
      <c r="BE37" s="202">
        <f t="shared" ref="BE37:BI38" si="55">Q37+AK37</f>
        <v>72</v>
      </c>
      <c r="BF37" s="201">
        <f t="shared" si="55"/>
        <v>81</v>
      </c>
      <c r="BG37" s="201">
        <f t="shared" si="55"/>
        <v>73</v>
      </c>
      <c r="BH37" s="201">
        <f t="shared" si="55"/>
        <v>69</v>
      </c>
      <c r="BI37" s="201">
        <f t="shared" si="55"/>
        <v>57</v>
      </c>
      <c r="BJ37" s="201">
        <f>SUM(BE37:BI37)</f>
        <v>352</v>
      </c>
      <c r="BK37" s="286" t="s">
        <v>13</v>
      </c>
      <c r="BL37" s="286"/>
      <c r="BM37" s="201">
        <f t="shared" ref="BM37:BQ38" si="56">Y37+AS37</f>
        <v>94</v>
      </c>
      <c r="BN37" s="201">
        <f t="shared" si="56"/>
        <v>90</v>
      </c>
      <c r="BO37" s="201">
        <f t="shared" si="56"/>
        <v>101</v>
      </c>
      <c r="BP37" s="201">
        <f t="shared" si="56"/>
        <v>89</v>
      </c>
      <c r="BQ37" s="201">
        <f t="shared" si="56"/>
        <v>96</v>
      </c>
      <c r="BR37" s="203">
        <f>SUM(BM37:BQ37)</f>
        <v>470</v>
      </c>
    </row>
    <row r="38" spans="2:70" ht="14.25" thickBot="1" x14ac:dyDescent="0.2">
      <c r="B38" s="138" t="s">
        <v>41</v>
      </c>
      <c r="C38" s="367">
        <f>ROUND(C32/$C$10,4)</f>
        <v>0.18729999999999999</v>
      </c>
      <c r="D38" s="369">
        <f>ROUND(D32/$D$10,4)</f>
        <v>0.18</v>
      </c>
      <c r="E38" s="371">
        <f>ROUND(E32/$E$10,4)</f>
        <v>0.1835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0.18579999999999999</v>
      </c>
      <c r="J38" s="363">
        <f>ROUND(J32/$J$10,4)</f>
        <v>0.17860000000000001</v>
      </c>
      <c r="K38" s="365">
        <f>ROUND(K32/$K$10,4)</f>
        <v>0.18210000000000001</v>
      </c>
      <c r="O38" s="274" t="s">
        <v>15</v>
      </c>
      <c r="P38" s="293"/>
      <c r="Q38" s="17">
        <v>59</v>
      </c>
      <c r="R38" s="18">
        <v>71</v>
      </c>
      <c r="S38" s="18">
        <v>83</v>
      </c>
      <c r="T38" s="18">
        <v>85</v>
      </c>
      <c r="U38" s="18">
        <v>76</v>
      </c>
      <c r="V38" s="18">
        <f>SUM(Q38:U38)</f>
        <v>374</v>
      </c>
      <c r="W38" s="291" t="s">
        <v>15</v>
      </c>
      <c r="X38" s="292"/>
      <c r="Y38" s="18">
        <v>73</v>
      </c>
      <c r="Z38" s="18">
        <v>90</v>
      </c>
      <c r="AA38" s="18">
        <v>82</v>
      </c>
      <c r="AB38" s="18">
        <v>96</v>
      </c>
      <c r="AC38" s="18">
        <v>103</v>
      </c>
      <c r="AD38" s="19">
        <f>SUM(Y38:AC38)</f>
        <v>444</v>
      </c>
      <c r="AI38" s="274" t="s">
        <v>15</v>
      </c>
      <c r="AJ38" s="293"/>
      <c r="AK38" s="17"/>
      <c r="AL38" s="18"/>
      <c r="AM38" s="18"/>
      <c r="AN38" s="18"/>
      <c r="AO38" s="18"/>
      <c r="AP38" s="18">
        <f>SUM(AK38:AO38)</f>
        <v>0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59</v>
      </c>
      <c r="BF38" s="18">
        <f t="shared" si="55"/>
        <v>71</v>
      </c>
      <c r="BG38" s="18">
        <f t="shared" si="55"/>
        <v>83</v>
      </c>
      <c r="BH38" s="18">
        <f t="shared" si="55"/>
        <v>85</v>
      </c>
      <c r="BI38" s="18">
        <f t="shared" si="55"/>
        <v>76</v>
      </c>
      <c r="BJ38" s="18">
        <f>SUM(BE38:BI38)</f>
        <v>374</v>
      </c>
      <c r="BK38" s="287" t="s">
        <v>15</v>
      </c>
      <c r="BL38" s="287"/>
      <c r="BM38" s="18">
        <f t="shared" si="56"/>
        <v>73</v>
      </c>
      <c r="BN38" s="18">
        <f t="shared" si="56"/>
        <v>90</v>
      </c>
      <c r="BO38" s="18">
        <f t="shared" si="56"/>
        <v>82</v>
      </c>
      <c r="BP38" s="18">
        <f t="shared" si="56"/>
        <v>96</v>
      </c>
      <c r="BQ38" s="18">
        <f t="shared" si="56"/>
        <v>103</v>
      </c>
      <c r="BR38" s="19">
        <f>SUM(BM38:BQ38)</f>
        <v>444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37"/>
      <c r="O39" s="274" t="s">
        <v>12</v>
      </c>
      <c r="P39" s="275"/>
      <c r="Q39" s="20">
        <f t="shared" ref="Q39:V39" si="57">SUM(Q37:Q38)</f>
        <v>131</v>
      </c>
      <c r="R39" s="20">
        <f t="shared" si="57"/>
        <v>152</v>
      </c>
      <c r="S39" s="20">
        <f t="shared" si="57"/>
        <v>156</v>
      </c>
      <c r="T39" s="20">
        <f t="shared" si="57"/>
        <v>154</v>
      </c>
      <c r="U39" s="20">
        <f t="shared" si="57"/>
        <v>133</v>
      </c>
      <c r="V39" s="20">
        <f t="shared" si="57"/>
        <v>726</v>
      </c>
      <c r="W39" s="295" t="s">
        <v>12</v>
      </c>
      <c r="X39" s="296"/>
      <c r="Y39" s="20">
        <f t="shared" ref="Y39:AD39" si="58">SUM(Y37:Y38)</f>
        <v>167</v>
      </c>
      <c r="Z39" s="20">
        <f t="shared" si="58"/>
        <v>180</v>
      </c>
      <c r="AA39" s="20">
        <f t="shared" si="58"/>
        <v>183</v>
      </c>
      <c r="AB39" s="20">
        <f t="shared" si="58"/>
        <v>185</v>
      </c>
      <c r="AC39" s="20">
        <f t="shared" si="58"/>
        <v>199</v>
      </c>
      <c r="AD39" s="20">
        <f t="shared" si="58"/>
        <v>914</v>
      </c>
      <c r="AI39" s="274" t="s">
        <v>12</v>
      </c>
      <c r="AJ39" s="275"/>
      <c r="AK39" s="20">
        <f t="shared" ref="AK39:AP39" si="59">SUM(AK37:AK38)</f>
        <v>0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0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131</v>
      </c>
      <c r="BF39" s="20">
        <f t="shared" si="61"/>
        <v>152</v>
      </c>
      <c r="BG39" s="20">
        <f t="shared" si="61"/>
        <v>156</v>
      </c>
      <c r="BH39" s="20">
        <f t="shared" si="61"/>
        <v>154</v>
      </c>
      <c r="BI39" s="20">
        <f t="shared" si="61"/>
        <v>133</v>
      </c>
      <c r="BJ39" s="20">
        <f t="shared" si="61"/>
        <v>726</v>
      </c>
      <c r="BK39" s="295" t="s">
        <v>12</v>
      </c>
      <c r="BL39" s="296"/>
      <c r="BM39" s="20">
        <f t="shared" ref="BM39:BR39" si="62">SUM(BM37:BM38)</f>
        <v>167</v>
      </c>
      <c r="BN39" s="20">
        <f t="shared" si="62"/>
        <v>180</v>
      </c>
      <c r="BO39" s="20">
        <f t="shared" si="62"/>
        <v>183</v>
      </c>
      <c r="BP39" s="20">
        <f t="shared" si="62"/>
        <v>185</v>
      </c>
      <c r="BQ39" s="20">
        <f t="shared" si="62"/>
        <v>199</v>
      </c>
      <c r="BR39" s="20">
        <f t="shared" si="62"/>
        <v>914</v>
      </c>
    </row>
    <row r="40" spans="2:70" x14ac:dyDescent="0.15">
      <c r="B40" s="85" t="s">
        <v>43</v>
      </c>
      <c r="C40" s="368">
        <f>ROUND(C34/$C$10,4)</f>
        <v>0.15559999999999999</v>
      </c>
      <c r="D40" s="370">
        <f>ROUND(D34/$D$10,4)</f>
        <v>0.2331</v>
      </c>
      <c r="E40" s="372">
        <f>ROUND(E34/$E$10,4)</f>
        <v>0.1961</v>
      </c>
      <c r="F40" s="368">
        <f>ROUND(F34/$F$10,4)</f>
        <v>0</v>
      </c>
      <c r="G40" s="370">
        <f>ROUND(G34/$G$10,4)</f>
        <v>2.3300000000000001E-2</v>
      </c>
      <c r="H40" s="374">
        <f>ROUND(H34/$H$10,4)</f>
        <v>1.2200000000000001E-2</v>
      </c>
      <c r="I40" s="362">
        <f>ROUND(I34/$I$10,4)</f>
        <v>0.15440000000000001</v>
      </c>
      <c r="J40" s="364">
        <f>ROUND(J34/$J$10,4)</f>
        <v>0.23150000000000001</v>
      </c>
      <c r="K40" s="366">
        <f>ROUND(K34/$K$10,4)</f>
        <v>0.1946</v>
      </c>
      <c r="O40" s="226"/>
      <c r="P40" s="226"/>
      <c r="Q40" s="23"/>
      <c r="R40" s="23"/>
      <c r="S40" s="23"/>
      <c r="T40" s="23"/>
      <c r="U40" s="23"/>
      <c r="V40" s="23"/>
      <c r="W40" s="226"/>
      <c r="X40" s="226"/>
      <c r="Y40" s="23"/>
      <c r="Z40" s="23"/>
      <c r="AA40" s="23"/>
      <c r="AB40" s="23"/>
      <c r="AC40" s="23"/>
      <c r="AD40" s="23"/>
      <c r="AI40" s="226"/>
      <c r="AJ40" s="226"/>
      <c r="AK40" s="23"/>
      <c r="AL40" s="23"/>
      <c r="AM40" s="23"/>
      <c r="AN40" s="23"/>
      <c r="AO40" s="23"/>
      <c r="AP40" s="23"/>
      <c r="AQ40" s="226"/>
      <c r="AR40" s="226"/>
      <c r="AS40" s="23"/>
      <c r="AT40" s="23"/>
      <c r="AU40" s="23"/>
      <c r="AV40" s="23"/>
      <c r="AW40" s="23"/>
      <c r="AX40" s="23"/>
      <c r="BC40" s="226"/>
      <c r="BD40" s="226"/>
      <c r="BE40" s="23"/>
      <c r="BF40" s="23"/>
      <c r="BG40" s="23"/>
      <c r="BH40" s="23"/>
      <c r="BI40" s="23"/>
      <c r="BJ40" s="23"/>
      <c r="BK40" s="226"/>
      <c r="BL40" s="226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202">
        <v>89</v>
      </c>
      <c r="R42" s="201">
        <v>105</v>
      </c>
      <c r="S42" s="201">
        <v>114</v>
      </c>
      <c r="T42" s="201">
        <v>103</v>
      </c>
      <c r="U42" s="201">
        <v>60</v>
      </c>
      <c r="V42" s="201">
        <f>SUM(Q42:U42)</f>
        <v>471</v>
      </c>
      <c r="W42" s="284" t="s">
        <v>13</v>
      </c>
      <c r="X42" s="285"/>
      <c r="Y42" s="201">
        <v>44</v>
      </c>
      <c r="Z42" s="201">
        <v>69</v>
      </c>
      <c r="AA42" s="201">
        <v>73</v>
      </c>
      <c r="AB42" s="201">
        <v>76</v>
      </c>
      <c r="AC42" s="201">
        <v>50</v>
      </c>
      <c r="AD42" s="203">
        <f>SUM(Y42:AC42)</f>
        <v>312</v>
      </c>
      <c r="AI42" s="274" t="s">
        <v>13</v>
      </c>
      <c r="AJ42" s="293"/>
      <c r="AK42" s="202"/>
      <c r="AL42" s="201"/>
      <c r="AM42" s="201"/>
      <c r="AN42" s="201"/>
      <c r="AO42" s="201"/>
      <c r="AP42" s="201">
        <f>SUM(AK42:AO42)</f>
        <v>0</v>
      </c>
      <c r="AQ42" s="284" t="s">
        <v>13</v>
      </c>
      <c r="AR42" s="285"/>
      <c r="AS42" s="201"/>
      <c r="AT42" s="201"/>
      <c r="AU42" s="201">
        <v>0</v>
      </c>
      <c r="AV42" s="201"/>
      <c r="AW42" s="201"/>
      <c r="AX42" s="203">
        <f>SUM(AS42:AW42)</f>
        <v>0</v>
      </c>
      <c r="BC42" s="274" t="s">
        <v>13</v>
      </c>
      <c r="BD42" s="293"/>
      <c r="BE42" s="202">
        <f t="shared" ref="BE42:BI43" si="63">Q42+AK42</f>
        <v>89</v>
      </c>
      <c r="BF42" s="201">
        <f t="shared" si="63"/>
        <v>105</v>
      </c>
      <c r="BG42" s="201">
        <f t="shared" si="63"/>
        <v>114</v>
      </c>
      <c r="BH42" s="201">
        <f t="shared" si="63"/>
        <v>103</v>
      </c>
      <c r="BI42" s="201">
        <f t="shared" si="63"/>
        <v>60</v>
      </c>
      <c r="BJ42" s="203">
        <f>SUM(BE42:BI42)</f>
        <v>471</v>
      </c>
      <c r="BK42" s="286" t="s">
        <v>13</v>
      </c>
      <c r="BL42" s="286"/>
      <c r="BM42" s="201">
        <f t="shared" ref="BM42:BQ43" si="64">Y42+AS42</f>
        <v>44</v>
      </c>
      <c r="BN42" s="201">
        <f t="shared" si="64"/>
        <v>69</v>
      </c>
      <c r="BO42" s="201">
        <f t="shared" si="64"/>
        <v>73</v>
      </c>
      <c r="BP42" s="201">
        <f t="shared" si="64"/>
        <v>76</v>
      </c>
      <c r="BQ42" s="201">
        <f t="shared" si="64"/>
        <v>50</v>
      </c>
      <c r="BR42" s="203">
        <f>SUM(BM42:BQ42)</f>
        <v>312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115</v>
      </c>
      <c r="R43" s="18">
        <v>104</v>
      </c>
      <c r="S43" s="18">
        <v>105</v>
      </c>
      <c r="T43" s="18">
        <v>121</v>
      </c>
      <c r="U43" s="18">
        <v>98</v>
      </c>
      <c r="V43" s="18">
        <f>SUM(Q43:U43)</f>
        <v>543</v>
      </c>
      <c r="W43" s="291" t="s">
        <v>15</v>
      </c>
      <c r="X43" s="292"/>
      <c r="Y43" s="18">
        <v>55</v>
      </c>
      <c r="Z43" s="18">
        <v>78</v>
      </c>
      <c r="AA43" s="18">
        <v>82</v>
      </c>
      <c r="AB43" s="18">
        <v>72</v>
      </c>
      <c r="AC43" s="18">
        <v>60</v>
      </c>
      <c r="AD43" s="163">
        <f>SUM(Y43:AC43)</f>
        <v>347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/>
      <c r="AV43" s="18">
        <v>1</v>
      </c>
      <c r="AW43" s="18"/>
      <c r="AX43" s="19">
        <f>SUM(AS43:AW43)</f>
        <v>1</v>
      </c>
      <c r="BC43" s="274" t="s">
        <v>15</v>
      </c>
      <c r="BD43" s="293"/>
      <c r="BE43" s="17">
        <f>Q43+AK43</f>
        <v>115</v>
      </c>
      <c r="BF43" s="18">
        <f t="shared" si="63"/>
        <v>104</v>
      </c>
      <c r="BG43" s="18">
        <f t="shared" si="63"/>
        <v>105</v>
      </c>
      <c r="BH43" s="18">
        <f t="shared" si="63"/>
        <v>121</v>
      </c>
      <c r="BI43" s="18">
        <f t="shared" si="63"/>
        <v>98</v>
      </c>
      <c r="BJ43" s="18">
        <f>SUM(BE43:BI43)</f>
        <v>543</v>
      </c>
      <c r="BK43" s="287" t="s">
        <v>15</v>
      </c>
      <c r="BL43" s="287"/>
      <c r="BM43" s="18">
        <f t="shared" si="64"/>
        <v>55</v>
      </c>
      <c r="BN43" s="18">
        <f t="shared" si="64"/>
        <v>78</v>
      </c>
      <c r="BO43" s="18">
        <f t="shared" si="64"/>
        <v>82</v>
      </c>
      <c r="BP43" s="18">
        <f t="shared" si="64"/>
        <v>73</v>
      </c>
      <c r="BQ43" s="18">
        <f t="shared" si="64"/>
        <v>60</v>
      </c>
      <c r="BR43" s="19">
        <f>SUM(BM43:BQ43)</f>
        <v>348</v>
      </c>
    </row>
    <row r="44" spans="2:70" x14ac:dyDescent="0.15">
      <c r="O44" s="274" t="s">
        <v>12</v>
      </c>
      <c r="P44" s="275"/>
      <c r="Q44" s="20">
        <f t="shared" ref="Q44:V44" si="65">SUM(Q42:Q43)</f>
        <v>204</v>
      </c>
      <c r="R44" s="20">
        <f t="shared" si="65"/>
        <v>209</v>
      </c>
      <c r="S44" s="20">
        <f t="shared" si="65"/>
        <v>219</v>
      </c>
      <c r="T44" s="20">
        <f t="shared" si="65"/>
        <v>224</v>
      </c>
      <c r="U44" s="20">
        <f t="shared" si="65"/>
        <v>158</v>
      </c>
      <c r="V44" s="20">
        <f t="shared" si="65"/>
        <v>1014</v>
      </c>
      <c r="W44" s="295" t="s">
        <v>12</v>
      </c>
      <c r="X44" s="296"/>
      <c r="Y44" s="20">
        <f t="shared" ref="Y44:AD44" si="66">SUM(Y42:Y43)</f>
        <v>99</v>
      </c>
      <c r="Z44" s="20">
        <f t="shared" si="66"/>
        <v>147</v>
      </c>
      <c r="AA44" s="20">
        <f t="shared" si="66"/>
        <v>155</v>
      </c>
      <c r="AB44" s="20">
        <f t="shared" si="66"/>
        <v>148</v>
      </c>
      <c r="AC44" s="20">
        <f t="shared" si="66"/>
        <v>110</v>
      </c>
      <c r="AD44" s="20">
        <f t="shared" si="66"/>
        <v>659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0</v>
      </c>
      <c r="AV44" s="20">
        <f t="shared" si="68"/>
        <v>1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204</v>
      </c>
      <c r="BF44" s="20">
        <f t="shared" si="69"/>
        <v>209</v>
      </c>
      <c r="BG44" s="20">
        <f t="shared" si="69"/>
        <v>219</v>
      </c>
      <c r="BH44" s="20">
        <f t="shared" si="69"/>
        <v>224</v>
      </c>
      <c r="BI44" s="20">
        <f t="shared" si="69"/>
        <v>158</v>
      </c>
      <c r="BJ44" s="20">
        <f t="shared" si="69"/>
        <v>1014</v>
      </c>
      <c r="BK44" s="295" t="s">
        <v>12</v>
      </c>
      <c r="BL44" s="296"/>
      <c r="BM44" s="20">
        <f t="shared" ref="BM44:BR44" si="70">SUM(BM42:BM43)</f>
        <v>99</v>
      </c>
      <c r="BN44" s="20">
        <f t="shared" si="70"/>
        <v>147</v>
      </c>
      <c r="BO44" s="20">
        <f t="shared" si="70"/>
        <v>155</v>
      </c>
      <c r="BP44" s="20">
        <f t="shared" si="70"/>
        <v>149</v>
      </c>
      <c r="BQ44" s="20">
        <f t="shared" si="70"/>
        <v>110</v>
      </c>
      <c r="BR44" s="20">
        <f t="shared" si="70"/>
        <v>660</v>
      </c>
    </row>
    <row r="45" spans="2:70" x14ac:dyDescent="0.15">
      <c r="O45" s="226"/>
      <c r="P45" s="226"/>
      <c r="Q45" s="23"/>
      <c r="R45" s="23"/>
      <c r="S45" s="23"/>
      <c r="T45" s="23"/>
      <c r="U45" s="23"/>
      <c r="V45" s="23"/>
      <c r="W45" s="226"/>
      <c r="X45" s="226"/>
      <c r="Y45" s="23"/>
      <c r="Z45" s="23"/>
      <c r="AA45" s="23"/>
      <c r="AB45" s="23"/>
      <c r="AC45" s="23"/>
      <c r="AD45" s="23"/>
      <c r="AI45" s="226"/>
      <c r="AJ45" s="226"/>
      <c r="AK45" s="23"/>
      <c r="AL45" s="23"/>
      <c r="AM45" s="23"/>
      <c r="AN45" s="23"/>
      <c r="AO45" s="23"/>
      <c r="AP45" s="23"/>
      <c r="AQ45" s="226"/>
      <c r="AR45" s="226"/>
      <c r="AS45" s="23"/>
      <c r="AT45" s="23"/>
      <c r="AU45" s="23"/>
      <c r="AV45" s="23"/>
      <c r="AW45" s="23"/>
      <c r="AX45" s="23"/>
      <c r="BC45" s="226"/>
      <c r="BD45" s="226"/>
      <c r="BE45" s="23"/>
      <c r="BF45" s="23"/>
      <c r="BG45" s="23"/>
      <c r="BH45" s="23"/>
      <c r="BI45" s="23"/>
      <c r="BJ45" s="23"/>
      <c r="BK45" s="226"/>
      <c r="BL45" s="226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202">
        <v>51</v>
      </c>
      <c r="R47" s="201">
        <v>54</v>
      </c>
      <c r="S47" s="201">
        <v>38</v>
      </c>
      <c r="T47" s="201">
        <v>44</v>
      </c>
      <c r="U47" s="201">
        <v>44</v>
      </c>
      <c r="V47" s="201">
        <f>SUM(Q47:U47)</f>
        <v>231</v>
      </c>
      <c r="W47" s="284" t="s">
        <v>13</v>
      </c>
      <c r="X47" s="285"/>
      <c r="Y47" s="201">
        <v>39</v>
      </c>
      <c r="Z47" s="201">
        <v>35</v>
      </c>
      <c r="AA47" s="201">
        <v>40</v>
      </c>
      <c r="AB47" s="201">
        <v>27</v>
      </c>
      <c r="AC47" s="201">
        <v>21</v>
      </c>
      <c r="AD47" s="203">
        <f>SUM(Y47:AC47)</f>
        <v>162</v>
      </c>
      <c r="AI47" s="274" t="s">
        <v>13</v>
      </c>
      <c r="AJ47" s="293"/>
      <c r="AK47" s="202"/>
      <c r="AL47" s="201"/>
      <c r="AM47" s="201"/>
      <c r="AN47" s="201"/>
      <c r="AO47" s="201"/>
      <c r="AP47" s="201">
        <f>SUM(AK47:AO47)</f>
        <v>0</v>
      </c>
      <c r="AQ47" s="284" t="s">
        <v>13</v>
      </c>
      <c r="AR47" s="285"/>
      <c r="AS47" s="201"/>
      <c r="AT47" s="201"/>
      <c r="AU47" s="201"/>
      <c r="AV47" s="201"/>
      <c r="AW47" s="201"/>
      <c r="AX47" s="203">
        <f>SUM(AS47:AW47)</f>
        <v>0</v>
      </c>
      <c r="BC47" s="274" t="s">
        <v>13</v>
      </c>
      <c r="BD47" s="293"/>
      <c r="BE47" s="202">
        <f t="shared" ref="BE47:BI48" si="71">Q47+AK47</f>
        <v>51</v>
      </c>
      <c r="BF47" s="201">
        <f t="shared" si="71"/>
        <v>54</v>
      </c>
      <c r="BG47" s="201">
        <f t="shared" si="71"/>
        <v>38</v>
      </c>
      <c r="BH47" s="201">
        <f t="shared" si="71"/>
        <v>44</v>
      </c>
      <c r="BI47" s="201">
        <f t="shared" si="71"/>
        <v>44</v>
      </c>
      <c r="BJ47" s="201">
        <f>SUM(BE47:BI47)</f>
        <v>231</v>
      </c>
      <c r="BK47" s="286" t="s">
        <v>13</v>
      </c>
      <c r="BL47" s="286"/>
      <c r="BM47" s="201">
        <f t="shared" ref="BM47:BQ48" si="72">Y47+AS47</f>
        <v>39</v>
      </c>
      <c r="BN47" s="201">
        <f t="shared" si="72"/>
        <v>35</v>
      </c>
      <c r="BO47" s="201">
        <f t="shared" si="72"/>
        <v>40</v>
      </c>
      <c r="BP47" s="201">
        <f t="shared" si="72"/>
        <v>27</v>
      </c>
      <c r="BQ47" s="201">
        <f t="shared" si="72"/>
        <v>21</v>
      </c>
      <c r="BR47" s="203">
        <f>SUM(BM47:BQ47)</f>
        <v>162</v>
      </c>
    </row>
    <row r="48" spans="2:70" ht="14.25" thickBot="1" x14ac:dyDescent="0.2">
      <c r="O48" s="274" t="s">
        <v>15</v>
      </c>
      <c r="P48" s="293"/>
      <c r="Q48" s="17">
        <v>60</v>
      </c>
      <c r="R48" s="18">
        <v>58</v>
      </c>
      <c r="S48" s="18">
        <v>62</v>
      </c>
      <c r="T48" s="18">
        <v>74</v>
      </c>
      <c r="U48" s="18">
        <v>77</v>
      </c>
      <c r="V48" s="18">
        <f>SUM(Q48:U48)</f>
        <v>331</v>
      </c>
      <c r="W48" s="291" t="s">
        <v>15</v>
      </c>
      <c r="X48" s="292"/>
      <c r="Y48" s="18">
        <v>59</v>
      </c>
      <c r="Z48" s="18">
        <v>66</v>
      </c>
      <c r="AA48" s="18">
        <v>77</v>
      </c>
      <c r="AB48" s="18">
        <v>60</v>
      </c>
      <c r="AC48" s="18">
        <v>56</v>
      </c>
      <c r="AD48" s="19">
        <f>SUM(Y48:AC48)</f>
        <v>318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60</v>
      </c>
      <c r="BF48" s="18">
        <f t="shared" si="71"/>
        <v>58</v>
      </c>
      <c r="BG48" s="18">
        <f t="shared" si="71"/>
        <v>62</v>
      </c>
      <c r="BH48" s="18">
        <f t="shared" si="71"/>
        <v>74</v>
      </c>
      <c r="BI48" s="18">
        <f t="shared" si="71"/>
        <v>77</v>
      </c>
      <c r="BJ48" s="18">
        <f>SUM(BE48:BI48)</f>
        <v>331</v>
      </c>
      <c r="BK48" s="287" t="s">
        <v>15</v>
      </c>
      <c r="BL48" s="287"/>
      <c r="BM48" s="18">
        <f t="shared" si="72"/>
        <v>59</v>
      </c>
      <c r="BN48" s="18">
        <f t="shared" si="72"/>
        <v>66</v>
      </c>
      <c r="BO48" s="18">
        <f t="shared" si="72"/>
        <v>77</v>
      </c>
      <c r="BP48" s="18">
        <f t="shared" si="72"/>
        <v>60</v>
      </c>
      <c r="BQ48" s="18">
        <f t="shared" si="72"/>
        <v>56</v>
      </c>
      <c r="BR48" s="19">
        <f>SUM(BM48:BQ48)</f>
        <v>318</v>
      </c>
    </row>
    <row r="49" spans="15:76" x14ac:dyDescent="0.15">
      <c r="O49" s="274" t="s">
        <v>12</v>
      </c>
      <c r="P49" s="275"/>
      <c r="Q49" s="20">
        <f t="shared" ref="Q49:V49" si="73">SUM(Q47:Q48)</f>
        <v>111</v>
      </c>
      <c r="R49" s="20">
        <f t="shared" si="73"/>
        <v>112</v>
      </c>
      <c r="S49" s="20">
        <f t="shared" si="73"/>
        <v>100</v>
      </c>
      <c r="T49" s="20">
        <f t="shared" si="73"/>
        <v>118</v>
      </c>
      <c r="U49" s="20">
        <f t="shared" si="73"/>
        <v>121</v>
      </c>
      <c r="V49" s="20">
        <f t="shared" si="73"/>
        <v>562</v>
      </c>
      <c r="W49" s="295" t="s">
        <v>12</v>
      </c>
      <c r="X49" s="296"/>
      <c r="Y49" s="20">
        <f t="shared" ref="Y49:AD49" si="74">SUM(Y47:Y48)</f>
        <v>98</v>
      </c>
      <c r="Z49" s="20">
        <f t="shared" si="74"/>
        <v>101</v>
      </c>
      <c r="AA49" s="20">
        <f t="shared" si="74"/>
        <v>117</v>
      </c>
      <c r="AB49" s="20">
        <f t="shared" si="74"/>
        <v>87</v>
      </c>
      <c r="AC49" s="20">
        <f t="shared" si="74"/>
        <v>77</v>
      </c>
      <c r="AD49" s="20">
        <f t="shared" si="74"/>
        <v>480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111</v>
      </c>
      <c r="BF49" s="20">
        <f t="shared" si="77"/>
        <v>112</v>
      </c>
      <c r="BG49" s="20">
        <f t="shared" si="77"/>
        <v>100</v>
      </c>
      <c r="BH49" s="20">
        <f t="shared" si="77"/>
        <v>118</v>
      </c>
      <c r="BI49" s="20">
        <f t="shared" si="77"/>
        <v>121</v>
      </c>
      <c r="BJ49" s="20">
        <f t="shared" si="77"/>
        <v>562</v>
      </c>
      <c r="BK49" s="295" t="s">
        <v>12</v>
      </c>
      <c r="BL49" s="296"/>
      <c r="BM49" s="20">
        <f t="shared" ref="BM49:BR49" si="78">SUM(BM47:BM48)</f>
        <v>98</v>
      </c>
      <c r="BN49" s="20">
        <f t="shared" si="78"/>
        <v>101</v>
      </c>
      <c r="BO49" s="20">
        <f t="shared" si="78"/>
        <v>117</v>
      </c>
      <c r="BP49" s="20">
        <f t="shared" si="78"/>
        <v>87</v>
      </c>
      <c r="BQ49" s="20">
        <f t="shared" si="78"/>
        <v>77</v>
      </c>
      <c r="BR49" s="20">
        <f t="shared" si="78"/>
        <v>480</v>
      </c>
    </row>
    <row r="50" spans="15:76" x14ac:dyDescent="0.15">
      <c r="O50" s="226"/>
      <c r="P50" s="226"/>
      <c r="Q50" s="23"/>
      <c r="R50" s="23"/>
      <c r="S50" s="23"/>
      <c r="T50" s="23"/>
      <c r="U50" s="23"/>
      <c r="V50" s="23"/>
      <c r="W50" s="226"/>
      <c r="X50" s="226"/>
      <c r="Y50" s="23"/>
      <c r="Z50" s="23"/>
      <c r="AA50" s="23"/>
      <c r="AB50" s="23"/>
      <c r="AC50" s="23"/>
      <c r="AD50" s="23"/>
      <c r="AI50" s="226"/>
      <c r="AJ50" s="226"/>
      <c r="AK50" s="23"/>
      <c r="AL50" s="23"/>
      <c r="AM50" s="23"/>
      <c r="AN50" s="23"/>
      <c r="AO50" s="23"/>
      <c r="AP50" s="23"/>
      <c r="AQ50" s="226"/>
      <c r="AR50" s="226"/>
      <c r="AS50" s="23"/>
      <c r="AT50" s="23"/>
      <c r="AU50" s="23"/>
      <c r="AV50" s="23"/>
      <c r="AW50" s="23"/>
      <c r="AX50" s="23"/>
      <c r="BC50" s="226"/>
      <c r="BD50" s="226"/>
      <c r="BE50" s="23"/>
      <c r="BF50" s="23"/>
      <c r="BG50" s="23"/>
      <c r="BH50" s="23"/>
      <c r="BI50" s="23"/>
      <c r="BJ50" s="23"/>
      <c r="BK50" s="226"/>
      <c r="BL50" s="226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202">
        <v>19</v>
      </c>
      <c r="R52" s="201">
        <v>12</v>
      </c>
      <c r="S52" s="201">
        <v>12</v>
      </c>
      <c r="T52" s="201">
        <v>14</v>
      </c>
      <c r="U52" s="201">
        <v>5</v>
      </c>
      <c r="V52" s="201">
        <f>SUM(Q52:U52)</f>
        <v>62</v>
      </c>
      <c r="W52" s="284" t="s">
        <v>13</v>
      </c>
      <c r="X52" s="285"/>
      <c r="Y52" s="201">
        <v>6</v>
      </c>
      <c r="Z52" s="201">
        <v>2</v>
      </c>
      <c r="AA52" s="201">
        <v>3</v>
      </c>
      <c r="AB52" s="201">
        <v>0</v>
      </c>
      <c r="AC52" s="201">
        <v>2</v>
      </c>
      <c r="AD52" s="203">
        <f>SUM(Y52:AC52)</f>
        <v>13</v>
      </c>
      <c r="AI52" s="274" t="s">
        <v>13</v>
      </c>
      <c r="AJ52" s="293"/>
      <c r="AK52" s="202"/>
      <c r="AL52" s="201"/>
      <c r="AM52" s="201"/>
      <c r="AN52" s="201"/>
      <c r="AO52" s="201"/>
      <c r="AP52" s="201">
        <f>SUM(AK52:AO52)</f>
        <v>0</v>
      </c>
      <c r="AQ52" s="284" t="s">
        <v>13</v>
      </c>
      <c r="AR52" s="285"/>
      <c r="AS52" s="201"/>
      <c r="AT52" s="201"/>
      <c r="AU52" s="201"/>
      <c r="AV52" s="201"/>
      <c r="AW52" s="201"/>
      <c r="AX52" s="203">
        <f>SUM(AS52:AW52)</f>
        <v>0</v>
      </c>
      <c r="BC52" s="274" t="s">
        <v>13</v>
      </c>
      <c r="BD52" s="293"/>
      <c r="BE52" s="202">
        <f t="shared" ref="BE52:BI53" si="79">Q52+AK52</f>
        <v>19</v>
      </c>
      <c r="BF52" s="201">
        <f t="shared" si="79"/>
        <v>12</v>
      </c>
      <c r="BG52" s="201">
        <f t="shared" si="79"/>
        <v>12</v>
      </c>
      <c r="BH52" s="201">
        <f t="shared" si="79"/>
        <v>14</v>
      </c>
      <c r="BI52" s="201">
        <f t="shared" si="79"/>
        <v>5</v>
      </c>
      <c r="BJ52" s="201">
        <f>SUM(BE52:BI52)</f>
        <v>62</v>
      </c>
      <c r="BK52" s="286" t="s">
        <v>13</v>
      </c>
      <c r="BL52" s="286"/>
      <c r="BM52" s="201">
        <f t="shared" ref="BM52:BQ53" si="80">Y52+AS52</f>
        <v>6</v>
      </c>
      <c r="BN52" s="201">
        <f t="shared" si="80"/>
        <v>2</v>
      </c>
      <c r="BO52" s="201">
        <f t="shared" si="80"/>
        <v>3</v>
      </c>
      <c r="BP52" s="201">
        <f t="shared" si="80"/>
        <v>0</v>
      </c>
      <c r="BQ52" s="201">
        <f t="shared" si="80"/>
        <v>2</v>
      </c>
      <c r="BR52" s="203">
        <f>SUM(BM52:BQ52)</f>
        <v>13</v>
      </c>
    </row>
    <row r="53" spans="15:76" ht="14.25" thickBot="1" x14ac:dyDescent="0.2">
      <c r="O53" s="274" t="s">
        <v>15</v>
      </c>
      <c r="P53" s="293"/>
      <c r="Q53" s="17">
        <v>60</v>
      </c>
      <c r="R53" s="18">
        <v>49</v>
      </c>
      <c r="S53" s="18">
        <v>42</v>
      </c>
      <c r="T53" s="18">
        <v>26</v>
      </c>
      <c r="U53" s="18">
        <v>24</v>
      </c>
      <c r="V53" s="18">
        <f>SUM(Q53:U53)</f>
        <v>201</v>
      </c>
      <c r="W53" s="291" t="s">
        <v>15</v>
      </c>
      <c r="X53" s="292"/>
      <c r="Y53" s="18">
        <v>21</v>
      </c>
      <c r="Z53" s="18">
        <v>14</v>
      </c>
      <c r="AA53" s="18">
        <v>14</v>
      </c>
      <c r="AB53" s="18">
        <v>9</v>
      </c>
      <c r="AC53" s="18">
        <v>7</v>
      </c>
      <c r="AD53" s="19">
        <f>SUM(Y53:AC53)</f>
        <v>65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60</v>
      </c>
      <c r="BF53" s="18">
        <f t="shared" si="79"/>
        <v>49</v>
      </c>
      <c r="BG53" s="18">
        <f t="shared" si="79"/>
        <v>42</v>
      </c>
      <c r="BH53" s="18">
        <f t="shared" si="79"/>
        <v>26</v>
      </c>
      <c r="BI53" s="18">
        <f t="shared" si="79"/>
        <v>24</v>
      </c>
      <c r="BJ53" s="18">
        <f>SUM(BE53:BI53)</f>
        <v>201</v>
      </c>
      <c r="BK53" s="287" t="s">
        <v>15</v>
      </c>
      <c r="BL53" s="287"/>
      <c r="BM53" s="18">
        <f t="shared" si="80"/>
        <v>21</v>
      </c>
      <c r="BN53" s="18">
        <f t="shared" si="80"/>
        <v>14</v>
      </c>
      <c r="BO53" s="18">
        <f t="shared" si="80"/>
        <v>14</v>
      </c>
      <c r="BP53" s="18">
        <f t="shared" si="80"/>
        <v>9</v>
      </c>
      <c r="BQ53" s="18">
        <f t="shared" si="80"/>
        <v>7</v>
      </c>
      <c r="BR53" s="19">
        <f>SUM(BM53:BQ53)</f>
        <v>65</v>
      </c>
    </row>
    <row r="54" spans="15:76" x14ac:dyDescent="0.15">
      <c r="O54" s="274" t="s">
        <v>12</v>
      </c>
      <c r="P54" s="275"/>
      <c r="Q54" s="20">
        <f t="shared" ref="Q54:V54" si="81">SUM(Q52:Q53)</f>
        <v>79</v>
      </c>
      <c r="R54" s="20">
        <f t="shared" si="81"/>
        <v>61</v>
      </c>
      <c r="S54" s="20">
        <f t="shared" si="81"/>
        <v>54</v>
      </c>
      <c r="T54" s="20">
        <f t="shared" si="81"/>
        <v>40</v>
      </c>
      <c r="U54" s="20">
        <f t="shared" si="81"/>
        <v>29</v>
      </c>
      <c r="V54" s="20">
        <f t="shared" si="81"/>
        <v>263</v>
      </c>
      <c r="W54" s="295" t="s">
        <v>12</v>
      </c>
      <c r="X54" s="296"/>
      <c r="Y54" s="20">
        <f>SUM(Y52:Y53)</f>
        <v>27</v>
      </c>
      <c r="Z54" s="20">
        <f t="shared" ref="Z54:AD54" si="82">SUM(Z52:Z53)</f>
        <v>16</v>
      </c>
      <c r="AA54" s="20">
        <f t="shared" si="82"/>
        <v>17</v>
      </c>
      <c r="AB54" s="20">
        <f t="shared" si="82"/>
        <v>9</v>
      </c>
      <c r="AC54" s="20">
        <f t="shared" si="82"/>
        <v>9</v>
      </c>
      <c r="AD54" s="20">
        <f t="shared" si="82"/>
        <v>78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79</v>
      </c>
      <c r="BF54" s="20">
        <f t="shared" si="85"/>
        <v>61</v>
      </c>
      <c r="BG54" s="20">
        <f t="shared" si="85"/>
        <v>54</v>
      </c>
      <c r="BH54" s="20">
        <f t="shared" si="85"/>
        <v>40</v>
      </c>
      <c r="BI54" s="20">
        <f t="shared" si="85"/>
        <v>29</v>
      </c>
      <c r="BJ54" s="20">
        <f t="shared" si="85"/>
        <v>263</v>
      </c>
      <c r="BK54" s="295" t="s">
        <v>12</v>
      </c>
      <c r="BL54" s="296"/>
      <c r="BM54" s="20">
        <f t="shared" ref="BM54:BR54" si="86">SUM(BM52:BM53)</f>
        <v>27</v>
      </c>
      <c r="BN54" s="20">
        <f t="shared" si="86"/>
        <v>16</v>
      </c>
      <c r="BO54" s="20">
        <f t="shared" si="86"/>
        <v>17</v>
      </c>
      <c r="BP54" s="20">
        <f t="shared" si="86"/>
        <v>9</v>
      </c>
      <c r="BQ54" s="20">
        <f t="shared" si="86"/>
        <v>9</v>
      </c>
      <c r="BR54" s="20">
        <f t="shared" si="86"/>
        <v>78</v>
      </c>
    </row>
    <row r="55" spans="15:76" x14ac:dyDescent="0.15">
      <c r="O55" s="226"/>
      <c r="P55" s="226"/>
      <c r="Q55" s="23"/>
      <c r="R55" s="23"/>
      <c r="S55" s="23"/>
      <c r="T55" s="23"/>
      <c r="U55" s="23"/>
      <c r="V55" s="23"/>
      <c r="W55" s="226"/>
      <c r="X55" s="226"/>
      <c r="Y55" s="23"/>
      <c r="Z55" s="23"/>
      <c r="AA55" s="23"/>
      <c r="AB55" s="23"/>
      <c r="AC55" s="23"/>
      <c r="AD55" s="23"/>
      <c r="AI55" s="226"/>
      <c r="AJ55" s="226"/>
      <c r="AK55" s="23"/>
      <c r="AL55" s="23"/>
      <c r="AM55" s="23"/>
      <c r="AN55" s="23"/>
      <c r="AO55" s="23"/>
      <c r="AP55" s="23"/>
      <c r="AQ55" s="226"/>
      <c r="AR55" s="226"/>
      <c r="AS55" s="23"/>
      <c r="AT55" s="23"/>
      <c r="AU55" s="23"/>
      <c r="AV55" s="23"/>
      <c r="AW55" s="23"/>
      <c r="AX55" s="23"/>
      <c r="BC55" s="226"/>
      <c r="BD55" s="226"/>
      <c r="BE55" s="23"/>
      <c r="BF55" s="23"/>
      <c r="BG55" s="23"/>
      <c r="BH55" s="23"/>
      <c r="BI55" s="23"/>
      <c r="BJ55" s="23"/>
      <c r="BK55" s="226"/>
      <c r="BL55" s="226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02">
        <v>1</v>
      </c>
      <c r="R57" s="201">
        <v>1</v>
      </c>
      <c r="S57" s="201"/>
      <c r="T57" s="201"/>
      <c r="U57" s="201"/>
      <c r="V57" s="201">
        <f>SUM(Q57:U57)</f>
        <v>2</v>
      </c>
      <c r="W57" s="438" t="s">
        <v>13</v>
      </c>
      <c r="X57" s="439"/>
      <c r="Y57" s="201">
        <v>0</v>
      </c>
      <c r="Z57" s="201">
        <v>0</v>
      </c>
      <c r="AA57" s="201">
        <v>0</v>
      </c>
      <c r="AB57" s="201">
        <v>0</v>
      </c>
      <c r="AC57" s="201">
        <v>0</v>
      </c>
      <c r="AD57" s="203">
        <f>SUM(Y57:AC57)</f>
        <v>0</v>
      </c>
      <c r="AI57" s="274" t="s">
        <v>13</v>
      </c>
      <c r="AJ57" s="293"/>
      <c r="AK57" s="202"/>
      <c r="AL57" s="201"/>
      <c r="AM57" s="201"/>
      <c r="AN57" s="201"/>
      <c r="AO57" s="201"/>
      <c r="AP57" s="201">
        <f>SUM(AK57:AO57)</f>
        <v>0</v>
      </c>
      <c r="AQ57" s="284" t="s">
        <v>13</v>
      </c>
      <c r="AR57" s="285"/>
      <c r="AS57" s="201"/>
      <c r="AT57" s="201"/>
      <c r="AU57" s="201"/>
      <c r="AV57" s="201"/>
      <c r="AW57" s="201"/>
      <c r="AX57" s="203">
        <f>SUM(AS57:AW57)</f>
        <v>0</v>
      </c>
      <c r="BC57" s="274" t="s">
        <v>13</v>
      </c>
      <c r="BD57" s="293"/>
      <c r="BE57" s="202">
        <f t="shared" ref="BE57:BI58" si="87">Q57+AK57</f>
        <v>1</v>
      </c>
      <c r="BF57" s="201">
        <f t="shared" si="87"/>
        <v>1</v>
      </c>
      <c r="BG57" s="201">
        <f t="shared" si="87"/>
        <v>0</v>
      </c>
      <c r="BH57" s="201">
        <f t="shared" si="87"/>
        <v>0</v>
      </c>
      <c r="BI57" s="201">
        <f t="shared" si="87"/>
        <v>0</v>
      </c>
      <c r="BJ57" s="201">
        <f>SUM(BE57:BI57)</f>
        <v>2</v>
      </c>
      <c r="BK57" s="286" t="s">
        <v>13</v>
      </c>
      <c r="BL57" s="286"/>
      <c r="BM57" s="201">
        <f t="shared" ref="BM57:BO58" si="88">Y57+AS57</f>
        <v>0</v>
      </c>
      <c r="BN57" s="201">
        <f t="shared" si="88"/>
        <v>0</v>
      </c>
      <c r="BO57" s="201">
        <f t="shared" si="88"/>
        <v>0</v>
      </c>
      <c r="BP57" s="201"/>
      <c r="BQ57" s="201"/>
      <c r="BR57" s="203">
        <f>SUM(BM57:BQ57)</f>
        <v>0</v>
      </c>
    </row>
    <row r="58" spans="15:76" ht="14.25" thickBot="1" x14ac:dyDescent="0.2">
      <c r="O58" s="274" t="s">
        <v>15</v>
      </c>
      <c r="P58" s="293"/>
      <c r="Q58" s="17">
        <v>7</v>
      </c>
      <c r="R58" s="18">
        <v>5</v>
      </c>
      <c r="S58" s="18">
        <v>3</v>
      </c>
      <c r="T58" s="18"/>
      <c r="U58" s="18">
        <v>1</v>
      </c>
      <c r="V58" s="18">
        <f>SUM(Q58:U58)</f>
        <v>16</v>
      </c>
      <c r="W58" s="436" t="s">
        <v>15</v>
      </c>
      <c r="X58" s="437"/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9">
        <f>SUM(Y58:AC58)</f>
        <v>0</v>
      </c>
      <c r="AI58" s="274" t="s">
        <v>15</v>
      </c>
      <c r="AJ58" s="293"/>
      <c r="AK58" s="17"/>
      <c r="AL58" s="18"/>
      <c r="AM58" s="18"/>
      <c r="AN58" s="18"/>
      <c r="AO58" s="18"/>
      <c r="AP58" s="18">
        <f>SUM(AK58:AO58)</f>
        <v>0</v>
      </c>
      <c r="AQ58" s="291" t="s">
        <v>15</v>
      </c>
      <c r="AR58" s="292"/>
      <c r="AS58" s="18"/>
      <c r="AT58" s="18"/>
      <c r="AU58" s="18"/>
      <c r="AV58" s="18"/>
      <c r="AW58" s="18"/>
      <c r="AX58" s="19">
        <f>SUM(AS58:AW58)</f>
        <v>0</v>
      </c>
      <c r="BC58" s="274" t="s">
        <v>15</v>
      </c>
      <c r="BD58" s="293"/>
      <c r="BE58" s="17">
        <f>Q58+AK58</f>
        <v>7</v>
      </c>
      <c r="BF58" s="18">
        <f t="shared" si="87"/>
        <v>5</v>
      </c>
      <c r="BG58" s="18">
        <f t="shared" si="87"/>
        <v>3</v>
      </c>
      <c r="BH58" s="18">
        <f t="shared" si="87"/>
        <v>0</v>
      </c>
      <c r="BI58" s="18">
        <f t="shared" si="87"/>
        <v>1</v>
      </c>
      <c r="BJ58" s="18">
        <f>SUM(BE58:BI58)</f>
        <v>16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8</v>
      </c>
      <c r="R59" s="20">
        <f t="shared" si="89"/>
        <v>6</v>
      </c>
      <c r="S59" s="20">
        <f t="shared" si="89"/>
        <v>3</v>
      </c>
      <c r="T59" s="20">
        <f t="shared" si="89"/>
        <v>0</v>
      </c>
      <c r="U59" s="20">
        <f t="shared" si="89"/>
        <v>1</v>
      </c>
      <c r="V59" s="20">
        <f t="shared" si="89"/>
        <v>18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8</v>
      </c>
      <c r="BF59" s="20">
        <f t="shared" si="93"/>
        <v>6</v>
      </c>
      <c r="BG59" s="20">
        <f t="shared" si="93"/>
        <v>3</v>
      </c>
      <c r="BH59" s="20">
        <f t="shared" si="93"/>
        <v>0</v>
      </c>
      <c r="BI59" s="20">
        <f t="shared" si="93"/>
        <v>1</v>
      </c>
      <c r="BJ59" s="20">
        <f t="shared" si="93"/>
        <v>18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7"/>
      <c r="U61" s="47"/>
      <c r="V61" s="390" t="s">
        <v>19</v>
      </c>
      <c r="W61" s="391"/>
      <c r="X61" s="392"/>
      <c r="Y61" s="47"/>
      <c r="Z61" s="47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P61" s="399" t="s">
        <v>19</v>
      </c>
      <c r="AQ61" s="400"/>
      <c r="AR61" s="401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J61" s="399" t="s">
        <v>19</v>
      </c>
      <c r="BK61" s="400"/>
      <c r="BL61" s="401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238" t="s">
        <v>16</v>
      </c>
      <c r="R62" s="434">
        <f>V7+AD7+V12</f>
        <v>583</v>
      </c>
      <c r="S62" s="406"/>
      <c r="T62" s="47"/>
      <c r="U62" s="47"/>
      <c r="V62" s="238" t="s">
        <v>16</v>
      </c>
      <c r="W62" s="434">
        <f>AD12+V17+AD17+V22+AD22+V27+AD27+V32+AD32+V37</f>
        <v>2719</v>
      </c>
      <c r="X62" s="406"/>
      <c r="Y62" s="47"/>
      <c r="Z62" s="47"/>
      <c r="AA62" s="238" t="s">
        <v>16</v>
      </c>
      <c r="AB62" s="434">
        <f>AD37+V42+AD42+V47+AD47+V52+AD52+V57+AD57</f>
        <v>1723</v>
      </c>
      <c r="AC62" s="406"/>
      <c r="AD62" s="40" t="s">
        <v>16</v>
      </c>
      <c r="AE62" s="167">
        <f>AD37+V42</f>
        <v>941</v>
      </c>
      <c r="AF62" s="167">
        <f>AD42+V47+AD47+V52+AD52+V57+AD57</f>
        <v>782</v>
      </c>
      <c r="AK62" s="239" t="s">
        <v>16</v>
      </c>
      <c r="AL62" s="250">
        <f>AP7+AX7+AP12</f>
        <v>0</v>
      </c>
      <c r="AM62" s="251"/>
      <c r="AP62" s="239" t="s">
        <v>16</v>
      </c>
      <c r="AQ62" s="250">
        <f>AX12+AP17+AX17+AP22+AX22+AP27+AX27+AP32+AX32+AP37</f>
        <v>39</v>
      </c>
      <c r="AR62" s="251"/>
      <c r="AU62" s="239" t="s">
        <v>16</v>
      </c>
      <c r="AV62" s="250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239" t="s">
        <v>16</v>
      </c>
      <c r="BF62" s="435">
        <f>BJ7+BR7+BJ12</f>
        <v>583</v>
      </c>
      <c r="BG62" s="409"/>
      <c r="BJ62" s="239" t="s">
        <v>16</v>
      </c>
      <c r="BK62" s="435">
        <f>BR12+BJ17+BR17+BJ22+BR22+BJ27+BR27+BJ32+BR32+BJ37</f>
        <v>2758</v>
      </c>
      <c r="BL62" s="409"/>
      <c r="BO62" s="239" t="s">
        <v>16</v>
      </c>
      <c r="BP62" s="435">
        <f>BR37+BJ42+BR42+BJ47+BR47+BJ52+BR52+BJ57+BR57</f>
        <v>1723</v>
      </c>
      <c r="BQ62" s="409"/>
      <c r="BR62" s="40" t="s">
        <v>16</v>
      </c>
      <c r="BS62" s="167">
        <f>BR37+BJ42</f>
        <v>941</v>
      </c>
      <c r="BT62" s="167">
        <f>BR42+BJ47+BR47+BJ52+BR52+BJ57+BR57</f>
        <v>782</v>
      </c>
    </row>
    <row r="63" spans="15:76" ht="15" thickBot="1" x14ac:dyDescent="0.2">
      <c r="Q63" s="240" t="s">
        <v>14</v>
      </c>
      <c r="R63" s="431">
        <f>V8+AD8+V13</f>
        <v>575</v>
      </c>
      <c r="S63" s="411"/>
      <c r="T63" s="47"/>
      <c r="U63" s="47"/>
      <c r="V63" s="240" t="s">
        <v>14</v>
      </c>
      <c r="W63" s="431">
        <f>AD13+V18+AD18+V23+AD23+V28+AD28+V33+AD33+V38</f>
        <v>2642</v>
      </c>
      <c r="X63" s="411"/>
      <c r="Y63" s="47"/>
      <c r="Z63" s="47"/>
      <c r="AA63" s="240" t="s">
        <v>14</v>
      </c>
      <c r="AB63" s="431">
        <f>AD38+V43+AD43+V48+AD48+V53+AD53+V58+AD58</f>
        <v>2265</v>
      </c>
      <c r="AC63" s="411"/>
      <c r="AD63" s="40" t="s">
        <v>14</v>
      </c>
      <c r="AE63" s="168">
        <f>AD38+V43</f>
        <v>987</v>
      </c>
      <c r="AF63" s="168">
        <f>AD43+V48+AD48+V53+AD53+V58+AD58</f>
        <v>1278</v>
      </c>
      <c r="AK63" s="241" t="s">
        <v>14</v>
      </c>
      <c r="AL63" s="432">
        <f>AP8+AX8+AP13</f>
        <v>0</v>
      </c>
      <c r="AM63" s="413"/>
      <c r="AP63" s="241" t="s">
        <v>14</v>
      </c>
      <c r="AQ63" s="432">
        <f>AX13+AP18+AX18+AP23+AX23+AP28+AX28+AP33+AX33+AP38</f>
        <v>42</v>
      </c>
      <c r="AR63" s="413"/>
      <c r="AU63" s="241" t="s">
        <v>14</v>
      </c>
      <c r="AV63" s="43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241" t="s">
        <v>14</v>
      </c>
      <c r="BF63" s="433">
        <f>BJ8+BR8+BJ13</f>
        <v>575</v>
      </c>
      <c r="BG63" s="415"/>
      <c r="BJ63" s="241" t="s">
        <v>14</v>
      </c>
      <c r="BK63" s="433">
        <f>BR13+BJ18+BR18+BJ23+BR23+BJ28+BR28+BJ33+BR33+BJ38</f>
        <v>2684</v>
      </c>
      <c r="BL63" s="415"/>
      <c r="BO63" s="241" t="s">
        <v>14</v>
      </c>
      <c r="BP63" s="433">
        <f>BR38+BJ43+BR43+BJ48+BR48+BJ53+BR53+BJ58+BR58</f>
        <v>2266</v>
      </c>
      <c r="BQ63" s="415"/>
      <c r="BR63" s="40" t="s">
        <v>14</v>
      </c>
      <c r="BS63" s="168">
        <f>BR38+BJ43</f>
        <v>987</v>
      </c>
      <c r="BT63" s="168">
        <f>BR43+BJ48+BR48+BJ53+BR53+BJ58+BR58</f>
        <v>1279</v>
      </c>
    </row>
    <row r="64" spans="15:76" ht="15" thickBot="1" x14ac:dyDescent="0.2">
      <c r="Q64" s="242" t="s">
        <v>12</v>
      </c>
      <c r="R64" s="429">
        <f>R62+R63</f>
        <v>1158</v>
      </c>
      <c r="S64" s="425"/>
      <c r="T64" s="47"/>
      <c r="U64" s="47"/>
      <c r="V64" s="242" t="s">
        <v>12</v>
      </c>
      <c r="W64" s="429">
        <f>W62+W63</f>
        <v>5361</v>
      </c>
      <c r="X64" s="425"/>
      <c r="Y64" s="47"/>
      <c r="Z64" s="47"/>
      <c r="AA64" s="242" t="s">
        <v>12</v>
      </c>
      <c r="AB64" s="429">
        <f>AB62+AB63</f>
        <v>3988</v>
      </c>
      <c r="AC64" s="425"/>
      <c r="AD64" s="40" t="s">
        <v>12</v>
      </c>
      <c r="AE64" s="169">
        <f>AD39+V44</f>
        <v>1928</v>
      </c>
      <c r="AF64" s="170">
        <f>AD44+V49+AD49+V54+AD54+V59+AD59</f>
        <v>2060</v>
      </c>
      <c r="AK64" s="243" t="s">
        <v>12</v>
      </c>
      <c r="AL64" s="430">
        <f>AL62+AL63</f>
        <v>0</v>
      </c>
      <c r="AM64" s="427"/>
      <c r="AP64" s="243" t="s">
        <v>12</v>
      </c>
      <c r="AQ64" s="430">
        <f>AQ62+AQ63</f>
        <v>81</v>
      </c>
      <c r="AR64" s="427"/>
      <c r="AU64" s="243" t="s">
        <v>12</v>
      </c>
      <c r="AV64" s="430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243" t="s">
        <v>12</v>
      </c>
      <c r="BF64" s="428">
        <f>BF62+BF63</f>
        <v>1158</v>
      </c>
      <c r="BG64" s="421"/>
      <c r="BJ64" s="243" t="s">
        <v>12</v>
      </c>
      <c r="BK64" s="428">
        <f>BK62+BK63</f>
        <v>5442</v>
      </c>
      <c r="BL64" s="421"/>
      <c r="BO64" s="243" t="s">
        <v>12</v>
      </c>
      <c r="BP64" s="428">
        <f>BP62+BP63</f>
        <v>3989</v>
      </c>
      <c r="BQ64" s="421"/>
      <c r="BR64" s="40" t="s">
        <v>12</v>
      </c>
      <c r="BS64" s="169">
        <f>BR39+BJ44</f>
        <v>1928</v>
      </c>
      <c r="BT64" s="170">
        <f>BR44+BJ49+BR49+BJ54+BR54+BJ59+BR59</f>
        <v>2061</v>
      </c>
      <c r="BW64" s="35"/>
      <c r="BX64" s="35"/>
    </row>
    <row r="65" spans="17:76" ht="14.25" x14ac:dyDescent="0.15">
      <c r="Q65" s="53" t="s">
        <v>23</v>
      </c>
      <c r="R65" s="422">
        <f>R64/O9</f>
        <v>0.11021223945940802</v>
      </c>
      <c r="S65" s="423"/>
      <c r="T65" s="47"/>
      <c r="U65" s="47"/>
      <c r="V65" s="53" t="s">
        <v>23</v>
      </c>
      <c r="W65" s="422">
        <f>W64/O9</f>
        <v>0.51023127438850291</v>
      </c>
      <c r="X65" s="423"/>
      <c r="Y65" s="244"/>
      <c r="Z65" s="244"/>
      <c r="AA65" s="53" t="s">
        <v>23</v>
      </c>
      <c r="AB65" s="422">
        <f>AB64/O9</f>
        <v>0.37955648615208909</v>
      </c>
      <c r="AC65" s="423"/>
      <c r="AE65" s="45">
        <f>AE64/O9</f>
        <v>0.18349671647473112</v>
      </c>
      <c r="AF65" s="45">
        <f>AF64/O9</f>
        <v>0.19605976967735794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0.98780487804878048</v>
      </c>
      <c r="AR65" s="418"/>
      <c r="AS65" s="245"/>
      <c r="AT65" s="245"/>
      <c r="AU65" s="165" t="s">
        <v>23</v>
      </c>
      <c r="AV65" s="417">
        <f>AV64/AI9</f>
        <v>1.2195121951219513E-2</v>
      </c>
      <c r="AW65" s="418"/>
      <c r="AY65" s="45">
        <f>AY64/AI9</f>
        <v>0</v>
      </c>
      <c r="AZ65" s="45">
        <f>AZ64/AI9</f>
        <v>1.2195121951219513E-2</v>
      </c>
      <c r="BE65" s="165" t="s">
        <v>23</v>
      </c>
      <c r="BF65" s="417">
        <f>BF64/BC9</f>
        <v>0.10935876853338369</v>
      </c>
      <c r="BG65" s="418"/>
      <c r="BJ65" s="165" t="s">
        <v>23</v>
      </c>
      <c r="BK65" s="417">
        <f>BK64/BC9</f>
        <v>0.51392954953253378</v>
      </c>
      <c r="BL65" s="418"/>
      <c r="BM65" s="245"/>
      <c r="BN65" s="245"/>
      <c r="BO65" s="165" t="s">
        <v>23</v>
      </c>
      <c r="BP65" s="417">
        <f>BP64/BC9</f>
        <v>0.37671168193408255</v>
      </c>
      <c r="BQ65" s="418"/>
      <c r="BS65" s="45">
        <f>BS64/BC9</f>
        <v>0.1820757389744074</v>
      </c>
      <c r="BT65" s="45">
        <f>BT64/BC9</f>
        <v>0.19463594295967512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1627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1616</v>
      </c>
      <c r="AA75" s="419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0CD3-E880-4DEA-AAFB-4A2EA58C29A8}">
  <dimension ref="A1:BX75"/>
  <sheetViews>
    <sheetView view="pageBreakPreview" zoomScaleNormal="100" zoomScaleSheetLayoutView="100" workbookViewId="0">
      <selection activeCell="C2" sqref="C2:I3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42"/>
      <c r="B1" s="442"/>
      <c r="M1" t="s">
        <v>40</v>
      </c>
    </row>
    <row r="2" spans="1:70" ht="13.5" customHeight="1" x14ac:dyDescent="0.15">
      <c r="A2" s="442"/>
      <c r="B2" s="442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442"/>
      <c r="B3" s="442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443" t="s">
        <v>66</v>
      </c>
      <c r="H4" s="444"/>
      <c r="I4" s="444"/>
      <c r="J4" s="444"/>
      <c r="K4" s="444"/>
      <c r="M4" s="2" t="s">
        <v>3</v>
      </c>
      <c r="N4" s="207"/>
      <c r="O4" s="2"/>
      <c r="V4" s="4"/>
      <c r="W4" s="5"/>
      <c r="X4" s="5"/>
      <c r="Z4" s="262" t="str">
        <f>G4</f>
        <v>令和3年2月28日現在</v>
      </c>
      <c r="AA4" s="263"/>
      <c r="AB4" s="263"/>
      <c r="AC4" s="263"/>
      <c r="AD4" s="263"/>
      <c r="AG4" s="6" t="s">
        <v>4</v>
      </c>
      <c r="AH4" s="208"/>
      <c r="AI4" s="6"/>
      <c r="AP4" s="4"/>
      <c r="AQ4" s="5"/>
      <c r="AR4" s="5"/>
      <c r="AT4" s="262" t="str">
        <f>Z4</f>
        <v>令和3年2月28日現在</v>
      </c>
      <c r="AU4" s="263"/>
      <c r="AV4" s="263"/>
      <c r="AW4" s="263"/>
      <c r="AX4" s="263"/>
      <c r="BA4" s="8" t="s">
        <v>5</v>
      </c>
      <c r="BB4" s="209"/>
      <c r="BC4" s="8"/>
      <c r="BJ4" s="4"/>
      <c r="BK4" s="5"/>
      <c r="BL4" s="5"/>
      <c r="BN4" s="262" t="str">
        <f>AT4</f>
        <v>令和3年2月28日現在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441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210"/>
      <c r="Y5" s="10"/>
      <c r="Z5" s="10"/>
      <c r="AA5" s="10"/>
      <c r="AB5" s="10"/>
      <c r="AC5" s="10"/>
      <c r="AD5" s="10"/>
      <c r="AG5" s="250" t="s">
        <v>6</v>
      </c>
      <c r="AH5" s="441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210"/>
      <c r="AS5" s="10"/>
      <c r="AT5" s="10"/>
      <c r="AU5" s="10"/>
      <c r="AV5" s="10"/>
      <c r="AW5" s="10"/>
      <c r="AX5" s="10"/>
      <c r="BA5" s="250" t="s">
        <v>6</v>
      </c>
      <c r="BB5" s="441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210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23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5032</v>
      </c>
      <c r="P7" s="283"/>
      <c r="Q7" s="204">
        <v>33</v>
      </c>
      <c r="R7" s="205">
        <v>34</v>
      </c>
      <c r="S7" s="205">
        <v>30</v>
      </c>
      <c r="T7" s="205">
        <v>37</v>
      </c>
      <c r="U7" s="205">
        <v>37</v>
      </c>
      <c r="V7" s="205">
        <f>SUM(Q7:U7)</f>
        <v>171</v>
      </c>
      <c r="W7" s="284" t="s">
        <v>13</v>
      </c>
      <c r="X7" s="285"/>
      <c r="Y7" s="205">
        <v>40</v>
      </c>
      <c r="Z7" s="205">
        <v>34</v>
      </c>
      <c r="AA7" s="205">
        <v>35</v>
      </c>
      <c r="AB7" s="205">
        <v>35</v>
      </c>
      <c r="AC7" s="205">
        <v>45</v>
      </c>
      <c r="AD7" s="206">
        <f>SUM(Y7:AC7)</f>
        <v>189</v>
      </c>
      <c r="AG7" s="274" t="s">
        <v>13</v>
      </c>
      <c r="AH7" s="275"/>
      <c r="AI7" s="282">
        <f>AP7+AX7+AP12+AX12+AP17+AX17+AP22+AX22+AP27+AX27+AP32+AX32+AP37+AX37+AP42+AX42+AP47+AX47+AP52+AX52+AP57+AX57</f>
        <v>46</v>
      </c>
      <c r="AJ7" s="283"/>
      <c r="AK7" s="204"/>
      <c r="AL7" s="205"/>
      <c r="AM7" s="205"/>
      <c r="AN7" s="205"/>
      <c r="AO7" s="205"/>
      <c r="AP7" s="205">
        <f>SUM(AK7:AO7)</f>
        <v>0</v>
      </c>
      <c r="AQ7" s="284" t="s">
        <v>13</v>
      </c>
      <c r="AR7" s="285"/>
      <c r="AS7" s="205"/>
      <c r="AT7" s="205"/>
      <c r="AU7" s="205"/>
      <c r="AV7" s="205"/>
      <c r="AW7" s="205"/>
      <c r="AX7" s="206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5078</v>
      </c>
      <c r="BD7" s="283"/>
      <c r="BE7" s="204">
        <f>Q7+AK7</f>
        <v>33</v>
      </c>
      <c r="BF7" s="205">
        <f t="shared" ref="BF7:BJ8" si="0">R7+AL7</f>
        <v>34</v>
      </c>
      <c r="BG7" s="205">
        <f t="shared" si="0"/>
        <v>30</v>
      </c>
      <c r="BH7" s="205">
        <f t="shared" si="0"/>
        <v>37</v>
      </c>
      <c r="BI7" s="205">
        <f t="shared" si="0"/>
        <v>37</v>
      </c>
      <c r="BJ7" s="205">
        <f t="shared" si="0"/>
        <v>171</v>
      </c>
      <c r="BK7" s="286" t="s">
        <v>13</v>
      </c>
      <c r="BL7" s="286"/>
      <c r="BM7" s="205">
        <f>Y7+AS7</f>
        <v>40</v>
      </c>
      <c r="BN7" s="205">
        <f t="shared" ref="BN7:BQ8" si="1">Z7+AT7</f>
        <v>34</v>
      </c>
      <c r="BO7" s="205">
        <f t="shared" si="1"/>
        <v>35</v>
      </c>
      <c r="BP7" s="205">
        <f t="shared" si="1"/>
        <v>35</v>
      </c>
      <c r="BQ7" s="205">
        <f t="shared" si="1"/>
        <v>45</v>
      </c>
      <c r="BR7" s="206">
        <f>SUM(BM7:BQ7)</f>
        <v>189</v>
      </c>
    </row>
    <row r="8" spans="1:70" ht="15.75" customHeight="1" thickBot="1" x14ac:dyDescent="0.2">
      <c r="B8" s="144" t="s">
        <v>34</v>
      </c>
      <c r="C8" s="211">
        <f t="shared" ref="C8:H8" si="2">+C10-C9</f>
        <v>3304</v>
      </c>
      <c r="D8" s="212">
        <f t="shared" si="2"/>
        <v>3205</v>
      </c>
      <c r="E8" s="59">
        <f t="shared" si="2"/>
        <v>6509</v>
      </c>
      <c r="F8" s="213">
        <f>+F10-F9</f>
        <v>46</v>
      </c>
      <c r="G8" s="214">
        <f t="shared" si="2"/>
        <v>48</v>
      </c>
      <c r="H8" s="59">
        <f t="shared" si="2"/>
        <v>94</v>
      </c>
      <c r="I8" s="104">
        <f t="shared" ref="I8:K10" si="3">+C8+F8</f>
        <v>3350</v>
      </c>
      <c r="J8" s="105">
        <f t="shared" si="3"/>
        <v>3253</v>
      </c>
      <c r="K8" s="106">
        <f t="shared" si="3"/>
        <v>6603</v>
      </c>
      <c r="L8" s="215"/>
      <c r="M8" s="274" t="s">
        <v>14</v>
      </c>
      <c r="N8" s="275"/>
      <c r="O8" s="282">
        <f>V8+AD8+V13+AD13+V18+AD18+V23+AD23+V28+AD28+V33+AD33+V38+AD38+V43+AD43+V48+AD48+V53+AD53+V58+AD58</f>
        <v>5470</v>
      </c>
      <c r="P8" s="283"/>
      <c r="Q8" s="17">
        <v>17</v>
      </c>
      <c r="R8" s="18">
        <v>19</v>
      </c>
      <c r="S8" s="18">
        <v>36</v>
      </c>
      <c r="T8" s="18">
        <v>38</v>
      </c>
      <c r="U8" s="18">
        <v>32</v>
      </c>
      <c r="V8" s="18">
        <f>SUM(Q8:U8)</f>
        <v>142</v>
      </c>
      <c r="W8" s="291" t="s">
        <v>15</v>
      </c>
      <c r="X8" s="292"/>
      <c r="Y8" s="18">
        <v>29</v>
      </c>
      <c r="Z8" s="18">
        <v>41</v>
      </c>
      <c r="AA8" s="18">
        <v>33</v>
      </c>
      <c r="AB8" s="18">
        <v>61</v>
      </c>
      <c r="AC8" s="18">
        <v>47</v>
      </c>
      <c r="AD8" s="19">
        <f>SUM(Y8:AC8)</f>
        <v>211</v>
      </c>
      <c r="AG8" s="274" t="s">
        <v>14</v>
      </c>
      <c r="AH8" s="275"/>
      <c r="AI8" s="282">
        <f>AP8+AX8+AP13+AX13+AP18+AX18+AP23+AX23+AP28+AX28+AP33+AX33+AP38+AX38+AP43+AX43+AP48+AX48+AP53+AX53+AP58+AX58</f>
        <v>49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5519</v>
      </c>
      <c r="BD8" s="283"/>
      <c r="BE8" s="17">
        <f>Q8+AK8</f>
        <v>17</v>
      </c>
      <c r="BF8" s="18">
        <f t="shared" si="0"/>
        <v>19</v>
      </c>
      <c r="BG8" s="18">
        <f t="shared" si="0"/>
        <v>36</v>
      </c>
      <c r="BH8" s="18">
        <f t="shared" si="0"/>
        <v>38</v>
      </c>
      <c r="BI8" s="18">
        <f t="shared" si="0"/>
        <v>32</v>
      </c>
      <c r="BJ8" s="18">
        <f>SUM(BE8:BI8)</f>
        <v>142</v>
      </c>
      <c r="BK8" s="287" t="s">
        <v>15</v>
      </c>
      <c r="BL8" s="287"/>
      <c r="BM8" s="18">
        <f>Y8+AS8</f>
        <v>29</v>
      </c>
      <c r="BN8" s="18">
        <f t="shared" si="1"/>
        <v>41</v>
      </c>
      <c r="BO8" s="18">
        <f t="shared" si="1"/>
        <v>33</v>
      </c>
      <c r="BP8" s="18">
        <f t="shared" si="1"/>
        <v>61</v>
      </c>
      <c r="BQ8" s="18">
        <f t="shared" si="1"/>
        <v>47</v>
      </c>
      <c r="BR8" s="19">
        <f>SUM(BM8:BQ8)</f>
        <v>211</v>
      </c>
    </row>
    <row r="9" spans="1:70" ht="15" x14ac:dyDescent="0.15">
      <c r="B9" s="145" t="s">
        <v>35</v>
      </c>
      <c r="C9" s="216">
        <f>AB62</f>
        <v>1728</v>
      </c>
      <c r="D9" s="217">
        <f>AB63</f>
        <v>2265</v>
      </c>
      <c r="E9" s="63">
        <f>+C9+D9</f>
        <v>3993</v>
      </c>
      <c r="F9" s="218">
        <f>AV62</f>
        <v>0</v>
      </c>
      <c r="G9" s="217">
        <f>AV63</f>
        <v>1</v>
      </c>
      <c r="H9" s="63">
        <f>SUM(F9:G9)</f>
        <v>1</v>
      </c>
      <c r="I9" s="107">
        <f t="shared" si="3"/>
        <v>1728</v>
      </c>
      <c r="J9" s="108">
        <f t="shared" si="3"/>
        <v>2266</v>
      </c>
      <c r="K9" s="109">
        <f t="shared" si="3"/>
        <v>3994</v>
      </c>
      <c r="L9" s="215"/>
      <c r="M9" s="274" t="s">
        <v>12</v>
      </c>
      <c r="N9" s="275"/>
      <c r="O9" s="282">
        <f>SUM(O7:O8)</f>
        <v>10502</v>
      </c>
      <c r="P9" s="288"/>
      <c r="Q9" s="20">
        <f t="shared" ref="Q9:V9" si="4">SUM(Q7:Q8)</f>
        <v>50</v>
      </c>
      <c r="R9" s="20">
        <f t="shared" si="4"/>
        <v>53</v>
      </c>
      <c r="S9" s="20">
        <f t="shared" si="4"/>
        <v>66</v>
      </c>
      <c r="T9" s="20">
        <f t="shared" si="4"/>
        <v>75</v>
      </c>
      <c r="U9" s="20">
        <f t="shared" si="4"/>
        <v>69</v>
      </c>
      <c r="V9" s="20">
        <f t="shared" si="4"/>
        <v>313</v>
      </c>
      <c r="W9" s="289" t="s">
        <v>12</v>
      </c>
      <c r="X9" s="290"/>
      <c r="Y9" s="20">
        <f t="shared" ref="Y9:AD9" si="5">SUM(Y7:Y8)</f>
        <v>69</v>
      </c>
      <c r="Z9" s="20">
        <f t="shared" si="5"/>
        <v>75</v>
      </c>
      <c r="AA9" s="20">
        <f t="shared" si="5"/>
        <v>68</v>
      </c>
      <c r="AB9" s="20">
        <f t="shared" si="5"/>
        <v>96</v>
      </c>
      <c r="AC9" s="20">
        <f t="shared" si="5"/>
        <v>92</v>
      </c>
      <c r="AD9" s="20">
        <f t="shared" si="5"/>
        <v>400</v>
      </c>
      <c r="AG9" s="274" t="s">
        <v>12</v>
      </c>
      <c r="AH9" s="275"/>
      <c r="AI9" s="282">
        <f>SUM(AI7:AI8)</f>
        <v>95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10597</v>
      </c>
      <c r="BD9" s="283"/>
      <c r="BE9" s="20">
        <f t="shared" ref="BE9:BJ9" si="8">SUM(BE7:BE8)</f>
        <v>50</v>
      </c>
      <c r="BF9" s="20">
        <f t="shared" si="8"/>
        <v>53</v>
      </c>
      <c r="BG9" s="20">
        <f t="shared" si="8"/>
        <v>66</v>
      </c>
      <c r="BH9" s="20">
        <f t="shared" si="8"/>
        <v>75</v>
      </c>
      <c r="BI9" s="20">
        <f t="shared" si="8"/>
        <v>69</v>
      </c>
      <c r="BJ9" s="20">
        <f t="shared" si="8"/>
        <v>313</v>
      </c>
      <c r="BK9" s="294" t="s">
        <v>12</v>
      </c>
      <c r="BL9" s="294"/>
      <c r="BM9" s="20">
        <f t="shared" ref="BM9:BR9" si="9">SUM(BM7:BM8)</f>
        <v>69</v>
      </c>
      <c r="BN9" s="20">
        <f t="shared" si="9"/>
        <v>75</v>
      </c>
      <c r="BO9" s="20">
        <f t="shared" si="9"/>
        <v>68</v>
      </c>
      <c r="BP9" s="20">
        <f t="shared" si="9"/>
        <v>96</v>
      </c>
      <c r="BQ9" s="20">
        <f t="shared" si="9"/>
        <v>92</v>
      </c>
      <c r="BR9" s="20">
        <f t="shared" si="9"/>
        <v>400</v>
      </c>
    </row>
    <row r="10" spans="1:70" ht="15.75" thickBot="1" x14ac:dyDescent="0.2">
      <c r="B10" s="146" t="s">
        <v>12</v>
      </c>
      <c r="C10" s="219">
        <f>O7</f>
        <v>5032</v>
      </c>
      <c r="D10" s="220">
        <f>O8</f>
        <v>5470</v>
      </c>
      <c r="E10" s="66">
        <f>+C10+D10</f>
        <v>10502</v>
      </c>
      <c r="F10" s="221">
        <f>AI7</f>
        <v>46</v>
      </c>
      <c r="G10" s="220">
        <f>AI8</f>
        <v>49</v>
      </c>
      <c r="H10" s="66">
        <f>SUM(F10:G10)</f>
        <v>95</v>
      </c>
      <c r="I10" s="110">
        <f t="shared" si="3"/>
        <v>5078</v>
      </c>
      <c r="J10" s="111">
        <f t="shared" si="3"/>
        <v>5519</v>
      </c>
      <c r="K10" s="112">
        <f t="shared" si="3"/>
        <v>10597</v>
      </c>
      <c r="L10" s="215"/>
      <c r="N10" s="37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H10" s="37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B10" s="37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C11" s="222"/>
      <c r="D11" s="222"/>
      <c r="E11" s="215"/>
      <c r="F11" s="222"/>
      <c r="G11" s="222"/>
      <c r="H11" s="215"/>
      <c r="I11" s="223"/>
      <c r="J11" s="223"/>
      <c r="K11" s="224"/>
      <c r="L11" s="37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34.340000000000003</v>
      </c>
      <c r="D12" s="162">
        <f t="shared" si="10"/>
        <v>41.41</v>
      </c>
      <c r="E12" s="158">
        <f t="shared" si="10"/>
        <v>38.020000000000003</v>
      </c>
      <c r="F12" s="157">
        <f t="shared" si="10"/>
        <v>0</v>
      </c>
      <c r="G12" s="162">
        <f t="shared" si="10"/>
        <v>2.04</v>
      </c>
      <c r="H12" s="158">
        <f t="shared" si="10"/>
        <v>1.05</v>
      </c>
      <c r="I12" s="159">
        <f t="shared" si="10"/>
        <v>34.03</v>
      </c>
      <c r="J12" s="160">
        <f t="shared" si="10"/>
        <v>41.06</v>
      </c>
      <c r="K12" s="158">
        <f t="shared" si="10"/>
        <v>37.69</v>
      </c>
      <c r="L12" s="37"/>
      <c r="N12" s="225"/>
      <c r="O12" s="274" t="s">
        <v>13</v>
      </c>
      <c r="P12" s="293"/>
      <c r="Q12" s="204">
        <v>34</v>
      </c>
      <c r="R12" s="205">
        <v>46</v>
      </c>
      <c r="S12" s="205">
        <v>49</v>
      </c>
      <c r="T12" s="205">
        <v>40</v>
      </c>
      <c r="U12" s="205">
        <v>60</v>
      </c>
      <c r="V12" s="205">
        <f>SUM(Q12:U12)</f>
        <v>229</v>
      </c>
      <c r="W12" s="284" t="s">
        <v>13</v>
      </c>
      <c r="X12" s="285"/>
      <c r="Y12" s="205">
        <v>58</v>
      </c>
      <c r="Z12" s="205">
        <v>38</v>
      </c>
      <c r="AA12" s="205">
        <v>69</v>
      </c>
      <c r="AB12" s="205">
        <v>34</v>
      </c>
      <c r="AC12" s="205">
        <v>38</v>
      </c>
      <c r="AD12" s="206">
        <f>SUM(Y12:AC12)</f>
        <v>237</v>
      </c>
      <c r="AI12" s="274" t="s">
        <v>13</v>
      </c>
      <c r="AJ12" s="293"/>
      <c r="AK12" s="204"/>
      <c r="AL12" s="205"/>
      <c r="AM12" s="205"/>
      <c r="AN12" s="205"/>
      <c r="AO12" s="205"/>
      <c r="AP12" s="205">
        <f>SUM(AK12:AO12)</f>
        <v>0</v>
      </c>
      <c r="AQ12" s="284" t="s">
        <v>13</v>
      </c>
      <c r="AR12" s="285"/>
      <c r="AS12" s="205"/>
      <c r="AT12" s="205"/>
      <c r="AU12" s="205"/>
      <c r="AV12" s="205"/>
      <c r="AW12" s="205">
        <v>1</v>
      </c>
      <c r="AX12" s="206">
        <f>SUM(AS12:AW12)</f>
        <v>1</v>
      </c>
      <c r="BC12" s="274" t="s">
        <v>13</v>
      </c>
      <c r="BD12" s="293"/>
      <c r="BE12" s="204">
        <f>Q12+AK12</f>
        <v>34</v>
      </c>
      <c r="BF12" s="205">
        <f t="shared" ref="BF12:BI13" si="11">R12+AL12</f>
        <v>46</v>
      </c>
      <c r="BG12" s="205">
        <f t="shared" si="11"/>
        <v>49</v>
      </c>
      <c r="BH12" s="205">
        <f t="shared" si="11"/>
        <v>40</v>
      </c>
      <c r="BI12" s="205">
        <f t="shared" si="11"/>
        <v>60</v>
      </c>
      <c r="BJ12" s="205">
        <f>SUM(BE12:BI12)</f>
        <v>229</v>
      </c>
      <c r="BK12" s="286" t="s">
        <v>13</v>
      </c>
      <c r="BL12" s="286"/>
      <c r="BM12" s="205">
        <f t="shared" ref="BM12:BQ13" si="12">Y12+AS12</f>
        <v>58</v>
      </c>
      <c r="BN12" s="205">
        <f t="shared" si="12"/>
        <v>38</v>
      </c>
      <c r="BO12" s="205">
        <f t="shared" si="12"/>
        <v>69</v>
      </c>
      <c r="BP12" s="205">
        <f t="shared" si="12"/>
        <v>34</v>
      </c>
      <c r="BQ12" s="205">
        <f t="shared" si="12"/>
        <v>39</v>
      </c>
      <c r="BR12" s="206">
        <f>SUM(BM12:BQ12)</f>
        <v>238</v>
      </c>
    </row>
    <row r="13" spans="1:70" ht="16.5" thickTop="1" thickBot="1" x14ac:dyDescent="0.2">
      <c r="E13" s="37"/>
      <c r="H13" s="37"/>
      <c r="I13" s="113"/>
      <c r="J13" s="113"/>
      <c r="K13" s="114"/>
      <c r="L13" s="37"/>
      <c r="O13" s="274" t="s">
        <v>15</v>
      </c>
      <c r="P13" s="293"/>
      <c r="Q13" s="17">
        <v>38</v>
      </c>
      <c r="R13" s="18">
        <v>49</v>
      </c>
      <c r="S13" s="18">
        <v>35</v>
      </c>
      <c r="T13" s="18">
        <v>42</v>
      </c>
      <c r="U13" s="18">
        <v>53</v>
      </c>
      <c r="V13" s="18">
        <f>SUM(Q13:U13)</f>
        <v>217</v>
      </c>
      <c r="W13" s="291" t="s">
        <v>15</v>
      </c>
      <c r="X13" s="292"/>
      <c r="Y13" s="18">
        <v>58</v>
      </c>
      <c r="Z13" s="18">
        <v>45</v>
      </c>
      <c r="AA13" s="18">
        <v>53</v>
      </c>
      <c r="AB13" s="18">
        <v>57</v>
      </c>
      <c r="AC13" s="18">
        <v>49</v>
      </c>
      <c r="AD13" s="19">
        <f>SUM(Y13:AC13)</f>
        <v>262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>
        <v>3</v>
      </c>
      <c r="AX13" s="19">
        <f>SUM(AS13:AW13)</f>
        <v>3</v>
      </c>
      <c r="BC13" s="274" t="s">
        <v>15</v>
      </c>
      <c r="BD13" s="293"/>
      <c r="BE13" s="17">
        <f>Q13+AK13</f>
        <v>38</v>
      </c>
      <c r="BF13" s="18">
        <f t="shared" si="11"/>
        <v>49</v>
      </c>
      <c r="BG13" s="18">
        <f t="shared" si="11"/>
        <v>35</v>
      </c>
      <c r="BH13" s="18">
        <f t="shared" si="11"/>
        <v>42</v>
      </c>
      <c r="BI13" s="18">
        <f t="shared" si="11"/>
        <v>53</v>
      </c>
      <c r="BJ13" s="18">
        <f>SUM(BE13:BI13)</f>
        <v>217</v>
      </c>
      <c r="BK13" s="287" t="s">
        <v>15</v>
      </c>
      <c r="BL13" s="287"/>
      <c r="BM13" s="18">
        <f t="shared" si="12"/>
        <v>58</v>
      </c>
      <c r="BN13" s="18">
        <f t="shared" si="12"/>
        <v>45</v>
      </c>
      <c r="BO13" s="18">
        <f t="shared" si="12"/>
        <v>53</v>
      </c>
      <c r="BP13" s="18">
        <f t="shared" si="12"/>
        <v>57</v>
      </c>
      <c r="BQ13" s="18">
        <f t="shared" si="12"/>
        <v>52</v>
      </c>
      <c r="BR13" s="19">
        <f>SUM(BM13:BQ13)</f>
        <v>265</v>
      </c>
    </row>
    <row r="14" spans="1:70" ht="15" x14ac:dyDescent="0.15">
      <c r="E14" s="37"/>
      <c r="H14" s="37"/>
      <c r="I14" s="113"/>
      <c r="J14" s="113"/>
      <c r="K14" s="114"/>
      <c r="L14" s="215"/>
      <c r="O14" s="274" t="s">
        <v>12</v>
      </c>
      <c r="P14" s="275"/>
      <c r="Q14" s="20">
        <f t="shared" ref="Q14:V14" si="13">SUM(Q12:Q13)</f>
        <v>72</v>
      </c>
      <c r="R14" s="20">
        <f t="shared" si="13"/>
        <v>95</v>
      </c>
      <c r="S14" s="20">
        <f t="shared" si="13"/>
        <v>84</v>
      </c>
      <c r="T14" s="20">
        <f t="shared" si="13"/>
        <v>82</v>
      </c>
      <c r="U14" s="20">
        <f t="shared" si="13"/>
        <v>113</v>
      </c>
      <c r="V14" s="20">
        <f t="shared" si="13"/>
        <v>446</v>
      </c>
      <c r="W14" s="295" t="s">
        <v>12</v>
      </c>
      <c r="X14" s="296"/>
      <c r="Y14" s="20">
        <f t="shared" ref="Y14:AD14" si="14">SUM(Y12:Y13)</f>
        <v>116</v>
      </c>
      <c r="Z14" s="20">
        <f t="shared" si="14"/>
        <v>83</v>
      </c>
      <c r="AA14" s="20">
        <f t="shared" si="14"/>
        <v>122</v>
      </c>
      <c r="AB14" s="20">
        <f t="shared" si="14"/>
        <v>91</v>
      </c>
      <c r="AC14" s="20">
        <f t="shared" si="14"/>
        <v>87</v>
      </c>
      <c r="AD14" s="20">
        <f t="shared" si="14"/>
        <v>499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4</v>
      </c>
      <c r="AX14" s="20">
        <f t="shared" si="16"/>
        <v>4</v>
      </c>
      <c r="BC14" s="274" t="s">
        <v>12</v>
      </c>
      <c r="BD14" s="275"/>
      <c r="BE14" s="20">
        <f t="shared" ref="BE14:BJ14" si="17">SUM(BE12:BE13)</f>
        <v>72</v>
      </c>
      <c r="BF14" s="20">
        <f t="shared" si="17"/>
        <v>95</v>
      </c>
      <c r="BG14" s="20">
        <f t="shared" si="17"/>
        <v>84</v>
      </c>
      <c r="BH14" s="20">
        <f t="shared" si="17"/>
        <v>82</v>
      </c>
      <c r="BI14" s="20">
        <f t="shared" si="17"/>
        <v>113</v>
      </c>
      <c r="BJ14" s="20">
        <f t="shared" si="17"/>
        <v>446</v>
      </c>
      <c r="BK14" s="295" t="s">
        <v>12</v>
      </c>
      <c r="BL14" s="296"/>
      <c r="BM14" s="20">
        <f t="shared" ref="BM14:BR14" si="18">SUM(BM12:BM13)</f>
        <v>116</v>
      </c>
      <c r="BN14" s="20">
        <f t="shared" si="18"/>
        <v>83</v>
      </c>
      <c r="BO14" s="20">
        <f t="shared" si="18"/>
        <v>122</v>
      </c>
      <c r="BP14" s="20">
        <f t="shared" si="18"/>
        <v>91</v>
      </c>
      <c r="BQ14" s="20">
        <f t="shared" si="18"/>
        <v>91</v>
      </c>
      <c r="BR14" s="20">
        <f t="shared" si="18"/>
        <v>503</v>
      </c>
    </row>
    <row r="15" spans="1:70" ht="15.75" thickBot="1" x14ac:dyDescent="0.2">
      <c r="E15" s="37"/>
      <c r="H15" s="37"/>
      <c r="I15" s="113"/>
      <c r="J15" s="113"/>
      <c r="K15" s="114"/>
      <c r="L15" s="215"/>
      <c r="O15" s="226"/>
      <c r="P15" s="226"/>
      <c r="Q15" s="23"/>
      <c r="R15" s="23"/>
      <c r="S15" s="23"/>
      <c r="T15" s="23"/>
      <c r="U15" s="23"/>
      <c r="V15" s="23"/>
      <c r="W15" s="226"/>
      <c r="X15" s="226"/>
      <c r="Y15" s="23"/>
      <c r="Z15" s="23"/>
      <c r="AA15" s="23"/>
      <c r="AB15" s="23"/>
      <c r="AC15" s="23"/>
      <c r="AD15" s="23"/>
      <c r="AI15" s="226"/>
      <c r="AJ15" s="226"/>
      <c r="AK15" s="23"/>
      <c r="AL15" s="23"/>
      <c r="AM15" s="23"/>
      <c r="AN15" s="23"/>
      <c r="AO15" s="23"/>
      <c r="AP15" s="23"/>
      <c r="AQ15" s="226"/>
      <c r="AR15" s="226"/>
      <c r="AS15" s="23"/>
      <c r="AT15" s="23"/>
      <c r="AU15" s="23"/>
      <c r="AV15" s="23"/>
      <c r="AW15" s="23"/>
      <c r="AX15" s="23"/>
      <c r="BC15" s="226"/>
      <c r="BD15" s="226"/>
      <c r="BE15" s="23"/>
      <c r="BF15" s="23"/>
      <c r="BG15" s="23"/>
      <c r="BH15" s="23"/>
      <c r="BI15" s="23"/>
      <c r="BJ15" s="23"/>
      <c r="BK15" s="226"/>
      <c r="BL15" s="226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215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227" t="s">
        <v>37</v>
      </c>
      <c r="C17" s="228">
        <f>V27+AD27+V32+AD32+V37</f>
        <v>1621</v>
      </c>
      <c r="D17" s="229">
        <f>V28+AD28+V33+AD33+V38</f>
        <v>1611</v>
      </c>
      <c r="E17" s="230">
        <f>SUM(C17:D17)</f>
        <v>3232</v>
      </c>
      <c r="F17" s="231">
        <f>AP27+AX27+AP32+AX32+AP37</f>
        <v>4</v>
      </c>
      <c r="G17" s="229">
        <f>AP28+AX28+AP33+AX33+AP38</f>
        <v>10</v>
      </c>
      <c r="H17" s="230">
        <f>SUM(F17:G17)</f>
        <v>14</v>
      </c>
      <c r="I17" s="232">
        <f t="shared" ref="I17:K20" si="19">+C17+F17</f>
        <v>1625</v>
      </c>
      <c r="J17" s="233">
        <f t="shared" si="19"/>
        <v>1621</v>
      </c>
      <c r="K17" s="234">
        <f t="shared" si="19"/>
        <v>3246</v>
      </c>
      <c r="L17" s="215"/>
      <c r="O17" s="274" t="s">
        <v>13</v>
      </c>
      <c r="P17" s="293"/>
      <c r="Q17" s="204">
        <v>45</v>
      </c>
      <c r="R17" s="205">
        <v>46</v>
      </c>
      <c r="S17" s="205">
        <v>45</v>
      </c>
      <c r="T17" s="205">
        <v>35</v>
      </c>
      <c r="U17" s="205">
        <v>41</v>
      </c>
      <c r="V17" s="205">
        <f>SUM(Q17:U17)</f>
        <v>212</v>
      </c>
      <c r="W17" s="284" t="s">
        <v>13</v>
      </c>
      <c r="X17" s="285"/>
      <c r="Y17" s="205">
        <v>35</v>
      </c>
      <c r="Z17" s="205">
        <v>41</v>
      </c>
      <c r="AA17" s="205">
        <v>26</v>
      </c>
      <c r="AB17" s="205">
        <v>37</v>
      </c>
      <c r="AC17" s="205">
        <v>45</v>
      </c>
      <c r="AD17" s="206">
        <f>SUM(Y17:AC17)</f>
        <v>184</v>
      </c>
      <c r="AI17" s="274" t="s">
        <v>13</v>
      </c>
      <c r="AJ17" s="293"/>
      <c r="AK17" s="204">
        <v>2</v>
      </c>
      <c r="AL17" s="205">
        <v>3</v>
      </c>
      <c r="AM17" s="205">
        <v>3</v>
      </c>
      <c r="AN17" s="205">
        <v>5</v>
      </c>
      <c r="AO17" s="205">
        <v>7</v>
      </c>
      <c r="AP17" s="205">
        <f>SUM(AK17:AO17)</f>
        <v>20</v>
      </c>
      <c r="AQ17" s="284" t="s">
        <v>13</v>
      </c>
      <c r="AR17" s="285"/>
      <c r="AS17" s="205">
        <v>1</v>
      </c>
      <c r="AT17" s="205">
        <v>2</v>
      </c>
      <c r="AU17" s="205">
        <v>1</v>
      </c>
      <c r="AV17" s="205">
        <v>4</v>
      </c>
      <c r="AW17" s="205">
        <v>0</v>
      </c>
      <c r="AX17" s="206">
        <f>SUM(AS17:AW17)</f>
        <v>8</v>
      </c>
      <c r="BC17" s="274" t="s">
        <v>13</v>
      </c>
      <c r="BD17" s="293"/>
      <c r="BE17" s="204">
        <f t="shared" ref="BE17:BI18" si="20">Q17+AK17</f>
        <v>47</v>
      </c>
      <c r="BF17" s="205">
        <f t="shared" si="20"/>
        <v>49</v>
      </c>
      <c r="BG17" s="205">
        <f t="shared" si="20"/>
        <v>48</v>
      </c>
      <c r="BH17" s="205">
        <f t="shared" si="20"/>
        <v>40</v>
      </c>
      <c r="BI17" s="205">
        <f t="shared" si="20"/>
        <v>48</v>
      </c>
      <c r="BJ17" s="205">
        <f>SUM(BE17:BI17)</f>
        <v>232</v>
      </c>
      <c r="BK17" s="286" t="s">
        <v>13</v>
      </c>
      <c r="BL17" s="286"/>
      <c r="BM17" s="205">
        <f t="shared" ref="BM17:BQ18" si="21">Y17+AS17</f>
        <v>36</v>
      </c>
      <c r="BN17" s="205">
        <f t="shared" si="21"/>
        <v>43</v>
      </c>
      <c r="BO17" s="205">
        <f t="shared" si="21"/>
        <v>27</v>
      </c>
      <c r="BP17" s="205">
        <f t="shared" si="21"/>
        <v>41</v>
      </c>
      <c r="BQ17" s="205">
        <f t="shared" si="21"/>
        <v>45</v>
      </c>
      <c r="BR17" s="206">
        <f>SUM(BM17:BQ17)</f>
        <v>192</v>
      </c>
    </row>
    <row r="18" spans="2:70" ht="15.75" thickBot="1" x14ac:dyDescent="0.2">
      <c r="B18" s="153" t="s">
        <v>38</v>
      </c>
      <c r="C18" s="216">
        <f>AD37</f>
        <v>472</v>
      </c>
      <c r="D18" s="217">
        <f>AD38</f>
        <v>445</v>
      </c>
      <c r="E18" s="63">
        <f>SUM(C18:D18)</f>
        <v>917</v>
      </c>
      <c r="F18" s="218">
        <f>AX37</f>
        <v>0</v>
      </c>
      <c r="G18" s="217">
        <f>AX38</f>
        <v>0</v>
      </c>
      <c r="H18" s="63">
        <f>SUM(F18:G18)</f>
        <v>0</v>
      </c>
      <c r="I18" s="107">
        <f t="shared" si="19"/>
        <v>472</v>
      </c>
      <c r="J18" s="108">
        <f t="shared" si="19"/>
        <v>445</v>
      </c>
      <c r="K18" s="121">
        <f t="shared" si="19"/>
        <v>917</v>
      </c>
      <c r="L18" s="37"/>
      <c r="O18" s="274" t="s">
        <v>15</v>
      </c>
      <c r="P18" s="293"/>
      <c r="Q18" s="17">
        <v>51</v>
      </c>
      <c r="R18" s="18">
        <v>29</v>
      </c>
      <c r="S18" s="18">
        <v>36</v>
      </c>
      <c r="T18" s="18">
        <v>28</v>
      </c>
      <c r="U18" s="18">
        <v>34</v>
      </c>
      <c r="V18" s="18">
        <f>SUM(Q18:U18)</f>
        <v>178</v>
      </c>
      <c r="W18" s="291" t="s">
        <v>15</v>
      </c>
      <c r="X18" s="292"/>
      <c r="Y18" s="18">
        <v>37</v>
      </c>
      <c r="Z18" s="18">
        <v>23</v>
      </c>
      <c r="AA18" s="18">
        <v>22</v>
      </c>
      <c r="AB18" s="18">
        <v>32</v>
      </c>
      <c r="AC18" s="18">
        <v>25</v>
      </c>
      <c r="AD18" s="19">
        <f>SUM(Y18:AC18)</f>
        <v>139</v>
      </c>
      <c r="AI18" s="274" t="s">
        <v>15</v>
      </c>
      <c r="AJ18" s="293"/>
      <c r="AK18" s="17">
        <v>2</v>
      </c>
      <c r="AL18" s="18">
        <v>0</v>
      </c>
      <c r="AM18" s="18">
        <v>2</v>
      </c>
      <c r="AN18" s="18">
        <v>1</v>
      </c>
      <c r="AO18" s="18">
        <v>3</v>
      </c>
      <c r="AP18" s="18">
        <f>SUM(AK18:AO18)</f>
        <v>8</v>
      </c>
      <c r="AQ18" s="291" t="s">
        <v>15</v>
      </c>
      <c r="AR18" s="292"/>
      <c r="AS18" s="18">
        <v>2</v>
      </c>
      <c r="AT18" s="18">
        <v>4</v>
      </c>
      <c r="AU18" s="18">
        <v>1</v>
      </c>
      <c r="AV18" s="18">
        <v>0</v>
      </c>
      <c r="AW18" s="18">
        <v>3</v>
      </c>
      <c r="AX18" s="19">
        <f>SUM(AS18:AW18)</f>
        <v>10</v>
      </c>
      <c r="BC18" s="274" t="s">
        <v>15</v>
      </c>
      <c r="BD18" s="293"/>
      <c r="BE18" s="17">
        <f t="shared" si="20"/>
        <v>53</v>
      </c>
      <c r="BF18" s="18">
        <f t="shared" si="20"/>
        <v>29</v>
      </c>
      <c r="BG18" s="18">
        <f t="shared" si="20"/>
        <v>38</v>
      </c>
      <c r="BH18" s="18">
        <f t="shared" si="20"/>
        <v>29</v>
      </c>
      <c r="BI18" s="18">
        <f t="shared" si="20"/>
        <v>37</v>
      </c>
      <c r="BJ18" s="18">
        <f>SUM(BE18:BI18)</f>
        <v>186</v>
      </c>
      <c r="BK18" s="287" t="s">
        <v>15</v>
      </c>
      <c r="BL18" s="287"/>
      <c r="BM18" s="18">
        <f t="shared" si="21"/>
        <v>39</v>
      </c>
      <c r="BN18" s="18">
        <f t="shared" si="21"/>
        <v>27</v>
      </c>
      <c r="BO18" s="18">
        <f t="shared" si="21"/>
        <v>23</v>
      </c>
      <c r="BP18" s="18">
        <f t="shared" si="21"/>
        <v>32</v>
      </c>
      <c r="BQ18" s="18">
        <f t="shared" si="21"/>
        <v>28</v>
      </c>
      <c r="BR18" s="19">
        <f>SUM(BM18:BQ18)</f>
        <v>149</v>
      </c>
    </row>
    <row r="19" spans="2:70" ht="15" x14ac:dyDescent="0.15">
      <c r="B19" s="153" t="s">
        <v>39</v>
      </c>
      <c r="C19" s="216">
        <f>V42</f>
        <v>474</v>
      </c>
      <c r="D19" s="217">
        <f>V43</f>
        <v>543</v>
      </c>
      <c r="E19" s="63">
        <f>SUM(C19:D19)</f>
        <v>1017</v>
      </c>
      <c r="F19" s="218">
        <f>AP42</f>
        <v>0</v>
      </c>
      <c r="G19" s="217">
        <f>AP43</f>
        <v>0</v>
      </c>
      <c r="H19" s="63">
        <f>SUM(F19:G19)</f>
        <v>0</v>
      </c>
      <c r="I19" s="107">
        <f t="shared" si="19"/>
        <v>474</v>
      </c>
      <c r="J19" s="108">
        <f t="shared" si="19"/>
        <v>543</v>
      </c>
      <c r="K19" s="121">
        <f t="shared" si="19"/>
        <v>1017</v>
      </c>
      <c r="L19" s="37"/>
      <c r="O19" s="274" t="s">
        <v>12</v>
      </c>
      <c r="P19" s="275"/>
      <c r="Q19" s="20">
        <f t="shared" ref="Q19:V19" si="22">SUM(Q17:Q18)</f>
        <v>96</v>
      </c>
      <c r="R19" s="20">
        <f t="shared" si="22"/>
        <v>75</v>
      </c>
      <c r="S19" s="20">
        <f t="shared" si="22"/>
        <v>81</v>
      </c>
      <c r="T19" s="20">
        <f t="shared" si="22"/>
        <v>63</v>
      </c>
      <c r="U19" s="20">
        <f t="shared" si="22"/>
        <v>75</v>
      </c>
      <c r="V19" s="20">
        <f t="shared" si="22"/>
        <v>390</v>
      </c>
      <c r="W19" s="295" t="s">
        <v>12</v>
      </c>
      <c r="X19" s="296"/>
      <c r="Y19" s="20">
        <f>SUM(Y17:Y18)</f>
        <v>72</v>
      </c>
      <c r="Z19" s="20">
        <f t="shared" ref="Z19:AD19" si="23">SUM(Z17:Z18)</f>
        <v>64</v>
      </c>
      <c r="AA19" s="20">
        <f t="shared" si="23"/>
        <v>48</v>
      </c>
      <c r="AB19" s="20">
        <f t="shared" si="23"/>
        <v>69</v>
      </c>
      <c r="AC19" s="20">
        <f t="shared" si="23"/>
        <v>70</v>
      </c>
      <c r="AD19" s="20">
        <f t="shared" si="23"/>
        <v>323</v>
      </c>
      <c r="AI19" s="274" t="s">
        <v>12</v>
      </c>
      <c r="AJ19" s="275"/>
      <c r="AK19" s="20">
        <f t="shared" ref="AK19:AP19" si="24">SUM(AK17:AK18)</f>
        <v>4</v>
      </c>
      <c r="AL19" s="20">
        <f t="shared" si="24"/>
        <v>3</v>
      </c>
      <c r="AM19" s="20">
        <f t="shared" si="24"/>
        <v>5</v>
      </c>
      <c r="AN19" s="20">
        <f t="shared" si="24"/>
        <v>6</v>
      </c>
      <c r="AO19" s="20">
        <f t="shared" si="24"/>
        <v>10</v>
      </c>
      <c r="AP19" s="20">
        <f t="shared" si="24"/>
        <v>28</v>
      </c>
      <c r="AQ19" s="295" t="s">
        <v>12</v>
      </c>
      <c r="AR19" s="296"/>
      <c r="AS19" s="20">
        <f t="shared" ref="AS19:AX19" si="25">SUM(AS17:AS18)</f>
        <v>3</v>
      </c>
      <c r="AT19" s="20">
        <f t="shared" si="25"/>
        <v>6</v>
      </c>
      <c r="AU19" s="20">
        <f t="shared" si="25"/>
        <v>2</v>
      </c>
      <c r="AV19" s="20">
        <f t="shared" si="25"/>
        <v>4</v>
      </c>
      <c r="AW19" s="20">
        <f t="shared" si="25"/>
        <v>3</v>
      </c>
      <c r="AX19" s="20">
        <f t="shared" si="25"/>
        <v>18</v>
      </c>
      <c r="BC19" s="274" t="s">
        <v>12</v>
      </c>
      <c r="BD19" s="275"/>
      <c r="BE19" s="20">
        <f t="shared" ref="BE19:BJ19" si="26">SUM(BE17:BE18)</f>
        <v>100</v>
      </c>
      <c r="BF19" s="20">
        <f t="shared" si="26"/>
        <v>78</v>
      </c>
      <c r="BG19" s="20">
        <f t="shared" si="26"/>
        <v>86</v>
      </c>
      <c r="BH19" s="20">
        <f t="shared" si="26"/>
        <v>69</v>
      </c>
      <c r="BI19" s="20">
        <f t="shared" si="26"/>
        <v>85</v>
      </c>
      <c r="BJ19" s="20">
        <f t="shared" si="26"/>
        <v>418</v>
      </c>
      <c r="BK19" s="295" t="s">
        <v>12</v>
      </c>
      <c r="BL19" s="296"/>
      <c r="BM19" s="20">
        <f t="shared" ref="BM19:BR19" si="27">SUM(BM17:BM18)</f>
        <v>75</v>
      </c>
      <c r="BN19" s="20">
        <f t="shared" si="27"/>
        <v>70</v>
      </c>
      <c r="BO19" s="20">
        <f t="shared" si="27"/>
        <v>50</v>
      </c>
      <c r="BP19" s="20">
        <f t="shared" si="27"/>
        <v>73</v>
      </c>
      <c r="BQ19" s="20">
        <f t="shared" si="27"/>
        <v>73</v>
      </c>
      <c r="BR19" s="20">
        <f t="shared" si="27"/>
        <v>341</v>
      </c>
    </row>
    <row r="20" spans="2:70" ht="15.75" thickBot="1" x14ac:dyDescent="0.2">
      <c r="B20" s="154" t="s">
        <v>22</v>
      </c>
      <c r="C20" s="235">
        <f>C9-C18-C19</f>
        <v>782</v>
      </c>
      <c r="D20" s="236">
        <f>D9-D18-D19</f>
        <v>1277</v>
      </c>
      <c r="E20" s="80">
        <f>SUM(C20:D20)</f>
        <v>2059</v>
      </c>
      <c r="F20" s="237">
        <f>F9-F18-F19</f>
        <v>0</v>
      </c>
      <c r="G20" s="236">
        <f>G9-G18-G19</f>
        <v>1</v>
      </c>
      <c r="H20" s="84">
        <f>H9-H18-H19</f>
        <v>1</v>
      </c>
      <c r="I20" s="122">
        <f>+C20+F20</f>
        <v>782</v>
      </c>
      <c r="J20" s="123">
        <f t="shared" si="19"/>
        <v>1278</v>
      </c>
      <c r="K20" s="124">
        <f t="shared" si="19"/>
        <v>2060</v>
      </c>
      <c r="L20" s="37"/>
      <c r="O20" s="226"/>
      <c r="P20" s="226"/>
      <c r="Q20" s="23"/>
      <c r="R20" s="23"/>
      <c r="S20" s="23"/>
      <c r="T20" s="23"/>
      <c r="U20" s="23"/>
      <c r="V20" s="23"/>
      <c r="W20" s="226"/>
      <c r="X20" s="226"/>
      <c r="Y20" s="23"/>
      <c r="Z20" s="23"/>
      <c r="AA20" s="23"/>
      <c r="AB20" s="23"/>
      <c r="AC20" s="23"/>
      <c r="AD20" s="23"/>
      <c r="AI20" s="226"/>
      <c r="AJ20" s="226"/>
      <c r="AK20" s="23"/>
      <c r="AL20" s="23"/>
      <c r="AM20" s="23"/>
      <c r="AN20" s="23"/>
      <c r="AO20" s="23"/>
      <c r="AP20" s="23"/>
      <c r="AQ20" s="226"/>
      <c r="AR20" s="226"/>
      <c r="AS20" s="23"/>
      <c r="AT20" s="23"/>
      <c r="AU20" s="23"/>
      <c r="AV20" s="23"/>
      <c r="AW20" s="23"/>
      <c r="AX20" s="23"/>
      <c r="BC20" s="226"/>
      <c r="BD20" s="226"/>
      <c r="BE20" s="23"/>
      <c r="BF20" s="23"/>
      <c r="BG20" s="23"/>
      <c r="BH20" s="23"/>
      <c r="BI20" s="23"/>
      <c r="BJ20" s="23"/>
      <c r="BK20" s="226"/>
      <c r="BL20" s="226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37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37"/>
      <c r="O22" s="274" t="s">
        <v>13</v>
      </c>
      <c r="P22" s="293"/>
      <c r="Q22" s="204">
        <v>43</v>
      </c>
      <c r="R22" s="205">
        <v>34</v>
      </c>
      <c r="S22" s="205">
        <v>34</v>
      </c>
      <c r="T22" s="205">
        <v>41</v>
      </c>
      <c r="U22" s="205">
        <v>47</v>
      </c>
      <c r="V22" s="205">
        <f>SUM(Q22:U22)</f>
        <v>199</v>
      </c>
      <c r="W22" s="284" t="s">
        <v>13</v>
      </c>
      <c r="X22" s="285"/>
      <c r="Y22" s="205">
        <v>53</v>
      </c>
      <c r="Z22" s="205">
        <v>40</v>
      </c>
      <c r="AA22" s="205">
        <v>56</v>
      </c>
      <c r="AB22" s="205">
        <v>58</v>
      </c>
      <c r="AC22" s="205">
        <v>55</v>
      </c>
      <c r="AD22" s="206">
        <f>SUM(Y22:AC22)</f>
        <v>262</v>
      </c>
      <c r="AI22" s="274" t="s">
        <v>13</v>
      </c>
      <c r="AJ22" s="293"/>
      <c r="AK22" s="204">
        <v>2</v>
      </c>
      <c r="AL22" s="205">
        <v>5</v>
      </c>
      <c r="AM22" s="205">
        <v>1</v>
      </c>
      <c r="AN22" s="205">
        <v>1</v>
      </c>
      <c r="AO22" s="205">
        <v>2</v>
      </c>
      <c r="AP22" s="205">
        <f>SUM(AK22:AO22)</f>
        <v>11</v>
      </c>
      <c r="AQ22" s="284" t="s">
        <v>13</v>
      </c>
      <c r="AR22" s="285"/>
      <c r="AS22" s="205">
        <v>1</v>
      </c>
      <c r="AT22" s="205">
        <v>1</v>
      </c>
      <c r="AU22" s="205">
        <v>0</v>
      </c>
      <c r="AV22" s="205">
        <v>0</v>
      </c>
      <c r="AW22" s="205">
        <v>0</v>
      </c>
      <c r="AX22" s="206">
        <f>SUM(AS22:AW22)</f>
        <v>2</v>
      </c>
      <c r="BC22" s="274" t="s">
        <v>13</v>
      </c>
      <c r="BD22" s="293"/>
      <c r="BE22" s="204">
        <f t="shared" ref="BE22:BI23" si="28">Q22+AK22</f>
        <v>45</v>
      </c>
      <c r="BF22" s="205">
        <f t="shared" si="28"/>
        <v>39</v>
      </c>
      <c r="BG22" s="205">
        <f t="shared" si="28"/>
        <v>35</v>
      </c>
      <c r="BH22" s="205">
        <f t="shared" si="28"/>
        <v>42</v>
      </c>
      <c r="BI22" s="205">
        <f t="shared" si="28"/>
        <v>49</v>
      </c>
      <c r="BJ22" s="205">
        <f>SUM(BE22:BI22)</f>
        <v>210</v>
      </c>
      <c r="BK22" s="286" t="s">
        <v>13</v>
      </c>
      <c r="BL22" s="286"/>
      <c r="BM22" s="205">
        <f t="shared" ref="BM22:BQ23" si="29">Y22+AS22</f>
        <v>54</v>
      </c>
      <c r="BN22" s="205">
        <f t="shared" si="29"/>
        <v>41</v>
      </c>
      <c r="BO22" s="205">
        <f t="shared" si="29"/>
        <v>56</v>
      </c>
      <c r="BP22" s="205">
        <f t="shared" si="29"/>
        <v>58</v>
      </c>
      <c r="BQ22" s="205">
        <f t="shared" si="29"/>
        <v>55</v>
      </c>
      <c r="BR22" s="206">
        <f>SUM(BM22:BQ22)</f>
        <v>264</v>
      </c>
    </row>
    <row r="23" spans="2:70" ht="16.5" thickTop="1" thickBot="1" x14ac:dyDescent="0.2">
      <c r="B23" s="97" t="s">
        <v>37</v>
      </c>
      <c r="C23" s="98">
        <f>ROUND(C17/$C$10,4)</f>
        <v>0.3221</v>
      </c>
      <c r="D23" s="99">
        <f>ROUND(D17/$D$10,4)</f>
        <v>0.29449999999999998</v>
      </c>
      <c r="E23" s="100">
        <f>ROUND(E17/$E$10,4)</f>
        <v>0.30780000000000002</v>
      </c>
      <c r="F23" s="98">
        <f>ROUND(F17/$F$10,4)</f>
        <v>8.6999999999999994E-2</v>
      </c>
      <c r="G23" s="99">
        <f>ROUND(G17/$G$10,4)</f>
        <v>0.2041</v>
      </c>
      <c r="H23" s="100">
        <f>ROUND(H17/$H$10,4)</f>
        <v>0.1474</v>
      </c>
      <c r="I23" s="127">
        <f>ROUND(I17/$I$10,4)</f>
        <v>0.32</v>
      </c>
      <c r="J23" s="128">
        <f>ROUND(J17/$J$10,4)</f>
        <v>0.29370000000000002</v>
      </c>
      <c r="K23" s="129">
        <f>ROUND(K17/$K$10,4)</f>
        <v>0.30630000000000002</v>
      </c>
      <c r="L23" s="37"/>
      <c r="O23" s="274" t="s">
        <v>15</v>
      </c>
      <c r="P23" s="293"/>
      <c r="Q23" s="17">
        <v>35</v>
      </c>
      <c r="R23" s="18">
        <v>30</v>
      </c>
      <c r="S23" s="18">
        <v>47</v>
      </c>
      <c r="T23" s="18">
        <v>32</v>
      </c>
      <c r="U23" s="18">
        <v>45</v>
      </c>
      <c r="V23" s="18">
        <f>SUM(Q23:U23)</f>
        <v>189</v>
      </c>
      <c r="W23" s="291" t="s">
        <v>15</v>
      </c>
      <c r="X23" s="292"/>
      <c r="Y23" s="18">
        <v>44</v>
      </c>
      <c r="Z23" s="18">
        <v>47</v>
      </c>
      <c r="AA23" s="18">
        <v>63</v>
      </c>
      <c r="AB23" s="18">
        <v>52</v>
      </c>
      <c r="AC23" s="18">
        <v>50</v>
      </c>
      <c r="AD23" s="19">
        <f>SUM(Y23:AC23)</f>
        <v>256</v>
      </c>
      <c r="AI23" s="274" t="s">
        <v>15</v>
      </c>
      <c r="AJ23" s="293"/>
      <c r="AK23" s="17">
        <v>3</v>
      </c>
      <c r="AL23" s="18">
        <v>2</v>
      </c>
      <c r="AM23" s="18">
        <v>4</v>
      </c>
      <c r="AN23" s="18">
        <v>1</v>
      </c>
      <c r="AO23" s="18">
        <v>3</v>
      </c>
      <c r="AP23" s="18">
        <f>SUM(AK23:AO23)</f>
        <v>13</v>
      </c>
      <c r="AQ23" s="291" t="s">
        <v>15</v>
      </c>
      <c r="AR23" s="292"/>
      <c r="AS23" s="18">
        <v>1</v>
      </c>
      <c r="AT23" s="18">
        <v>0</v>
      </c>
      <c r="AU23" s="18">
        <v>2</v>
      </c>
      <c r="AV23" s="18">
        <v>1</v>
      </c>
      <c r="AW23" s="18">
        <v>0</v>
      </c>
      <c r="AX23" s="19">
        <f>SUM(AS23:AW23)</f>
        <v>4</v>
      </c>
      <c r="BC23" s="274" t="s">
        <v>15</v>
      </c>
      <c r="BD23" s="293"/>
      <c r="BE23" s="17">
        <f t="shared" si="28"/>
        <v>38</v>
      </c>
      <c r="BF23" s="18">
        <f t="shared" si="28"/>
        <v>32</v>
      </c>
      <c r="BG23" s="18">
        <f t="shared" si="28"/>
        <v>51</v>
      </c>
      <c r="BH23" s="18">
        <f t="shared" si="28"/>
        <v>33</v>
      </c>
      <c r="BI23" s="18">
        <f t="shared" si="28"/>
        <v>48</v>
      </c>
      <c r="BJ23" s="18">
        <f>SUM(BE23:BI23)</f>
        <v>202</v>
      </c>
      <c r="BK23" s="287" t="s">
        <v>15</v>
      </c>
      <c r="BL23" s="287"/>
      <c r="BM23" s="18">
        <f t="shared" si="29"/>
        <v>45</v>
      </c>
      <c r="BN23" s="18">
        <f t="shared" si="29"/>
        <v>47</v>
      </c>
      <c r="BO23" s="18">
        <f t="shared" si="29"/>
        <v>65</v>
      </c>
      <c r="BP23" s="18">
        <f t="shared" si="29"/>
        <v>53</v>
      </c>
      <c r="BQ23" s="18">
        <f t="shared" si="29"/>
        <v>50</v>
      </c>
      <c r="BR23" s="19">
        <f>SUM(BM23:BQ23)</f>
        <v>260</v>
      </c>
    </row>
    <row r="24" spans="2:70" ht="15" x14ac:dyDescent="0.15">
      <c r="B24" s="87" t="s">
        <v>38</v>
      </c>
      <c r="C24" s="89">
        <f>ROUND(C18/$C$10,4)</f>
        <v>9.3799999999999994E-2</v>
      </c>
      <c r="D24" s="86">
        <f>ROUND(D18/$D$10,4)</f>
        <v>8.14E-2</v>
      </c>
      <c r="E24" s="90">
        <f>ROUND(E18/$E$10,4)</f>
        <v>8.7300000000000003E-2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9.2899999999999996E-2</v>
      </c>
      <c r="J24" s="131">
        <f>ROUND(J18/$J$10,4)</f>
        <v>8.0600000000000005E-2</v>
      </c>
      <c r="K24" s="132">
        <f>ROUND(K18/$K$10,4)</f>
        <v>8.6499999999999994E-2</v>
      </c>
      <c r="O24" s="274" t="s">
        <v>12</v>
      </c>
      <c r="P24" s="275"/>
      <c r="Q24" s="20">
        <f t="shared" ref="Q24:V24" si="30">SUM(Q22:Q23)</f>
        <v>78</v>
      </c>
      <c r="R24" s="20">
        <f t="shared" si="30"/>
        <v>64</v>
      </c>
      <c r="S24" s="20">
        <f t="shared" si="30"/>
        <v>81</v>
      </c>
      <c r="T24" s="20">
        <f t="shared" si="30"/>
        <v>73</v>
      </c>
      <c r="U24" s="20">
        <f t="shared" si="30"/>
        <v>92</v>
      </c>
      <c r="V24" s="20">
        <f t="shared" si="30"/>
        <v>388</v>
      </c>
      <c r="W24" s="295" t="s">
        <v>12</v>
      </c>
      <c r="X24" s="296"/>
      <c r="Y24" s="20">
        <f t="shared" ref="Y24:AD24" si="31">SUM(Y22:Y23)</f>
        <v>97</v>
      </c>
      <c r="Z24" s="20">
        <f t="shared" si="31"/>
        <v>87</v>
      </c>
      <c r="AA24" s="20">
        <f t="shared" si="31"/>
        <v>119</v>
      </c>
      <c r="AB24" s="20">
        <f t="shared" si="31"/>
        <v>110</v>
      </c>
      <c r="AC24" s="20">
        <f t="shared" si="31"/>
        <v>105</v>
      </c>
      <c r="AD24" s="20">
        <f t="shared" si="31"/>
        <v>518</v>
      </c>
      <c r="AI24" s="274" t="s">
        <v>12</v>
      </c>
      <c r="AJ24" s="275"/>
      <c r="AK24" s="20">
        <f t="shared" ref="AK24:AP24" si="32">SUM(AK22:AK23)</f>
        <v>5</v>
      </c>
      <c r="AL24" s="20">
        <f t="shared" si="32"/>
        <v>7</v>
      </c>
      <c r="AM24" s="20">
        <f t="shared" si="32"/>
        <v>5</v>
      </c>
      <c r="AN24" s="20">
        <f t="shared" si="32"/>
        <v>2</v>
      </c>
      <c r="AO24" s="20">
        <f t="shared" si="32"/>
        <v>5</v>
      </c>
      <c r="AP24" s="20">
        <f t="shared" si="32"/>
        <v>24</v>
      </c>
      <c r="AQ24" s="295" t="s">
        <v>12</v>
      </c>
      <c r="AR24" s="296"/>
      <c r="AS24" s="20">
        <f t="shared" ref="AS24:AX24" si="33">SUM(AS22:AS23)</f>
        <v>2</v>
      </c>
      <c r="AT24" s="20">
        <f t="shared" si="33"/>
        <v>1</v>
      </c>
      <c r="AU24" s="20">
        <f t="shared" si="33"/>
        <v>2</v>
      </c>
      <c r="AV24" s="20">
        <f t="shared" si="33"/>
        <v>1</v>
      </c>
      <c r="AW24" s="20">
        <f t="shared" si="33"/>
        <v>0</v>
      </c>
      <c r="AX24" s="20">
        <f t="shared" si="33"/>
        <v>6</v>
      </c>
      <c r="BC24" s="274" t="s">
        <v>12</v>
      </c>
      <c r="BD24" s="275"/>
      <c r="BE24" s="20">
        <f t="shared" ref="BE24:BJ24" si="34">SUM(BE22:BE23)</f>
        <v>83</v>
      </c>
      <c r="BF24" s="20">
        <f t="shared" si="34"/>
        <v>71</v>
      </c>
      <c r="BG24" s="20">
        <f t="shared" si="34"/>
        <v>86</v>
      </c>
      <c r="BH24" s="20">
        <f t="shared" si="34"/>
        <v>75</v>
      </c>
      <c r="BI24" s="20">
        <f t="shared" si="34"/>
        <v>97</v>
      </c>
      <c r="BJ24" s="20">
        <f t="shared" si="34"/>
        <v>412</v>
      </c>
      <c r="BK24" s="295" t="s">
        <v>12</v>
      </c>
      <c r="BL24" s="296"/>
      <c r="BM24" s="20">
        <f t="shared" ref="BM24:BR24" si="35">SUM(BM22:BM23)</f>
        <v>99</v>
      </c>
      <c r="BN24" s="20">
        <f t="shared" si="35"/>
        <v>88</v>
      </c>
      <c r="BO24" s="20">
        <f t="shared" si="35"/>
        <v>121</v>
      </c>
      <c r="BP24" s="20">
        <f t="shared" si="35"/>
        <v>111</v>
      </c>
      <c r="BQ24" s="20">
        <f t="shared" si="35"/>
        <v>105</v>
      </c>
      <c r="BR24" s="20">
        <f t="shared" si="35"/>
        <v>524</v>
      </c>
    </row>
    <row r="25" spans="2:70" ht="15" x14ac:dyDescent="0.15">
      <c r="B25" s="87" t="s">
        <v>39</v>
      </c>
      <c r="C25" s="89">
        <f>ROUND(C19/$C$10,4)</f>
        <v>9.4200000000000006E-2</v>
      </c>
      <c r="D25" s="86">
        <f>ROUND(D19/$D$10,4)</f>
        <v>9.9299999999999999E-2</v>
      </c>
      <c r="E25" s="90">
        <f>ROUND(E19/$E$10,4)</f>
        <v>9.6799999999999997E-2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9.3299999999999994E-2</v>
      </c>
      <c r="J25" s="131">
        <f>ROUND(J19/$J$10,4)</f>
        <v>9.8400000000000001E-2</v>
      </c>
      <c r="K25" s="132">
        <f>ROUND(K19/$K$10,4)</f>
        <v>9.6000000000000002E-2</v>
      </c>
      <c r="O25" s="226"/>
      <c r="P25" s="226"/>
      <c r="Q25" s="23"/>
      <c r="R25" s="23"/>
      <c r="S25" s="23"/>
      <c r="T25" s="23"/>
      <c r="U25" s="23"/>
      <c r="V25" s="23"/>
      <c r="W25" s="226"/>
      <c r="X25" s="226"/>
      <c r="Y25" s="23"/>
      <c r="Z25" s="23"/>
      <c r="AA25" s="23"/>
      <c r="AB25" s="23"/>
      <c r="AC25" s="23"/>
      <c r="AD25" s="23"/>
      <c r="AI25" s="226"/>
      <c r="AJ25" s="226"/>
      <c r="AK25" s="23"/>
      <c r="AL25" s="23"/>
      <c r="AM25" s="23"/>
      <c r="AN25" s="23"/>
      <c r="AO25" s="23"/>
      <c r="AP25" s="23"/>
      <c r="AQ25" s="226"/>
      <c r="AR25" s="226"/>
      <c r="AS25" s="23"/>
      <c r="AT25" s="23"/>
      <c r="AU25" s="23"/>
      <c r="AV25" s="23"/>
      <c r="AW25" s="23"/>
      <c r="AX25" s="23"/>
      <c r="BC25" s="226"/>
      <c r="BD25" s="226"/>
      <c r="BE25" s="23"/>
      <c r="BF25" s="23"/>
      <c r="BG25" s="23"/>
      <c r="BH25" s="23"/>
      <c r="BI25" s="23"/>
      <c r="BJ25" s="23"/>
      <c r="BK25" s="226"/>
      <c r="BL25" s="226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0.15540000000000001</v>
      </c>
      <c r="D26" s="92">
        <f>ROUND(D20/$D$10,4)</f>
        <v>0.23350000000000001</v>
      </c>
      <c r="E26" s="93">
        <f>ROUND(E20/$E$10,4)</f>
        <v>0.1961</v>
      </c>
      <c r="F26" s="91">
        <f>ROUND(F20/$F$10,4)</f>
        <v>0</v>
      </c>
      <c r="G26" s="92">
        <f>ROUND(G20/$G$10,4)</f>
        <v>2.0400000000000001E-2</v>
      </c>
      <c r="H26" s="93">
        <f>ROUND(H20/$H$10,4)</f>
        <v>1.0500000000000001E-2</v>
      </c>
      <c r="I26" s="133">
        <f>ROUND(I20/$I$10,4)</f>
        <v>0.154</v>
      </c>
      <c r="J26" s="134">
        <f>ROUND(J20/$J$10,4)</f>
        <v>0.2316</v>
      </c>
      <c r="K26" s="135">
        <f>ROUND(K20/$K$10,4)</f>
        <v>0.19439999999999999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204">
        <v>52</v>
      </c>
      <c r="R27" s="205">
        <v>63</v>
      </c>
      <c r="S27" s="205">
        <v>66</v>
      </c>
      <c r="T27" s="205">
        <v>76</v>
      </c>
      <c r="U27" s="205">
        <v>77</v>
      </c>
      <c r="V27" s="205">
        <f>SUM(Q27:U27)</f>
        <v>334</v>
      </c>
      <c r="W27" s="284" t="s">
        <v>13</v>
      </c>
      <c r="X27" s="285"/>
      <c r="Y27" s="205">
        <v>91</v>
      </c>
      <c r="Z27" s="205">
        <v>79</v>
      </c>
      <c r="AA27" s="205">
        <v>66</v>
      </c>
      <c r="AB27" s="205">
        <v>59</v>
      </c>
      <c r="AC27" s="205">
        <v>72</v>
      </c>
      <c r="AD27" s="206">
        <f>SUM(Y27:AC27)</f>
        <v>367</v>
      </c>
      <c r="AI27" s="274" t="s">
        <v>13</v>
      </c>
      <c r="AJ27" s="293"/>
      <c r="AK27" s="204">
        <v>0</v>
      </c>
      <c r="AL27" s="205">
        <v>0</v>
      </c>
      <c r="AM27" s="205">
        <v>1</v>
      </c>
      <c r="AN27" s="205">
        <v>0</v>
      </c>
      <c r="AO27" s="205">
        <v>0</v>
      </c>
      <c r="AP27" s="205">
        <f>SUM(AK27:AO27)</f>
        <v>1</v>
      </c>
      <c r="AQ27" s="284" t="s">
        <v>13</v>
      </c>
      <c r="AR27" s="285"/>
      <c r="AS27" s="205">
        <v>0</v>
      </c>
      <c r="AT27" s="205">
        <v>1</v>
      </c>
      <c r="AU27" s="205">
        <v>0</v>
      </c>
      <c r="AV27" s="205">
        <v>1</v>
      </c>
      <c r="AW27" s="205">
        <v>0</v>
      </c>
      <c r="AX27" s="206">
        <f>SUM(AS27:AW27)</f>
        <v>2</v>
      </c>
      <c r="BC27" s="274" t="s">
        <v>13</v>
      </c>
      <c r="BD27" s="293"/>
      <c r="BE27" s="204">
        <f t="shared" ref="BE27:BI28" si="36">Q27+AK27</f>
        <v>52</v>
      </c>
      <c r="BF27" s="205">
        <f t="shared" si="36"/>
        <v>63</v>
      </c>
      <c r="BG27" s="205">
        <f t="shared" si="36"/>
        <v>67</v>
      </c>
      <c r="BH27" s="205">
        <f t="shared" si="36"/>
        <v>76</v>
      </c>
      <c r="BI27" s="205">
        <f t="shared" si="36"/>
        <v>77</v>
      </c>
      <c r="BJ27" s="205">
        <f>SUM(BE27:BI27)</f>
        <v>335</v>
      </c>
      <c r="BK27" s="286" t="s">
        <v>13</v>
      </c>
      <c r="BL27" s="286"/>
      <c r="BM27" s="205">
        <f t="shared" ref="BM27:BQ28" si="37">Y27+AS27</f>
        <v>91</v>
      </c>
      <c r="BN27" s="205">
        <f t="shared" si="37"/>
        <v>80</v>
      </c>
      <c r="BO27" s="205">
        <f t="shared" si="37"/>
        <v>66</v>
      </c>
      <c r="BP27" s="205">
        <f t="shared" si="37"/>
        <v>60</v>
      </c>
      <c r="BQ27" s="205">
        <f t="shared" si="37"/>
        <v>72</v>
      </c>
      <c r="BR27" s="206">
        <f>SUM(BM27:BQ27)</f>
        <v>369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51</v>
      </c>
      <c r="R28" s="18">
        <v>53</v>
      </c>
      <c r="S28" s="18">
        <v>81</v>
      </c>
      <c r="T28" s="18">
        <v>64</v>
      </c>
      <c r="U28" s="18">
        <v>58</v>
      </c>
      <c r="V28" s="18">
        <f>SUM(Q28:U28)</f>
        <v>307</v>
      </c>
      <c r="W28" s="291" t="s">
        <v>15</v>
      </c>
      <c r="X28" s="292"/>
      <c r="Y28" s="18">
        <v>66</v>
      </c>
      <c r="Z28" s="18">
        <v>58</v>
      </c>
      <c r="AA28" s="18">
        <v>64</v>
      </c>
      <c r="AB28" s="18">
        <v>77</v>
      </c>
      <c r="AC28" s="18">
        <v>80</v>
      </c>
      <c r="AD28" s="19">
        <f>SUM(Y28:AC28)</f>
        <v>345</v>
      </c>
      <c r="AI28" s="274" t="s">
        <v>15</v>
      </c>
      <c r="AJ28" s="293"/>
      <c r="AK28" s="17">
        <v>1</v>
      </c>
      <c r="AL28" s="18">
        <v>2</v>
      </c>
      <c r="AM28" s="18">
        <v>0</v>
      </c>
      <c r="AN28" s="18">
        <v>0</v>
      </c>
      <c r="AO28" s="18">
        <v>2</v>
      </c>
      <c r="AP28" s="18">
        <f>SUM(AK28:AO28)</f>
        <v>5</v>
      </c>
      <c r="AQ28" s="291" t="s">
        <v>15</v>
      </c>
      <c r="AR28" s="292"/>
      <c r="AS28" s="18">
        <v>0</v>
      </c>
      <c r="AT28" s="18">
        <v>2</v>
      </c>
      <c r="AU28" s="18">
        <v>0</v>
      </c>
      <c r="AV28" s="18">
        <v>0</v>
      </c>
      <c r="AW28" s="18">
        <v>2</v>
      </c>
      <c r="AX28" s="19">
        <f>SUM(AS28:AW28)</f>
        <v>4</v>
      </c>
      <c r="BC28" s="274" t="s">
        <v>15</v>
      </c>
      <c r="BD28" s="293"/>
      <c r="BE28" s="17">
        <f t="shared" si="36"/>
        <v>52</v>
      </c>
      <c r="BF28" s="18">
        <f t="shared" si="36"/>
        <v>55</v>
      </c>
      <c r="BG28" s="18">
        <f t="shared" si="36"/>
        <v>81</v>
      </c>
      <c r="BH28" s="18">
        <f t="shared" si="36"/>
        <v>64</v>
      </c>
      <c r="BI28" s="18">
        <f t="shared" si="36"/>
        <v>60</v>
      </c>
      <c r="BJ28" s="18">
        <f>SUM(BE28:BI28)</f>
        <v>312</v>
      </c>
      <c r="BK28" s="287" t="s">
        <v>15</v>
      </c>
      <c r="BL28" s="287"/>
      <c r="BM28" s="18">
        <f t="shared" si="37"/>
        <v>66</v>
      </c>
      <c r="BN28" s="18">
        <f t="shared" si="37"/>
        <v>60</v>
      </c>
      <c r="BO28" s="18">
        <f t="shared" si="37"/>
        <v>64</v>
      </c>
      <c r="BP28" s="18">
        <f t="shared" si="37"/>
        <v>77</v>
      </c>
      <c r="BQ28" s="18">
        <f t="shared" si="37"/>
        <v>82</v>
      </c>
      <c r="BR28" s="19">
        <f>SUM(BM28:BQ28)</f>
        <v>349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>SUM(Q27:Q28)</f>
        <v>103</v>
      </c>
      <c r="R29" s="20">
        <f t="shared" ref="R29:V29" si="38">SUM(R27:R28)</f>
        <v>116</v>
      </c>
      <c r="S29" s="20">
        <f t="shared" si="38"/>
        <v>147</v>
      </c>
      <c r="T29" s="20">
        <f t="shared" si="38"/>
        <v>140</v>
      </c>
      <c r="U29" s="20">
        <f t="shared" si="38"/>
        <v>135</v>
      </c>
      <c r="V29" s="20">
        <f t="shared" si="38"/>
        <v>641</v>
      </c>
      <c r="W29" s="295" t="s">
        <v>12</v>
      </c>
      <c r="X29" s="296"/>
      <c r="Y29" s="20">
        <f t="shared" ref="Y29:AD29" si="39">SUM(Y27:Y28)</f>
        <v>157</v>
      </c>
      <c r="Z29" s="20">
        <f t="shared" si="39"/>
        <v>137</v>
      </c>
      <c r="AA29" s="20">
        <f t="shared" si="39"/>
        <v>130</v>
      </c>
      <c r="AB29" s="20">
        <f t="shared" si="39"/>
        <v>136</v>
      </c>
      <c r="AC29" s="20">
        <f t="shared" si="39"/>
        <v>152</v>
      </c>
      <c r="AD29" s="20">
        <f t="shared" si="39"/>
        <v>712</v>
      </c>
      <c r="AI29" s="274" t="s">
        <v>12</v>
      </c>
      <c r="AJ29" s="275"/>
      <c r="AK29" s="20">
        <f t="shared" ref="AK29:AP29" si="40">SUM(AK27:AK28)</f>
        <v>1</v>
      </c>
      <c r="AL29" s="20">
        <f t="shared" si="40"/>
        <v>2</v>
      </c>
      <c r="AM29" s="20">
        <f t="shared" si="40"/>
        <v>1</v>
      </c>
      <c r="AN29" s="20">
        <f t="shared" si="40"/>
        <v>0</v>
      </c>
      <c r="AO29" s="20">
        <f t="shared" si="40"/>
        <v>2</v>
      </c>
      <c r="AP29" s="20">
        <f t="shared" si="40"/>
        <v>6</v>
      </c>
      <c r="AQ29" s="295" t="s">
        <v>12</v>
      </c>
      <c r="AR29" s="296"/>
      <c r="AS29" s="20">
        <f t="shared" ref="AS29:AX29" si="41">SUM(AS27:AS28)</f>
        <v>0</v>
      </c>
      <c r="AT29" s="20">
        <f t="shared" si="41"/>
        <v>3</v>
      </c>
      <c r="AU29" s="20">
        <f t="shared" si="41"/>
        <v>0</v>
      </c>
      <c r="AV29" s="20">
        <f t="shared" si="41"/>
        <v>1</v>
      </c>
      <c r="AW29" s="20">
        <f t="shared" si="41"/>
        <v>2</v>
      </c>
      <c r="AX29" s="20">
        <f t="shared" si="41"/>
        <v>6</v>
      </c>
      <c r="BC29" s="274" t="s">
        <v>12</v>
      </c>
      <c r="BD29" s="275"/>
      <c r="BE29" s="20">
        <f t="shared" ref="BE29:BJ29" si="42">SUM(BE27:BE28)</f>
        <v>104</v>
      </c>
      <c r="BF29" s="20">
        <f t="shared" si="42"/>
        <v>118</v>
      </c>
      <c r="BG29" s="20">
        <f t="shared" si="42"/>
        <v>148</v>
      </c>
      <c r="BH29" s="20">
        <f t="shared" si="42"/>
        <v>140</v>
      </c>
      <c r="BI29" s="20">
        <f t="shared" si="42"/>
        <v>137</v>
      </c>
      <c r="BJ29" s="20">
        <f t="shared" si="42"/>
        <v>647</v>
      </c>
      <c r="BK29" s="295" t="s">
        <v>12</v>
      </c>
      <c r="BL29" s="296"/>
      <c r="BM29" s="20">
        <f t="shared" ref="BM29:BR29" si="43">SUM(BM27:BM28)</f>
        <v>157</v>
      </c>
      <c r="BN29" s="20">
        <f t="shared" si="43"/>
        <v>140</v>
      </c>
      <c r="BO29" s="20">
        <f t="shared" si="43"/>
        <v>130</v>
      </c>
      <c r="BP29" s="20">
        <f t="shared" si="43"/>
        <v>137</v>
      </c>
      <c r="BQ29" s="20">
        <f t="shared" si="43"/>
        <v>154</v>
      </c>
      <c r="BR29" s="20">
        <f t="shared" si="43"/>
        <v>718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26"/>
      <c r="P30" s="226"/>
      <c r="Q30" s="23"/>
      <c r="R30" s="23"/>
      <c r="S30" s="23"/>
      <c r="T30" s="23"/>
      <c r="U30" s="23"/>
      <c r="V30" s="23"/>
      <c r="W30" s="226"/>
      <c r="X30" s="226"/>
      <c r="Y30" s="23"/>
      <c r="Z30" s="23"/>
      <c r="AA30" s="23"/>
      <c r="AB30" s="23"/>
      <c r="AC30" s="23"/>
      <c r="AD30" s="23"/>
      <c r="AI30" s="226"/>
      <c r="AJ30" s="226"/>
      <c r="AK30" s="23"/>
      <c r="AL30" s="23"/>
      <c r="AM30" s="23"/>
      <c r="AN30" s="23"/>
      <c r="AO30" s="23"/>
      <c r="AP30" s="23"/>
      <c r="AQ30" s="226"/>
      <c r="AR30" s="226"/>
      <c r="AS30" s="23"/>
      <c r="AT30" s="23"/>
      <c r="AU30" s="23"/>
      <c r="AV30" s="23"/>
      <c r="AW30" s="23"/>
      <c r="AX30" s="23"/>
      <c r="BC30" s="226"/>
      <c r="BD30" s="226"/>
      <c r="BE30" s="23"/>
      <c r="BF30" s="23"/>
      <c r="BG30" s="23"/>
      <c r="BH30" s="23"/>
      <c r="BI30" s="23"/>
      <c r="BJ30" s="23"/>
      <c r="BK30" s="226"/>
      <c r="BL30" s="226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946</v>
      </c>
      <c r="D32" s="319">
        <f t="shared" si="44"/>
        <v>988</v>
      </c>
      <c r="E32" s="321">
        <f t="shared" si="44"/>
        <v>1934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946</v>
      </c>
      <c r="J32" s="331">
        <f t="shared" si="44"/>
        <v>988</v>
      </c>
      <c r="K32" s="333">
        <f t="shared" si="44"/>
        <v>1934</v>
      </c>
      <c r="O32" s="274" t="s">
        <v>13</v>
      </c>
      <c r="P32" s="293"/>
      <c r="Q32" s="204">
        <v>61</v>
      </c>
      <c r="R32" s="205">
        <v>58</v>
      </c>
      <c r="S32" s="205">
        <v>59</v>
      </c>
      <c r="T32" s="205">
        <v>54</v>
      </c>
      <c r="U32" s="205">
        <v>48</v>
      </c>
      <c r="V32" s="205">
        <f>SUM(Q32:U32)</f>
        <v>280</v>
      </c>
      <c r="W32" s="284" t="s">
        <v>13</v>
      </c>
      <c r="X32" s="285"/>
      <c r="Y32" s="205">
        <v>58</v>
      </c>
      <c r="Z32" s="205">
        <v>58</v>
      </c>
      <c r="AA32" s="205">
        <v>40</v>
      </c>
      <c r="AB32" s="205">
        <v>55</v>
      </c>
      <c r="AC32" s="205">
        <v>79</v>
      </c>
      <c r="AD32" s="206">
        <f>SUM(Y32:AC32)</f>
        <v>290</v>
      </c>
      <c r="AI32" s="274" t="s">
        <v>13</v>
      </c>
      <c r="AJ32" s="293"/>
      <c r="AK32" s="204">
        <v>0</v>
      </c>
      <c r="AL32" s="205">
        <v>0</v>
      </c>
      <c r="AM32" s="205">
        <v>0</v>
      </c>
      <c r="AN32" s="205">
        <v>1</v>
      </c>
      <c r="AO32" s="205">
        <v>0</v>
      </c>
      <c r="AP32" s="205">
        <f>SUM(AK32:AO32)</f>
        <v>1</v>
      </c>
      <c r="AQ32" s="284" t="s">
        <v>13</v>
      </c>
      <c r="AR32" s="285"/>
      <c r="AS32" s="205"/>
      <c r="AT32" s="205"/>
      <c r="AU32" s="205"/>
      <c r="AV32" s="205"/>
      <c r="AW32" s="205"/>
      <c r="AX32" s="206">
        <f>SUM(AS32:AW32)</f>
        <v>0</v>
      </c>
      <c r="BC32" s="274" t="s">
        <v>13</v>
      </c>
      <c r="BD32" s="293"/>
      <c r="BE32" s="204">
        <f t="shared" ref="BE32:BI32" si="45">Q32+AK32</f>
        <v>61</v>
      </c>
      <c r="BF32" s="205">
        <f t="shared" si="45"/>
        <v>58</v>
      </c>
      <c r="BG32" s="205">
        <f t="shared" si="45"/>
        <v>59</v>
      </c>
      <c r="BH32" s="205">
        <f t="shared" si="45"/>
        <v>55</v>
      </c>
      <c r="BI32" s="205">
        <f t="shared" si="45"/>
        <v>48</v>
      </c>
      <c r="BJ32" s="205">
        <f>SUM(BE32:BI32)</f>
        <v>281</v>
      </c>
      <c r="BK32" s="286" t="s">
        <v>13</v>
      </c>
      <c r="BL32" s="286"/>
      <c r="BM32" s="205">
        <f t="shared" ref="BM32:BQ33" si="46">Y32+AS32</f>
        <v>58</v>
      </c>
      <c r="BN32" s="205">
        <f t="shared" si="46"/>
        <v>58</v>
      </c>
      <c r="BO32" s="205">
        <f t="shared" si="46"/>
        <v>40</v>
      </c>
      <c r="BP32" s="205">
        <f t="shared" si="46"/>
        <v>55</v>
      </c>
      <c r="BQ32" s="205">
        <f t="shared" si="46"/>
        <v>79</v>
      </c>
      <c r="BR32" s="206">
        <f>SUM(BM32:BQ32)</f>
        <v>290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52</v>
      </c>
      <c r="R33" s="18">
        <v>57</v>
      </c>
      <c r="S33" s="18">
        <v>64</v>
      </c>
      <c r="T33" s="18">
        <v>49</v>
      </c>
      <c r="U33" s="18">
        <v>54</v>
      </c>
      <c r="V33" s="18">
        <f>SUM(Q33:U33)</f>
        <v>276</v>
      </c>
      <c r="W33" s="291" t="s">
        <v>15</v>
      </c>
      <c r="X33" s="292"/>
      <c r="Y33" s="18">
        <v>45</v>
      </c>
      <c r="Z33" s="18">
        <v>62</v>
      </c>
      <c r="AA33" s="18">
        <v>66</v>
      </c>
      <c r="AB33" s="18">
        <v>73</v>
      </c>
      <c r="AC33" s="18">
        <v>68</v>
      </c>
      <c r="AD33" s="19">
        <f>SUM(Y33:AC33)</f>
        <v>314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52</v>
      </c>
      <c r="BF33" s="17">
        <f t="shared" ref="BF33:BI33" si="47">SUM(R33,AL33)</f>
        <v>57</v>
      </c>
      <c r="BG33" s="17">
        <f t="shared" si="47"/>
        <v>65</v>
      </c>
      <c r="BH33" s="17">
        <f t="shared" si="47"/>
        <v>49</v>
      </c>
      <c r="BI33" s="17">
        <f t="shared" si="47"/>
        <v>54</v>
      </c>
      <c r="BJ33" s="18">
        <f>SUM(BE33:BI33)</f>
        <v>277</v>
      </c>
      <c r="BK33" s="287" t="s">
        <v>15</v>
      </c>
      <c r="BL33" s="287"/>
      <c r="BM33" s="18">
        <f>Y33+AS33</f>
        <v>45</v>
      </c>
      <c r="BN33" s="18">
        <f t="shared" si="46"/>
        <v>62</v>
      </c>
      <c r="BO33" s="18">
        <f t="shared" si="46"/>
        <v>66</v>
      </c>
      <c r="BP33" s="18">
        <f t="shared" si="46"/>
        <v>73</v>
      </c>
      <c r="BQ33" s="18">
        <f t="shared" si="46"/>
        <v>68</v>
      </c>
      <c r="BR33" s="19">
        <f>SUM(BM33:BQ33)</f>
        <v>314</v>
      </c>
    </row>
    <row r="34" spans="2:70" x14ac:dyDescent="0.15">
      <c r="B34" s="83" t="s">
        <v>46</v>
      </c>
      <c r="C34" s="347">
        <f t="shared" ref="C34:K34" si="48">C20</f>
        <v>782</v>
      </c>
      <c r="D34" s="349">
        <f t="shared" si="48"/>
        <v>1277</v>
      </c>
      <c r="E34" s="351">
        <f t="shared" si="48"/>
        <v>2059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440">
        <f t="shared" si="48"/>
        <v>782</v>
      </c>
      <c r="J34" s="345">
        <f t="shared" si="48"/>
        <v>1278</v>
      </c>
      <c r="K34" s="359">
        <f t="shared" si="48"/>
        <v>2060</v>
      </c>
      <c r="O34" s="274" t="s">
        <v>12</v>
      </c>
      <c r="P34" s="275"/>
      <c r="Q34" s="20">
        <f t="shared" ref="Q34:V34" si="49">SUM(Q32:Q33)</f>
        <v>113</v>
      </c>
      <c r="R34" s="20">
        <f t="shared" si="49"/>
        <v>115</v>
      </c>
      <c r="S34" s="20">
        <f t="shared" si="49"/>
        <v>123</v>
      </c>
      <c r="T34" s="20">
        <f t="shared" si="49"/>
        <v>103</v>
      </c>
      <c r="U34" s="20">
        <f t="shared" si="49"/>
        <v>102</v>
      </c>
      <c r="V34" s="20">
        <f t="shared" si="49"/>
        <v>556</v>
      </c>
      <c r="W34" s="295" t="s">
        <v>12</v>
      </c>
      <c r="X34" s="296"/>
      <c r="Y34" s="20">
        <f t="shared" ref="Y34:AD34" si="50">SUM(Y32:Y33)</f>
        <v>103</v>
      </c>
      <c r="Z34" s="20">
        <f t="shared" si="50"/>
        <v>120</v>
      </c>
      <c r="AA34" s="20">
        <f t="shared" si="50"/>
        <v>106</v>
      </c>
      <c r="AB34" s="20">
        <f t="shared" si="50"/>
        <v>128</v>
      </c>
      <c r="AC34" s="20">
        <f t="shared" si="50"/>
        <v>147</v>
      </c>
      <c r="AD34" s="20">
        <f t="shared" si="50"/>
        <v>604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113</v>
      </c>
      <c r="BF34" s="20">
        <f t="shared" si="53"/>
        <v>115</v>
      </c>
      <c r="BG34" s="20">
        <f t="shared" si="53"/>
        <v>124</v>
      </c>
      <c r="BH34" s="20">
        <f t="shared" si="53"/>
        <v>104</v>
      </c>
      <c r="BI34" s="20">
        <f t="shared" si="53"/>
        <v>102</v>
      </c>
      <c r="BJ34" s="20">
        <f t="shared" si="53"/>
        <v>558</v>
      </c>
      <c r="BK34" s="295" t="s">
        <v>12</v>
      </c>
      <c r="BL34" s="296"/>
      <c r="BM34" s="20">
        <f t="shared" ref="BM34:BR34" si="54">SUM(BM32:BM33)</f>
        <v>103</v>
      </c>
      <c r="BN34" s="20">
        <f t="shared" si="54"/>
        <v>120</v>
      </c>
      <c r="BO34" s="20">
        <f t="shared" si="54"/>
        <v>106</v>
      </c>
      <c r="BP34" s="20">
        <f t="shared" si="54"/>
        <v>128</v>
      </c>
      <c r="BQ34" s="20">
        <f t="shared" si="54"/>
        <v>147</v>
      </c>
      <c r="BR34" s="20">
        <f t="shared" si="54"/>
        <v>604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26"/>
      <c r="P35" s="226"/>
      <c r="Q35" s="23"/>
      <c r="R35" s="23"/>
      <c r="S35" s="23"/>
      <c r="T35" s="23"/>
      <c r="U35" s="23"/>
      <c r="V35" s="23"/>
      <c r="W35" s="226"/>
      <c r="X35" s="226"/>
      <c r="Y35" s="23"/>
      <c r="Z35" s="23"/>
      <c r="AA35" s="23"/>
      <c r="AB35" s="23"/>
      <c r="AC35" s="23"/>
      <c r="AD35" s="23"/>
      <c r="AI35" s="226"/>
      <c r="AJ35" s="226"/>
      <c r="AK35" s="23"/>
      <c r="AL35" s="23"/>
      <c r="AM35" s="23"/>
      <c r="AN35" s="23"/>
      <c r="AO35" s="23"/>
      <c r="AP35" s="23"/>
      <c r="AQ35" s="226"/>
      <c r="AR35" s="226"/>
      <c r="AS35" s="23"/>
      <c r="AT35" s="23"/>
      <c r="AU35" s="23"/>
      <c r="AV35" s="23"/>
      <c r="AW35" s="23"/>
      <c r="AX35" s="23"/>
      <c r="BC35" s="226"/>
      <c r="BD35" s="226"/>
      <c r="BE35" s="23"/>
      <c r="BF35" s="23"/>
      <c r="BG35" s="23"/>
      <c r="BH35" s="23"/>
      <c r="BI35" s="23"/>
      <c r="BJ35" s="23"/>
      <c r="BK35" s="226"/>
      <c r="BL35" s="226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204">
        <v>70</v>
      </c>
      <c r="R37" s="205">
        <v>75</v>
      </c>
      <c r="S37" s="205">
        <v>77</v>
      </c>
      <c r="T37" s="205">
        <v>71</v>
      </c>
      <c r="U37" s="205">
        <v>57</v>
      </c>
      <c r="V37" s="205">
        <f>SUM(Q37:U37)</f>
        <v>350</v>
      </c>
      <c r="W37" s="284" t="s">
        <v>13</v>
      </c>
      <c r="X37" s="285"/>
      <c r="Y37" s="205">
        <v>92</v>
      </c>
      <c r="Z37" s="205">
        <v>91</v>
      </c>
      <c r="AA37" s="205">
        <v>101</v>
      </c>
      <c r="AB37" s="205">
        <v>84</v>
      </c>
      <c r="AC37" s="205">
        <v>104</v>
      </c>
      <c r="AD37" s="206">
        <f>SUM(Y37:AC37)</f>
        <v>472</v>
      </c>
      <c r="AI37" s="274" t="s">
        <v>13</v>
      </c>
      <c r="AJ37" s="293"/>
      <c r="AK37" s="204"/>
      <c r="AL37" s="205"/>
      <c r="AM37" s="205"/>
      <c r="AN37" s="205"/>
      <c r="AO37" s="205"/>
      <c r="AP37" s="205">
        <f>SUM(AK37:AO37)</f>
        <v>0</v>
      </c>
      <c r="AQ37" s="284" t="s">
        <v>13</v>
      </c>
      <c r="AR37" s="285"/>
      <c r="AS37" s="205"/>
      <c r="AT37" s="205"/>
      <c r="AU37" s="205"/>
      <c r="AV37" s="205"/>
      <c r="AW37" s="205"/>
      <c r="AX37" s="206">
        <f>SUM(AS37:AW37)</f>
        <v>0</v>
      </c>
      <c r="BC37" s="274" t="s">
        <v>13</v>
      </c>
      <c r="BD37" s="293"/>
      <c r="BE37" s="204">
        <f t="shared" ref="BE37:BI38" si="55">Q37+AK37</f>
        <v>70</v>
      </c>
      <c r="BF37" s="205">
        <f t="shared" si="55"/>
        <v>75</v>
      </c>
      <c r="BG37" s="205">
        <f t="shared" si="55"/>
        <v>77</v>
      </c>
      <c r="BH37" s="205">
        <f t="shared" si="55"/>
        <v>71</v>
      </c>
      <c r="BI37" s="205">
        <f t="shared" si="55"/>
        <v>57</v>
      </c>
      <c r="BJ37" s="205">
        <f>SUM(BE37:BI37)</f>
        <v>350</v>
      </c>
      <c r="BK37" s="286" t="s">
        <v>13</v>
      </c>
      <c r="BL37" s="286"/>
      <c r="BM37" s="205">
        <f t="shared" ref="BM37:BQ38" si="56">Y37+AS37</f>
        <v>92</v>
      </c>
      <c r="BN37" s="205">
        <f t="shared" si="56"/>
        <v>91</v>
      </c>
      <c r="BO37" s="205">
        <f t="shared" si="56"/>
        <v>101</v>
      </c>
      <c r="BP37" s="205">
        <f t="shared" si="56"/>
        <v>84</v>
      </c>
      <c r="BQ37" s="205">
        <f t="shared" si="56"/>
        <v>104</v>
      </c>
      <c r="BR37" s="206">
        <f>SUM(BM37:BQ37)</f>
        <v>472</v>
      </c>
    </row>
    <row r="38" spans="2:70" ht="14.25" thickBot="1" x14ac:dyDescent="0.2">
      <c r="B38" s="138" t="s">
        <v>41</v>
      </c>
      <c r="C38" s="367">
        <f>ROUND(C32/$C$10,4)</f>
        <v>0.188</v>
      </c>
      <c r="D38" s="369">
        <f>ROUND(D32/$D$10,4)</f>
        <v>0.18060000000000001</v>
      </c>
      <c r="E38" s="371">
        <f>ROUND(E32/$E$10,4)</f>
        <v>0.1842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0.18629999999999999</v>
      </c>
      <c r="J38" s="363">
        <f>ROUND(J32/$J$10,4)</f>
        <v>0.17899999999999999</v>
      </c>
      <c r="K38" s="365">
        <f>ROUND(K32/$K$10,4)</f>
        <v>0.1825</v>
      </c>
      <c r="O38" s="274" t="s">
        <v>15</v>
      </c>
      <c r="P38" s="293"/>
      <c r="Q38" s="17">
        <v>59</v>
      </c>
      <c r="R38" s="18">
        <v>72</v>
      </c>
      <c r="S38" s="18">
        <v>83</v>
      </c>
      <c r="T38" s="18">
        <v>83</v>
      </c>
      <c r="U38" s="18">
        <v>72</v>
      </c>
      <c r="V38" s="18">
        <f>SUM(Q38:U38)</f>
        <v>369</v>
      </c>
      <c r="W38" s="291" t="s">
        <v>15</v>
      </c>
      <c r="X38" s="292"/>
      <c r="Y38" s="18">
        <v>76</v>
      </c>
      <c r="Z38" s="18">
        <v>86</v>
      </c>
      <c r="AA38" s="18">
        <v>90</v>
      </c>
      <c r="AB38" s="18">
        <v>92</v>
      </c>
      <c r="AC38" s="18">
        <v>101</v>
      </c>
      <c r="AD38" s="19">
        <f>SUM(Y38:AC38)</f>
        <v>445</v>
      </c>
      <c r="AI38" s="274" t="s">
        <v>15</v>
      </c>
      <c r="AJ38" s="293"/>
      <c r="AK38" s="17"/>
      <c r="AL38" s="18"/>
      <c r="AM38" s="18"/>
      <c r="AN38" s="18"/>
      <c r="AO38" s="18"/>
      <c r="AP38" s="18">
        <f>SUM(AK38:AO38)</f>
        <v>0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59</v>
      </c>
      <c r="BF38" s="18">
        <f t="shared" si="55"/>
        <v>72</v>
      </c>
      <c r="BG38" s="18">
        <f t="shared" si="55"/>
        <v>83</v>
      </c>
      <c r="BH38" s="18">
        <f t="shared" si="55"/>
        <v>83</v>
      </c>
      <c r="BI38" s="18">
        <f t="shared" si="55"/>
        <v>72</v>
      </c>
      <c r="BJ38" s="18">
        <f>SUM(BE38:BI38)</f>
        <v>369</v>
      </c>
      <c r="BK38" s="287" t="s">
        <v>15</v>
      </c>
      <c r="BL38" s="287"/>
      <c r="BM38" s="18">
        <f t="shared" si="56"/>
        <v>76</v>
      </c>
      <c r="BN38" s="18">
        <f t="shared" si="56"/>
        <v>86</v>
      </c>
      <c r="BO38" s="18">
        <f t="shared" si="56"/>
        <v>90</v>
      </c>
      <c r="BP38" s="18">
        <f t="shared" si="56"/>
        <v>92</v>
      </c>
      <c r="BQ38" s="18">
        <f t="shared" si="56"/>
        <v>101</v>
      </c>
      <c r="BR38" s="19">
        <f>SUM(BM38:BQ38)</f>
        <v>445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37"/>
      <c r="O39" s="274" t="s">
        <v>12</v>
      </c>
      <c r="P39" s="275"/>
      <c r="Q39" s="20">
        <f t="shared" ref="Q39:V39" si="57">SUM(Q37:Q38)</f>
        <v>129</v>
      </c>
      <c r="R39" s="20">
        <f t="shared" si="57"/>
        <v>147</v>
      </c>
      <c r="S39" s="20">
        <f t="shared" si="57"/>
        <v>160</v>
      </c>
      <c r="T39" s="20">
        <f t="shared" si="57"/>
        <v>154</v>
      </c>
      <c r="U39" s="20">
        <f t="shared" si="57"/>
        <v>129</v>
      </c>
      <c r="V39" s="20">
        <f t="shared" si="57"/>
        <v>719</v>
      </c>
      <c r="W39" s="295" t="s">
        <v>12</v>
      </c>
      <c r="X39" s="296"/>
      <c r="Y39" s="20">
        <f t="shared" ref="Y39:AD39" si="58">SUM(Y37:Y38)</f>
        <v>168</v>
      </c>
      <c r="Z39" s="20">
        <f t="shared" si="58"/>
        <v>177</v>
      </c>
      <c r="AA39" s="20">
        <f t="shared" si="58"/>
        <v>191</v>
      </c>
      <c r="AB39" s="20">
        <f t="shared" si="58"/>
        <v>176</v>
      </c>
      <c r="AC39" s="20">
        <f t="shared" si="58"/>
        <v>205</v>
      </c>
      <c r="AD39" s="20">
        <f t="shared" si="58"/>
        <v>917</v>
      </c>
      <c r="AI39" s="274" t="s">
        <v>12</v>
      </c>
      <c r="AJ39" s="275"/>
      <c r="AK39" s="20">
        <f t="shared" ref="AK39:AP39" si="59">SUM(AK37:AK38)</f>
        <v>0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0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129</v>
      </c>
      <c r="BF39" s="20">
        <f t="shared" si="61"/>
        <v>147</v>
      </c>
      <c r="BG39" s="20">
        <f t="shared" si="61"/>
        <v>160</v>
      </c>
      <c r="BH39" s="20">
        <f t="shared" si="61"/>
        <v>154</v>
      </c>
      <c r="BI39" s="20">
        <f t="shared" si="61"/>
        <v>129</v>
      </c>
      <c r="BJ39" s="20">
        <f t="shared" si="61"/>
        <v>719</v>
      </c>
      <c r="BK39" s="295" t="s">
        <v>12</v>
      </c>
      <c r="BL39" s="296"/>
      <c r="BM39" s="20">
        <f t="shared" ref="BM39:BR39" si="62">SUM(BM37:BM38)</f>
        <v>168</v>
      </c>
      <c r="BN39" s="20">
        <f t="shared" si="62"/>
        <v>177</v>
      </c>
      <c r="BO39" s="20">
        <f t="shared" si="62"/>
        <v>191</v>
      </c>
      <c r="BP39" s="20">
        <f t="shared" si="62"/>
        <v>176</v>
      </c>
      <c r="BQ39" s="20">
        <f t="shared" si="62"/>
        <v>205</v>
      </c>
      <c r="BR39" s="20">
        <f t="shared" si="62"/>
        <v>917</v>
      </c>
    </row>
    <row r="40" spans="2:70" x14ac:dyDescent="0.15">
      <c r="B40" s="85" t="s">
        <v>43</v>
      </c>
      <c r="C40" s="368">
        <f>ROUND(C34/$C$10,4)</f>
        <v>0.15540000000000001</v>
      </c>
      <c r="D40" s="370">
        <f>ROUND(D34/$D$10,4)</f>
        <v>0.23350000000000001</v>
      </c>
      <c r="E40" s="372">
        <f>ROUND(E34/$E$10,4)</f>
        <v>0.1961</v>
      </c>
      <c r="F40" s="368">
        <f>ROUND(F34/$F$10,4)</f>
        <v>0</v>
      </c>
      <c r="G40" s="370">
        <f>ROUND(G34/$G$10,4)</f>
        <v>2.0400000000000001E-2</v>
      </c>
      <c r="H40" s="374">
        <f>ROUND(H34/$H$10,4)</f>
        <v>1.0500000000000001E-2</v>
      </c>
      <c r="I40" s="362">
        <f>ROUND(I34/$I$10,4)</f>
        <v>0.154</v>
      </c>
      <c r="J40" s="364">
        <f>ROUND(J34/$J$10,4)</f>
        <v>0.2316</v>
      </c>
      <c r="K40" s="366">
        <f>ROUND(K34/$K$10,4)</f>
        <v>0.19439999999999999</v>
      </c>
      <c r="O40" s="226"/>
      <c r="P40" s="226"/>
      <c r="Q40" s="23"/>
      <c r="R40" s="23"/>
      <c r="S40" s="23"/>
      <c r="T40" s="23"/>
      <c r="U40" s="23"/>
      <c r="V40" s="23"/>
      <c r="W40" s="226"/>
      <c r="X40" s="226"/>
      <c r="Y40" s="23"/>
      <c r="Z40" s="23"/>
      <c r="AA40" s="23"/>
      <c r="AB40" s="23"/>
      <c r="AC40" s="23"/>
      <c r="AD40" s="23"/>
      <c r="AI40" s="226"/>
      <c r="AJ40" s="226"/>
      <c r="AK40" s="23"/>
      <c r="AL40" s="23"/>
      <c r="AM40" s="23"/>
      <c r="AN40" s="23"/>
      <c r="AO40" s="23"/>
      <c r="AP40" s="23"/>
      <c r="AQ40" s="226"/>
      <c r="AR40" s="226"/>
      <c r="AS40" s="23"/>
      <c r="AT40" s="23"/>
      <c r="AU40" s="23"/>
      <c r="AV40" s="23"/>
      <c r="AW40" s="23"/>
      <c r="AX40" s="23"/>
      <c r="BC40" s="226"/>
      <c r="BD40" s="226"/>
      <c r="BE40" s="23"/>
      <c r="BF40" s="23"/>
      <c r="BG40" s="23"/>
      <c r="BH40" s="23"/>
      <c r="BI40" s="23"/>
      <c r="BJ40" s="23"/>
      <c r="BK40" s="226"/>
      <c r="BL40" s="226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204">
        <v>89</v>
      </c>
      <c r="R42" s="205">
        <v>104</v>
      </c>
      <c r="S42" s="205">
        <v>107</v>
      </c>
      <c r="T42" s="205">
        <v>106</v>
      </c>
      <c r="U42" s="205">
        <v>68</v>
      </c>
      <c r="V42" s="205">
        <f>SUM(Q42:U42)</f>
        <v>474</v>
      </c>
      <c r="W42" s="284" t="s">
        <v>13</v>
      </c>
      <c r="X42" s="285"/>
      <c r="Y42" s="205">
        <v>38</v>
      </c>
      <c r="Z42" s="205">
        <v>72</v>
      </c>
      <c r="AA42" s="205">
        <v>67</v>
      </c>
      <c r="AB42" s="205">
        <v>79</v>
      </c>
      <c r="AC42" s="205">
        <v>53</v>
      </c>
      <c r="AD42" s="206">
        <f>SUM(Y42:AC42)</f>
        <v>309</v>
      </c>
      <c r="AI42" s="274" t="s">
        <v>13</v>
      </c>
      <c r="AJ42" s="293"/>
      <c r="AK42" s="204"/>
      <c r="AL42" s="205"/>
      <c r="AM42" s="205"/>
      <c r="AN42" s="205"/>
      <c r="AO42" s="205"/>
      <c r="AP42" s="205">
        <f>SUM(AK42:AO42)</f>
        <v>0</v>
      </c>
      <c r="AQ42" s="284" t="s">
        <v>13</v>
      </c>
      <c r="AR42" s="285"/>
      <c r="AS42" s="205"/>
      <c r="AT42" s="205"/>
      <c r="AU42" s="205">
        <v>0</v>
      </c>
      <c r="AV42" s="205"/>
      <c r="AW42" s="205"/>
      <c r="AX42" s="206">
        <f>SUM(AS42:AW42)</f>
        <v>0</v>
      </c>
      <c r="BC42" s="274" t="s">
        <v>13</v>
      </c>
      <c r="BD42" s="293"/>
      <c r="BE42" s="204">
        <f t="shared" ref="BE42:BI43" si="63">Q42+AK42</f>
        <v>89</v>
      </c>
      <c r="BF42" s="205">
        <f t="shared" si="63"/>
        <v>104</v>
      </c>
      <c r="BG42" s="205">
        <f t="shared" si="63"/>
        <v>107</v>
      </c>
      <c r="BH42" s="205">
        <f t="shared" si="63"/>
        <v>106</v>
      </c>
      <c r="BI42" s="205">
        <f t="shared" si="63"/>
        <v>68</v>
      </c>
      <c r="BJ42" s="206">
        <f>SUM(BE42:BI42)</f>
        <v>474</v>
      </c>
      <c r="BK42" s="286" t="s">
        <v>13</v>
      </c>
      <c r="BL42" s="286"/>
      <c r="BM42" s="205">
        <f t="shared" ref="BM42:BQ43" si="64">Y42+AS42</f>
        <v>38</v>
      </c>
      <c r="BN42" s="205">
        <f t="shared" si="64"/>
        <v>72</v>
      </c>
      <c r="BO42" s="205">
        <f t="shared" si="64"/>
        <v>67</v>
      </c>
      <c r="BP42" s="205">
        <f t="shared" si="64"/>
        <v>79</v>
      </c>
      <c r="BQ42" s="205">
        <f t="shared" si="64"/>
        <v>53</v>
      </c>
      <c r="BR42" s="206">
        <f>SUM(BM42:BQ42)</f>
        <v>309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116</v>
      </c>
      <c r="R43" s="18">
        <v>105</v>
      </c>
      <c r="S43" s="18">
        <v>100</v>
      </c>
      <c r="T43" s="18">
        <v>122</v>
      </c>
      <c r="U43" s="18">
        <v>100</v>
      </c>
      <c r="V43" s="18">
        <f>SUM(Q43:U43)</f>
        <v>543</v>
      </c>
      <c r="W43" s="291" t="s">
        <v>15</v>
      </c>
      <c r="X43" s="292"/>
      <c r="Y43" s="18">
        <v>57</v>
      </c>
      <c r="Z43" s="18">
        <v>71</v>
      </c>
      <c r="AA43" s="18">
        <v>88</v>
      </c>
      <c r="AB43" s="18">
        <v>73</v>
      </c>
      <c r="AC43" s="18">
        <v>60</v>
      </c>
      <c r="AD43" s="163">
        <f>SUM(Y43:AC43)</f>
        <v>349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/>
      <c r="AV43" s="18">
        <v>1</v>
      </c>
      <c r="AW43" s="18"/>
      <c r="AX43" s="19">
        <f>SUM(AS43:AW43)</f>
        <v>1</v>
      </c>
      <c r="BC43" s="274" t="s">
        <v>15</v>
      </c>
      <c r="BD43" s="293"/>
      <c r="BE43" s="17">
        <f>Q43+AK43</f>
        <v>116</v>
      </c>
      <c r="BF43" s="18">
        <f t="shared" si="63"/>
        <v>105</v>
      </c>
      <c r="BG43" s="18">
        <f t="shared" si="63"/>
        <v>100</v>
      </c>
      <c r="BH43" s="18">
        <f t="shared" si="63"/>
        <v>122</v>
      </c>
      <c r="BI43" s="18">
        <f t="shared" si="63"/>
        <v>100</v>
      </c>
      <c r="BJ43" s="18">
        <f>SUM(BE43:BI43)</f>
        <v>543</v>
      </c>
      <c r="BK43" s="287" t="s">
        <v>15</v>
      </c>
      <c r="BL43" s="287"/>
      <c r="BM43" s="18">
        <f t="shared" si="64"/>
        <v>57</v>
      </c>
      <c r="BN43" s="18">
        <f t="shared" si="64"/>
        <v>71</v>
      </c>
      <c r="BO43" s="18">
        <f t="shared" si="64"/>
        <v>88</v>
      </c>
      <c r="BP43" s="18">
        <f t="shared" si="64"/>
        <v>74</v>
      </c>
      <c r="BQ43" s="18">
        <f t="shared" si="64"/>
        <v>60</v>
      </c>
      <c r="BR43" s="19">
        <f>SUM(BM43:BQ43)</f>
        <v>350</v>
      </c>
    </row>
    <row r="44" spans="2:70" x14ac:dyDescent="0.15">
      <c r="O44" s="274" t="s">
        <v>12</v>
      </c>
      <c r="P44" s="275"/>
      <c r="Q44" s="20">
        <f t="shared" ref="Q44:V44" si="65">SUM(Q42:Q43)</f>
        <v>205</v>
      </c>
      <c r="R44" s="20">
        <f t="shared" si="65"/>
        <v>209</v>
      </c>
      <c r="S44" s="20">
        <f t="shared" si="65"/>
        <v>207</v>
      </c>
      <c r="T44" s="20">
        <f t="shared" si="65"/>
        <v>228</v>
      </c>
      <c r="U44" s="20">
        <f t="shared" si="65"/>
        <v>168</v>
      </c>
      <c r="V44" s="20">
        <f t="shared" si="65"/>
        <v>1017</v>
      </c>
      <c r="W44" s="295" t="s">
        <v>12</v>
      </c>
      <c r="X44" s="296"/>
      <c r="Y44" s="20">
        <f t="shared" ref="Y44:AD44" si="66">SUM(Y42:Y43)</f>
        <v>95</v>
      </c>
      <c r="Z44" s="20">
        <f t="shared" si="66"/>
        <v>143</v>
      </c>
      <c r="AA44" s="20">
        <f t="shared" si="66"/>
        <v>155</v>
      </c>
      <c r="AB44" s="20">
        <f t="shared" si="66"/>
        <v>152</v>
      </c>
      <c r="AC44" s="20">
        <f t="shared" si="66"/>
        <v>113</v>
      </c>
      <c r="AD44" s="20">
        <f t="shared" si="66"/>
        <v>658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0</v>
      </c>
      <c r="AV44" s="20">
        <f t="shared" si="68"/>
        <v>1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205</v>
      </c>
      <c r="BF44" s="20">
        <f t="shared" si="69"/>
        <v>209</v>
      </c>
      <c r="BG44" s="20">
        <f t="shared" si="69"/>
        <v>207</v>
      </c>
      <c r="BH44" s="20">
        <f t="shared" si="69"/>
        <v>228</v>
      </c>
      <c r="BI44" s="20">
        <f t="shared" si="69"/>
        <v>168</v>
      </c>
      <c r="BJ44" s="20">
        <f t="shared" si="69"/>
        <v>1017</v>
      </c>
      <c r="BK44" s="295" t="s">
        <v>12</v>
      </c>
      <c r="BL44" s="296"/>
      <c r="BM44" s="20">
        <f t="shared" ref="BM44:BR44" si="70">SUM(BM42:BM43)</f>
        <v>95</v>
      </c>
      <c r="BN44" s="20">
        <f t="shared" si="70"/>
        <v>143</v>
      </c>
      <c r="BO44" s="20">
        <f t="shared" si="70"/>
        <v>155</v>
      </c>
      <c r="BP44" s="20">
        <f t="shared" si="70"/>
        <v>153</v>
      </c>
      <c r="BQ44" s="20">
        <f t="shared" si="70"/>
        <v>113</v>
      </c>
      <c r="BR44" s="20">
        <f t="shared" si="70"/>
        <v>659</v>
      </c>
    </row>
    <row r="45" spans="2:70" x14ac:dyDescent="0.15">
      <c r="O45" s="226"/>
      <c r="P45" s="226"/>
      <c r="Q45" s="23"/>
      <c r="R45" s="23"/>
      <c r="S45" s="23"/>
      <c r="T45" s="23"/>
      <c r="U45" s="23"/>
      <c r="V45" s="23"/>
      <c r="W45" s="226"/>
      <c r="X45" s="226"/>
      <c r="Y45" s="23"/>
      <c r="Z45" s="23"/>
      <c r="AA45" s="23"/>
      <c r="AB45" s="23"/>
      <c r="AC45" s="23"/>
      <c r="AD45" s="23"/>
      <c r="AI45" s="226"/>
      <c r="AJ45" s="226"/>
      <c r="AK45" s="23"/>
      <c r="AL45" s="23"/>
      <c r="AM45" s="23"/>
      <c r="AN45" s="23"/>
      <c r="AO45" s="23"/>
      <c r="AP45" s="23"/>
      <c r="AQ45" s="226"/>
      <c r="AR45" s="226"/>
      <c r="AS45" s="23"/>
      <c r="AT45" s="23"/>
      <c r="AU45" s="23"/>
      <c r="AV45" s="23"/>
      <c r="AW45" s="23"/>
      <c r="AX45" s="23"/>
      <c r="BC45" s="226"/>
      <c r="BD45" s="226"/>
      <c r="BE45" s="23"/>
      <c r="BF45" s="23"/>
      <c r="BG45" s="23"/>
      <c r="BH45" s="23"/>
      <c r="BI45" s="23"/>
      <c r="BJ45" s="23"/>
      <c r="BK45" s="226"/>
      <c r="BL45" s="226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204">
        <v>48</v>
      </c>
      <c r="R47" s="205">
        <v>56</v>
      </c>
      <c r="S47" s="205">
        <v>36</v>
      </c>
      <c r="T47" s="205">
        <v>42</v>
      </c>
      <c r="U47" s="205">
        <v>48</v>
      </c>
      <c r="V47" s="205">
        <f>SUM(Q47:U47)</f>
        <v>230</v>
      </c>
      <c r="W47" s="284" t="s">
        <v>13</v>
      </c>
      <c r="X47" s="285"/>
      <c r="Y47" s="205">
        <v>42</v>
      </c>
      <c r="Z47" s="205">
        <v>34</v>
      </c>
      <c r="AA47" s="205">
        <v>34</v>
      </c>
      <c r="AB47" s="205">
        <v>28</v>
      </c>
      <c r="AC47" s="205">
        <v>27</v>
      </c>
      <c r="AD47" s="206">
        <f>SUM(Y47:AC47)</f>
        <v>165</v>
      </c>
      <c r="AI47" s="274" t="s">
        <v>13</v>
      </c>
      <c r="AJ47" s="293"/>
      <c r="AK47" s="204"/>
      <c r="AL47" s="205"/>
      <c r="AM47" s="205"/>
      <c r="AN47" s="205"/>
      <c r="AO47" s="205"/>
      <c r="AP47" s="205">
        <f>SUM(AK47:AO47)</f>
        <v>0</v>
      </c>
      <c r="AQ47" s="284" t="s">
        <v>13</v>
      </c>
      <c r="AR47" s="285"/>
      <c r="AS47" s="205"/>
      <c r="AT47" s="205"/>
      <c r="AU47" s="205"/>
      <c r="AV47" s="205"/>
      <c r="AW47" s="205"/>
      <c r="AX47" s="206">
        <f>SUM(AS47:AW47)</f>
        <v>0</v>
      </c>
      <c r="BC47" s="274" t="s">
        <v>13</v>
      </c>
      <c r="BD47" s="293"/>
      <c r="BE47" s="204">
        <f t="shared" ref="BE47:BI48" si="71">Q47+AK47</f>
        <v>48</v>
      </c>
      <c r="BF47" s="205">
        <f t="shared" si="71"/>
        <v>56</v>
      </c>
      <c r="BG47" s="205">
        <f t="shared" si="71"/>
        <v>36</v>
      </c>
      <c r="BH47" s="205">
        <f t="shared" si="71"/>
        <v>42</v>
      </c>
      <c r="BI47" s="205">
        <f t="shared" si="71"/>
        <v>48</v>
      </c>
      <c r="BJ47" s="205">
        <f>SUM(BE47:BI47)</f>
        <v>230</v>
      </c>
      <c r="BK47" s="286" t="s">
        <v>13</v>
      </c>
      <c r="BL47" s="286"/>
      <c r="BM47" s="205">
        <f t="shared" ref="BM47:BQ48" si="72">Y47+AS47</f>
        <v>42</v>
      </c>
      <c r="BN47" s="205">
        <f t="shared" si="72"/>
        <v>34</v>
      </c>
      <c r="BO47" s="205">
        <f t="shared" si="72"/>
        <v>34</v>
      </c>
      <c r="BP47" s="205">
        <f t="shared" si="72"/>
        <v>28</v>
      </c>
      <c r="BQ47" s="205">
        <f t="shared" si="72"/>
        <v>27</v>
      </c>
      <c r="BR47" s="206">
        <f>SUM(BM47:BQ47)</f>
        <v>165</v>
      </c>
    </row>
    <row r="48" spans="2:70" ht="14.25" thickBot="1" x14ac:dyDescent="0.2">
      <c r="O48" s="274" t="s">
        <v>15</v>
      </c>
      <c r="P48" s="293"/>
      <c r="Q48" s="17">
        <v>60</v>
      </c>
      <c r="R48" s="18">
        <v>57</v>
      </c>
      <c r="S48" s="18">
        <v>63</v>
      </c>
      <c r="T48" s="18">
        <v>72</v>
      </c>
      <c r="U48" s="18">
        <v>76</v>
      </c>
      <c r="V48" s="18">
        <f>SUM(Q48:U48)</f>
        <v>328</v>
      </c>
      <c r="W48" s="291" t="s">
        <v>15</v>
      </c>
      <c r="X48" s="292"/>
      <c r="Y48" s="18">
        <v>62</v>
      </c>
      <c r="Z48" s="18">
        <v>66</v>
      </c>
      <c r="AA48" s="18">
        <v>75</v>
      </c>
      <c r="AB48" s="18">
        <v>61</v>
      </c>
      <c r="AC48" s="18">
        <v>53</v>
      </c>
      <c r="AD48" s="19">
        <f>SUM(Y48:AC48)</f>
        <v>317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60</v>
      </c>
      <c r="BF48" s="18">
        <f t="shared" si="71"/>
        <v>57</v>
      </c>
      <c r="BG48" s="18">
        <f t="shared" si="71"/>
        <v>63</v>
      </c>
      <c r="BH48" s="18">
        <f t="shared" si="71"/>
        <v>72</v>
      </c>
      <c r="BI48" s="18">
        <f t="shared" si="71"/>
        <v>76</v>
      </c>
      <c r="BJ48" s="18">
        <f>SUM(BE48:BI48)</f>
        <v>328</v>
      </c>
      <c r="BK48" s="287" t="s">
        <v>15</v>
      </c>
      <c r="BL48" s="287"/>
      <c r="BM48" s="18">
        <f t="shared" si="72"/>
        <v>62</v>
      </c>
      <c r="BN48" s="18">
        <f t="shared" si="72"/>
        <v>66</v>
      </c>
      <c r="BO48" s="18">
        <f t="shared" si="72"/>
        <v>75</v>
      </c>
      <c r="BP48" s="18">
        <f t="shared" si="72"/>
        <v>61</v>
      </c>
      <c r="BQ48" s="18">
        <f t="shared" si="72"/>
        <v>53</v>
      </c>
      <c r="BR48" s="19">
        <f>SUM(BM48:BQ48)</f>
        <v>317</v>
      </c>
    </row>
    <row r="49" spans="15:76" x14ac:dyDescent="0.15">
      <c r="O49" s="274" t="s">
        <v>12</v>
      </c>
      <c r="P49" s="275"/>
      <c r="Q49" s="20">
        <f t="shared" ref="Q49:V49" si="73">SUM(Q47:Q48)</f>
        <v>108</v>
      </c>
      <c r="R49" s="20">
        <f t="shared" si="73"/>
        <v>113</v>
      </c>
      <c r="S49" s="20">
        <f t="shared" si="73"/>
        <v>99</v>
      </c>
      <c r="T49" s="20">
        <f t="shared" si="73"/>
        <v>114</v>
      </c>
      <c r="U49" s="20">
        <f t="shared" si="73"/>
        <v>124</v>
      </c>
      <c r="V49" s="20">
        <f t="shared" si="73"/>
        <v>558</v>
      </c>
      <c r="W49" s="295" t="s">
        <v>12</v>
      </c>
      <c r="X49" s="296"/>
      <c r="Y49" s="20">
        <f t="shared" ref="Y49:AD49" si="74">SUM(Y47:Y48)</f>
        <v>104</v>
      </c>
      <c r="Z49" s="20">
        <f t="shared" si="74"/>
        <v>100</v>
      </c>
      <c r="AA49" s="20">
        <f t="shared" si="74"/>
        <v>109</v>
      </c>
      <c r="AB49" s="20">
        <f t="shared" si="74"/>
        <v>89</v>
      </c>
      <c r="AC49" s="20">
        <f t="shared" si="74"/>
        <v>80</v>
      </c>
      <c r="AD49" s="20">
        <f t="shared" si="74"/>
        <v>482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108</v>
      </c>
      <c r="BF49" s="20">
        <f t="shared" si="77"/>
        <v>113</v>
      </c>
      <c r="BG49" s="20">
        <f t="shared" si="77"/>
        <v>99</v>
      </c>
      <c r="BH49" s="20">
        <f t="shared" si="77"/>
        <v>114</v>
      </c>
      <c r="BI49" s="20">
        <f t="shared" si="77"/>
        <v>124</v>
      </c>
      <c r="BJ49" s="20">
        <f t="shared" si="77"/>
        <v>558</v>
      </c>
      <c r="BK49" s="295" t="s">
        <v>12</v>
      </c>
      <c r="BL49" s="296"/>
      <c r="BM49" s="20">
        <f t="shared" ref="BM49:BR49" si="78">SUM(BM47:BM48)</f>
        <v>104</v>
      </c>
      <c r="BN49" s="20">
        <f t="shared" si="78"/>
        <v>100</v>
      </c>
      <c r="BO49" s="20">
        <f t="shared" si="78"/>
        <v>109</v>
      </c>
      <c r="BP49" s="20">
        <f t="shared" si="78"/>
        <v>89</v>
      </c>
      <c r="BQ49" s="20">
        <f t="shared" si="78"/>
        <v>80</v>
      </c>
      <c r="BR49" s="20">
        <f t="shared" si="78"/>
        <v>482</v>
      </c>
    </row>
    <row r="50" spans="15:76" x14ac:dyDescent="0.15">
      <c r="O50" s="226"/>
      <c r="P50" s="226"/>
      <c r="Q50" s="23"/>
      <c r="R50" s="23"/>
      <c r="S50" s="23"/>
      <c r="T50" s="23"/>
      <c r="U50" s="23"/>
      <c r="V50" s="23"/>
      <c r="W50" s="226"/>
      <c r="X50" s="226"/>
      <c r="Y50" s="23"/>
      <c r="Z50" s="23"/>
      <c r="AA50" s="23"/>
      <c r="AB50" s="23"/>
      <c r="AC50" s="23"/>
      <c r="AD50" s="23"/>
      <c r="AI50" s="226"/>
      <c r="AJ50" s="226"/>
      <c r="AK50" s="23"/>
      <c r="AL50" s="23"/>
      <c r="AM50" s="23"/>
      <c r="AN50" s="23"/>
      <c r="AO50" s="23"/>
      <c r="AP50" s="23"/>
      <c r="AQ50" s="226"/>
      <c r="AR50" s="226"/>
      <c r="AS50" s="23"/>
      <c r="AT50" s="23"/>
      <c r="AU50" s="23"/>
      <c r="AV50" s="23"/>
      <c r="AW50" s="23"/>
      <c r="AX50" s="23"/>
      <c r="BC50" s="226"/>
      <c r="BD50" s="226"/>
      <c r="BE50" s="23"/>
      <c r="BF50" s="23"/>
      <c r="BG50" s="23"/>
      <c r="BH50" s="23"/>
      <c r="BI50" s="23"/>
      <c r="BJ50" s="23"/>
      <c r="BK50" s="226"/>
      <c r="BL50" s="226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204">
        <v>17</v>
      </c>
      <c r="R52" s="205">
        <v>14</v>
      </c>
      <c r="S52" s="205">
        <v>11</v>
      </c>
      <c r="T52" s="205">
        <v>14</v>
      </c>
      <c r="U52" s="205">
        <v>7</v>
      </c>
      <c r="V52" s="205">
        <f>SUM(Q52:U52)</f>
        <v>63</v>
      </c>
      <c r="W52" s="284" t="s">
        <v>13</v>
      </c>
      <c r="X52" s="285"/>
      <c r="Y52" s="205">
        <v>6</v>
      </c>
      <c r="Z52" s="205">
        <v>1</v>
      </c>
      <c r="AA52" s="205">
        <v>4</v>
      </c>
      <c r="AB52" s="205">
        <v>0</v>
      </c>
      <c r="AC52" s="205">
        <v>2</v>
      </c>
      <c r="AD52" s="206">
        <f>SUM(Y52:AC52)</f>
        <v>13</v>
      </c>
      <c r="AI52" s="274" t="s">
        <v>13</v>
      </c>
      <c r="AJ52" s="293"/>
      <c r="AK52" s="204"/>
      <c r="AL52" s="205"/>
      <c r="AM52" s="205"/>
      <c r="AN52" s="205"/>
      <c r="AO52" s="205"/>
      <c r="AP52" s="205">
        <f>SUM(AK52:AO52)</f>
        <v>0</v>
      </c>
      <c r="AQ52" s="284" t="s">
        <v>13</v>
      </c>
      <c r="AR52" s="285"/>
      <c r="AS52" s="205"/>
      <c r="AT52" s="205"/>
      <c r="AU52" s="205"/>
      <c r="AV52" s="205"/>
      <c r="AW52" s="205"/>
      <c r="AX52" s="206">
        <f>SUM(AS52:AW52)</f>
        <v>0</v>
      </c>
      <c r="BC52" s="274" t="s">
        <v>13</v>
      </c>
      <c r="BD52" s="293"/>
      <c r="BE52" s="204">
        <f t="shared" ref="BE52:BI53" si="79">Q52+AK52</f>
        <v>17</v>
      </c>
      <c r="BF52" s="205">
        <f t="shared" si="79"/>
        <v>14</v>
      </c>
      <c r="BG52" s="205">
        <f t="shared" si="79"/>
        <v>11</v>
      </c>
      <c r="BH52" s="205">
        <f t="shared" si="79"/>
        <v>14</v>
      </c>
      <c r="BI52" s="205">
        <f t="shared" si="79"/>
        <v>7</v>
      </c>
      <c r="BJ52" s="205">
        <f>SUM(BE52:BI52)</f>
        <v>63</v>
      </c>
      <c r="BK52" s="286" t="s">
        <v>13</v>
      </c>
      <c r="BL52" s="286"/>
      <c r="BM52" s="205">
        <f t="shared" ref="BM52:BQ53" si="80">Y52+AS52</f>
        <v>6</v>
      </c>
      <c r="BN52" s="205">
        <f t="shared" si="80"/>
        <v>1</v>
      </c>
      <c r="BO52" s="205">
        <f t="shared" si="80"/>
        <v>4</v>
      </c>
      <c r="BP52" s="205">
        <f t="shared" si="80"/>
        <v>0</v>
      </c>
      <c r="BQ52" s="205">
        <f t="shared" si="80"/>
        <v>2</v>
      </c>
      <c r="BR52" s="206">
        <f>SUM(BM52:BQ52)</f>
        <v>13</v>
      </c>
    </row>
    <row r="53" spans="15:76" ht="14.25" thickBot="1" x14ac:dyDescent="0.2">
      <c r="O53" s="274" t="s">
        <v>15</v>
      </c>
      <c r="P53" s="293"/>
      <c r="Q53" s="17">
        <v>59</v>
      </c>
      <c r="R53" s="18">
        <v>51</v>
      </c>
      <c r="S53" s="18">
        <v>42</v>
      </c>
      <c r="T53" s="18">
        <v>29</v>
      </c>
      <c r="U53" s="18">
        <v>23</v>
      </c>
      <c r="V53" s="18">
        <f>SUM(Q53:U53)</f>
        <v>204</v>
      </c>
      <c r="W53" s="291" t="s">
        <v>15</v>
      </c>
      <c r="X53" s="292"/>
      <c r="Y53" s="18">
        <v>18</v>
      </c>
      <c r="Z53" s="18">
        <v>17</v>
      </c>
      <c r="AA53" s="18">
        <v>14</v>
      </c>
      <c r="AB53" s="18">
        <v>9</v>
      </c>
      <c r="AC53" s="18">
        <v>6</v>
      </c>
      <c r="AD53" s="19">
        <f>SUM(Y53:AC53)</f>
        <v>64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59</v>
      </c>
      <c r="BF53" s="18">
        <f t="shared" si="79"/>
        <v>51</v>
      </c>
      <c r="BG53" s="18">
        <f t="shared" si="79"/>
        <v>42</v>
      </c>
      <c r="BH53" s="18">
        <f t="shared" si="79"/>
        <v>29</v>
      </c>
      <c r="BI53" s="18">
        <f t="shared" si="79"/>
        <v>23</v>
      </c>
      <c r="BJ53" s="18">
        <f>SUM(BE53:BI53)</f>
        <v>204</v>
      </c>
      <c r="BK53" s="287" t="s">
        <v>15</v>
      </c>
      <c r="BL53" s="287"/>
      <c r="BM53" s="18">
        <f t="shared" si="80"/>
        <v>18</v>
      </c>
      <c r="BN53" s="18">
        <f t="shared" si="80"/>
        <v>17</v>
      </c>
      <c r="BO53" s="18">
        <f t="shared" si="80"/>
        <v>14</v>
      </c>
      <c r="BP53" s="18">
        <f t="shared" si="80"/>
        <v>9</v>
      </c>
      <c r="BQ53" s="18">
        <f t="shared" si="80"/>
        <v>6</v>
      </c>
      <c r="BR53" s="19">
        <f>SUM(BM53:BQ53)</f>
        <v>64</v>
      </c>
    </row>
    <row r="54" spans="15:76" x14ac:dyDescent="0.15">
      <c r="O54" s="274" t="s">
        <v>12</v>
      </c>
      <c r="P54" s="275"/>
      <c r="Q54" s="20">
        <f t="shared" ref="Q54:V54" si="81">SUM(Q52:Q53)</f>
        <v>76</v>
      </c>
      <c r="R54" s="20">
        <f t="shared" si="81"/>
        <v>65</v>
      </c>
      <c r="S54" s="20">
        <f t="shared" si="81"/>
        <v>53</v>
      </c>
      <c r="T54" s="20">
        <f t="shared" si="81"/>
        <v>43</v>
      </c>
      <c r="U54" s="20">
        <f t="shared" si="81"/>
        <v>30</v>
      </c>
      <c r="V54" s="20">
        <f t="shared" si="81"/>
        <v>267</v>
      </c>
      <c r="W54" s="295" t="s">
        <v>12</v>
      </c>
      <c r="X54" s="296"/>
      <c r="Y54" s="20">
        <f>SUM(Y52:Y53)</f>
        <v>24</v>
      </c>
      <c r="Z54" s="20">
        <f t="shared" ref="Z54:AD54" si="82">SUM(Z52:Z53)</f>
        <v>18</v>
      </c>
      <c r="AA54" s="20">
        <f t="shared" si="82"/>
        <v>18</v>
      </c>
      <c r="AB54" s="20">
        <f t="shared" si="82"/>
        <v>9</v>
      </c>
      <c r="AC54" s="20">
        <f t="shared" si="82"/>
        <v>8</v>
      </c>
      <c r="AD54" s="20">
        <f t="shared" si="82"/>
        <v>77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76</v>
      </c>
      <c r="BF54" s="20">
        <f t="shared" si="85"/>
        <v>65</v>
      </c>
      <c r="BG54" s="20">
        <f t="shared" si="85"/>
        <v>53</v>
      </c>
      <c r="BH54" s="20">
        <f t="shared" si="85"/>
        <v>43</v>
      </c>
      <c r="BI54" s="20">
        <f t="shared" si="85"/>
        <v>30</v>
      </c>
      <c r="BJ54" s="20">
        <f t="shared" si="85"/>
        <v>267</v>
      </c>
      <c r="BK54" s="295" t="s">
        <v>12</v>
      </c>
      <c r="BL54" s="296"/>
      <c r="BM54" s="20">
        <f t="shared" ref="BM54:BR54" si="86">SUM(BM52:BM53)</f>
        <v>24</v>
      </c>
      <c r="BN54" s="20">
        <f t="shared" si="86"/>
        <v>18</v>
      </c>
      <c r="BO54" s="20">
        <f t="shared" si="86"/>
        <v>18</v>
      </c>
      <c r="BP54" s="20">
        <f t="shared" si="86"/>
        <v>9</v>
      </c>
      <c r="BQ54" s="20">
        <f t="shared" si="86"/>
        <v>8</v>
      </c>
      <c r="BR54" s="20">
        <f t="shared" si="86"/>
        <v>77</v>
      </c>
    </row>
    <row r="55" spans="15:76" x14ac:dyDescent="0.15">
      <c r="O55" s="226"/>
      <c r="P55" s="226"/>
      <c r="Q55" s="23"/>
      <c r="R55" s="23"/>
      <c r="S55" s="23"/>
      <c r="T55" s="23"/>
      <c r="U55" s="23"/>
      <c r="V55" s="23"/>
      <c r="W55" s="226"/>
      <c r="X55" s="226"/>
      <c r="Y55" s="23"/>
      <c r="Z55" s="23"/>
      <c r="AA55" s="23"/>
      <c r="AB55" s="23"/>
      <c r="AC55" s="23"/>
      <c r="AD55" s="23"/>
      <c r="AI55" s="226"/>
      <c r="AJ55" s="226"/>
      <c r="AK55" s="23"/>
      <c r="AL55" s="23"/>
      <c r="AM55" s="23"/>
      <c r="AN55" s="23"/>
      <c r="AO55" s="23"/>
      <c r="AP55" s="23"/>
      <c r="AQ55" s="226"/>
      <c r="AR55" s="226"/>
      <c r="AS55" s="23"/>
      <c r="AT55" s="23"/>
      <c r="AU55" s="23"/>
      <c r="AV55" s="23"/>
      <c r="AW55" s="23"/>
      <c r="AX55" s="23"/>
      <c r="BC55" s="226"/>
      <c r="BD55" s="226"/>
      <c r="BE55" s="23"/>
      <c r="BF55" s="23"/>
      <c r="BG55" s="23"/>
      <c r="BH55" s="23"/>
      <c r="BI55" s="23"/>
      <c r="BJ55" s="23"/>
      <c r="BK55" s="226"/>
      <c r="BL55" s="226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04">
        <v>1</v>
      </c>
      <c r="R57" s="205">
        <v>1</v>
      </c>
      <c r="S57" s="205"/>
      <c r="T57" s="205"/>
      <c r="U57" s="205"/>
      <c r="V57" s="205">
        <f>SUM(Q57:U57)</f>
        <v>2</v>
      </c>
      <c r="W57" s="438" t="s">
        <v>13</v>
      </c>
      <c r="X57" s="439"/>
      <c r="Y57" s="205">
        <v>0</v>
      </c>
      <c r="Z57" s="205">
        <v>0</v>
      </c>
      <c r="AA57" s="205">
        <v>0</v>
      </c>
      <c r="AB57" s="205">
        <v>0</v>
      </c>
      <c r="AC57" s="205">
        <v>0</v>
      </c>
      <c r="AD57" s="206">
        <f>SUM(Y57:AC57)</f>
        <v>0</v>
      </c>
      <c r="AI57" s="274" t="s">
        <v>13</v>
      </c>
      <c r="AJ57" s="293"/>
      <c r="AK57" s="204"/>
      <c r="AL57" s="205"/>
      <c r="AM57" s="205"/>
      <c r="AN57" s="205"/>
      <c r="AO57" s="205"/>
      <c r="AP57" s="205">
        <f>SUM(AK57:AO57)</f>
        <v>0</v>
      </c>
      <c r="AQ57" s="284" t="s">
        <v>13</v>
      </c>
      <c r="AR57" s="285"/>
      <c r="AS57" s="205"/>
      <c r="AT57" s="205"/>
      <c r="AU57" s="205"/>
      <c r="AV57" s="205"/>
      <c r="AW57" s="205"/>
      <c r="AX57" s="206">
        <f>SUM(AS57:AW57)</f>
        <v>0</v>
      </c>
      <c r="BC57" s="274" t="s">
        <v>13</v>
      </c>
      <c r="BD57" s="293"/>
      <c r="BE57" s="204">
        <f t="shared" ref="BE57:BI58" si="87">Q57+AK57</f>
        <v>1</v>
      </c>
      <c r="BF57" s="205">
        <f t="shared" si="87"/>
        <v>1</v>
      </c>
      <c r="BG57" s="205">
        <f t="shared" si="87"/>
        <v>0</v>
      </c>
      <c r="BH57" s="205">
        <f t="shared" si="87"/>
        <v>0</v>
      </c>
      <c r="BI57" s="205">
        <f t="shared" si="87"/>
        <v>0</v>
      </c>
      <c r="BJ57" s="205">
        <f>SUM(BE57:BI57)</f>
        <v>2</v>
      </c>
      <c r="BK57" s="286" t="s">
        <v>13</v>
      </c>
      <c r="BL57" s="286"/>
      <c r="BM57" s="205">
        <f t="shared" ref="BM57:BO58" si="88">Y57+AS57</f>
        <v>0</v>
      </c>
      <c r="BN57" s="205">
        <f t="shared" si="88"/>
        <v>0</v>
      </c>
      <c r="BO57" s="205">
        <f t="shared" si="88"/>
        <v>0</v>
      </c>
      <c r="BP57" s="205"/>
      <c r="BQ57" s="205"/>
      <c r="BR57" s="206">
        <f>SUM(BM57:BQ57)</f>
        <v>0</v>
      </c>
    </row>
    <row r="58" spans="15:76" ht="14.25" thickBot="1" x14ac:dyDescent="0.2">
      <c r="O58" s="274" t="s">
        <v>15</v>
      </c>
      <c r="P58" s="293"/>
      <c r="Q58" s="17">
        <v>6</v>
      </c>
      <c r="R58" s="18">
        <v>5</v>
      </c>
      <c r="S58" s="18">
        <v>3</v>
      </c>
      <c r="T58" s="18"/>
      <c r="U58" s="18">
        <v>1</v>
      </c>
      <c r="V58" s="18">
        <f>SUM(Q58:U58)</f>
        <v>15</v>
      </c>
      <c r="W58" s="436" t="s">
        <v>15</v>
      </c>
      <c r="X58" s="437"/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9">
        <f>SUM(Y58:AC58)</f>
        <v>0</v>
      </c>
      <c r="AI58" s="274" t="s">
        <v>15</v>
      </c>
      <c r="AJ58" s="293"/>
      <c r="AK58" s="17"/>
      <c r="AL58" s="18"/>
      <c r="AM58" s="18"/>
      <c r="AN58" s="18"/>
      <c r="AO58" s="18"/>
      <c r="AP58" s="18">
        <f>SUM(AK58:AO58)</f>
        <v>0</v>
      </c>
      <c r="AQ58" s="291" t="s">
        <v>15</v>
      </c>
      <c r="AR58" s="292"/>
      <c r="AS58" s="18"/>
      <c r="AT58" s="18"/>
      <c r="AU58" s="18"/>
      <c r="AV58" s="18"/>
      <c r="AW58" s="18"/>
      <c r="AX58" s="19">
        <f>SUM(AS58:AW58)</f>
        <v>0</v>
      </c>
      <c r="BC58" s="274" t="s">
        <v>15</v>
      </c>
      <c r="BD58" s="293"/>
      <c r="BE58" s="17">
        <f>Q58+AK58</f>
        <v>6</v>
      </c>
      <c r="BF58" s="18">
        <f t="shared" si="87"/>
        <v>5</v>
      </c>
      <c r="BG58" s="18">
        <f t="shared" si="87"/>
        <v>3</v>
      </c>
      <c r="BH58" s="18">
        <f t="shared" si="87"/>
        <v>0</v>
      </c>
      <c r="BI58" s="18">
        <f t="shared" si="87"/>
        <v>1</v>
      </c>
      <c r="BJ58" s="18">
        <f>SUM(BE58:BI58)</f>
        <v>15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7</v>
      </c>
      <c r="R59" s="20">
        <f t="shared" si="89"/>
        <v>6</v>
      </c>
      <c r="S59" s="20">
        <f t="shared" si="89"/>
        <v>3</v>
      </c>
      <c r="T59" s="20">
        <f t="shared" si="89"/>
        <v>0</v>
      </c>
      <c r="U59" s="20">
        <f t="shared" si="89"/>
        <v>1</v>
      </c>
      <c r="V59" s="20">
        <f t="shared" si="89"/>
        <v>17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7</v>
      </c>
      <c r="BF59" s="20">
        <f t="shared" si="93"/>
        <v>6</v>
      </c>
      <c r="BG59" s="20">
        <f t="shared" si="93"/>
        <v>3</v>
      </c>
      <c r="BH59" s="20">
        <f t="shared" si="93"/>
        <v>0</v>
      </c>
      <c r="BI59" s="20">
        <f t="shared" si="93"/>
        <v>1</v>
      </c>
      <c r="BJ59" s="20">
        <f t="shared" si="93"/>
        <v>17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7"/>
      <c r="U61" s="47"/>
      <c r="V61" s="390" t="s">
        <v>19</v>
      </c>
      <c r="W61" s="391"/>
      <c r="X61" s="392"/>
      <c r="Y61" s="47"/>
      <c r="Z61" s="47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P61" s="399" t="s">
        <v>19</v>
      </c>
      <c r="AQ61" s="400"/>
      <c r="AR61" s="401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J61" s="399" t="s">
        <v>19</v>
      </c>
      <c r="BK61" s="400"/>
      <c r="BL61" s="401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238" t="s">
        <v>16</v>
      </c>
      <c r="R62" s="434">
        <f>V7+AD7+V12</f>
        <v>589</v>
      </c>
      <c r="S62" s="406"/>
      <c r="T62" s="47"/>
      <c r="U62" s="47"/>
      <c r="V62" s="238" t="s">
        <v>16</v>
      </c>
      <c r="W62" s="434">
        <f>AD12+V17+AD17+V22+AD22+V27+AD27+V32+AD32+V37</f>
        <v>2715</v>
      </c>
      <c r="X62" s="406"/>
      <c r="Y62" s="47"/>
      <c r="Z62" s="47"/>
      <c r="AA62" s="238" t="s">
        <v>16</v>
      </c>
      <c r="AB62" s="434">
        <f>AD37+V42+AD42+V47+AD47+V52+AD52+V57+AD57</f>
        <v>1728</v>
      </c>
      <c r="AC62" s="406"/>
      <c r="AD62" s="40" t="s">
        <v>16</v>
      </c>
      <c r="AE62" s="167">
        <f>AD37+V42</f>
        <v>946</v>
      </c>
      <c r="AF62" s="167">
        <f>AD42+V47+AD47+V52+AD52+V57+AD57</f>
        <v>782</v>
      </c>
      <c r="AK62" s="239" t="s">
        <v>16</v>
      </c>
      <c r="AL62" s="250">
        <f>AP7+AX7+AP12</f>
        <v>0</v>
      </c>
      <c r="AM62" s="251"/>
      <c r="AP62" s="239" t="s">
        <v>16</v>
      </c>
      <c r="AQ62" s="250">
        <f>AX12+AP17+AX17+AP22+AX22+AP27+AX27+AP32+AX32+AP37</f>
        <v>46</v>
      </c>
      <c r="AR62" s="251"/>
      <c r="AU62" s="239" t="s">
        <v>16</v>
      </c>
      <c r="AV62" s="250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239" t="s">
        <v>16</v>
      </c>
      <c r="BF62" s="435">
        <f>BJ7+BR7+BJ12</f>
        <v>589</v>
      </c>
      <c r="BG62" s="409"/>
      <c r="BJ62" s="239" t="s">
        <v>16</v>
      </c>
      <c r="BK62" s="435">
        <f>BR12+BJ17+BR17+BJ22+BR22+BJ27+BR27+BJ32+BR32+BJ37</f>
        <v>2761</v>
      </c>
      <c r="BL62" s="409"/>
      <c r="BO62" s="239" t="s">
        <v>16</v>
      </c>
      <c r="BP62" s="435">
        <f>BR37+BJ42+BR42+BJ47+BR47+BJ52+BR52+BJ57+BR57</f>
        <v>1728</v>
      </c>
      <c r="BQ62" s="409"/>
      <c r="BR62" s="40" t="s">
        <v>16</v>
      </c>
      <c r="BS62" s="167">
        <f>BR37+BJ42</f>
        <v>946</v>
      </c>
      <c r="BT62" s="167">
        <f>BR42+BJ47+BR47+BJ52+BR52+BJ57+BR57</f>
        <v>782</v>
      </c>
    </row>
    <row r="63" spans="15:76" ht="15" thickBot="1" x14ac:dyDescent="0.2">
      <c r="Q63" s="240" t="s">
        <v>14</v>
      </c>
      <c r="R63" s="431">
        <f>V8+AD8+V13</f>
        <v>570</v>
      </c>
      <c r="S63" s="411"/>
      <c r="T63" s="47"/>
      <c r="U63" s="47"/>
      <c r="V63" s="240" t="s">
        <v>14</v>
      </c>
      <c r="W63" s="431">
        <f>AD13+V18+AD18+V23+AD23+V28+AD28+V33+AD33+V38</f>
        <v>2635</v>
      </c>
      <c r="X63" s="411"/>
      <c r="Y63" s="47"/>
      <c r="Z63" s="47"/>
      <c r="AA63" s="240" t="s">
        <v>14</v>
      </c>
      <c r="AB63" s="431">
        <f>AD38+V43+AD43+V48+AD48+V53+AD53+V58+AD58</f>
        <v>2265</v>
      </c>
      <c r="AC63" s="411"/>
      <c r="AD63" s="40" t="s">
        <v>14</v>
      </c>
      <c r="AE63" s="168">
        <f>AD38+V43</f>
        <v>988</v>
      </c>
      <c r="AF63" s="168">
        <f>AD43+V48+AD48+V53+AD53+V58+AD58</f>
        <v>1277</v>
      </c>
      <c r="AK63" s="241" t="s">
        <v>14</v>
      </c>
      <c r="AL63" s="432">
        <f>AP8+AX8+AP13</f>
        <v>0</v>
      </c>
      <c r="AM63" s="413"/>
      <c r="AP63" s="241" t="s">
        <v>14</v>
      </c>
      <c r="AQ63" s="432">
        <f>AX13+AP18+AX18+AP23+AX23+AP28+AX28+AP33+AX33+AP38</f>
        <v>48</v>
      </c>
      <c r="AR63" s="413"/>
      <c r="AU63" s="241" t="s">
        <v>14</v>
      </c>
      <c r="AV63" s="43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241" t="s">
        <v>14</v>
      </c>
      <c r="BF63" s="433">
        <f>BJ8+BR8+BJ13</f>
        <v>570</v>
      </c>
      <c r="BG63" s="415"/>
      <c r="BJ63" s="241" t="s">
        <v>14</v>
      </c>
      <c r="BK63" s="433">
        <f>BR13+BJ18+BR18+BJ23+BR23+BJ28+BR28+BJ33+BR33+BJ38</f>
        <v>2683</v>
      </c>
      <c r="BL63" s="415"/>
      <c r="BO63" s="241" t="s">
        <v>14</v>
      </c>
      <c r="BP63" s="433">
        <f>BR38+BJ43+BR43+BJ48+BR48+BJ53+BR53+BJ58+BR58</f>
        <v>2266</v>
      </c>
      <c r="BQ63" s="415"/>
      <c r="BR63" s="40" t="s">
        <v>14</v>
      </c>
      <c r="BS63" s="168">
        <f>BR38+BJ43</f>
        <v>988</v>
      </c>
      <c r="BT63" s="168">
        <f>BR43+BJ48+BR48+BJ53+BR53+BJ58+BR58</f>
        <v>1278</v>
      </c>
    </row>
    <row r="64" spans="15:76" ht="15" thickBot="1" x14ac:dyDescent="0.2">
      <c r="Q64" s="242" t="s">
        <v>12</v>
      </c>
      <c r="R64" s="429">
        <f>R62+R63</f>
        <v>1159</v>
      </c>
      <c r="S64" s="425"/>
      <c r="T64" s="47"/>
      <c r="U64" s="47"/>
      <c r="V64" s="242" t="s">
        <v>12</v>
      </c>
      <c r="W64" s="429">
        <f>W62+W63</f>
        <v>5350</v>
      </c>
      <c r="X64" s="425"/>
      <c r="Y64" s="47"/>
      <c r="Z64" s="47"/>
      <c r="AA64" s="242" t="s">
        <v>12</v>
      </c>
      <c r="AB64" s="429">
        <f>AB62+AB63</f>
        <v>3993</v>
      </c>
      <c r="AC64" s="425"/>
      <c r="AD64" s="40" t="s">
        <v>12</v>
      </c>
      <c r="AE64" s="169">
        <f>AD39+V44</f>
        <v>1934</v>
      </c>
      <c r="AF64" s="170">
        <f>AD44+V49+AD49+V54+AD54+V59+AD59</f>
        <v>2059</v>
      </c>
      <c r="AK64" s="243" t="s">
        <v>12</v>
      </c>
      <c r="AL64" s="430">
        <f>AL62+AL63</f>
        <v>0</v>
      </c>
      <c r="AM64" s="427"/>
      <c r="AP64" s="243" t="s">
        <v>12</v>
      </c>
      <c r="AQ64" s="430">
        <f>AQ62+AQ63</f>
        <v>94</v>
      </c>
      <c r="AR64" s="427"/>
      <c r="AU64" s="243" t="s">
        <v>12</v>
      </c>
      <c r="AV64" s="430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243" t="s">
        <v>12</v>
      </c>
      <c r="BF64" s="428">
        <f>BF62+BF63</f>
        <v>1159</v>
      </c>
      <c r="BG64" s="421"/>
      <c r="BJ64" s="243" t="s">
        <v>12</v>
      </c>
      <c r="BK64" s="428">
        <f>BK62+BK63</f>
        <v>5444</v>
      </c>
      <c r="BL64" s="421"/>
      <c r="BO64" s="243" t="s">
        <v>12</v>
      </c>
      <c r="BP64" s="428">
        <f>BP62+BP63</f>
        <v>3994</v>
      </c>
      <c r="BQ64" s="421"/>
      <c r="BR64" s="40" t="s">
        <v>12</v>
      </c>
      <c r="BS64" s="169">
        <f>BR39+BJ44</f>
        <v>1934</v>
      </c>
      <c r="BT64" s="170">
        <f>BR44+BJ49+BR49+BJ54+BR54+BJ59+BR59</f>
        <v>2060</v>
      </c>
      <c r="BW64" s="35"/>
      <c r="BX64" s="35"/>
    </row>
    <row r="65" spans="17:76" ht="14.25" x14ac:dyDescent="0.15">
      <c r="Q65" s="53" t="s">
        <v>23</v>
      </c>
      <c r="R65" s="422">
        <f>R64/O9</f>
        <v>0.11035993144163017</v>
      </c>
      <c r="S65" s="423"/>
      <c r="T65" s="47"/>
      <c r="U65" s="47"/>
      <c r="V65" s="53" t="s">
        <v>23</v>
      </c>
      <c r="W65" s="422">
        <f>W64/O9</f>
        <v>0.50942677585221863</v>
      </c>
      <c r="X65" s="423"/>
      <c r="Y65" s="244"/>
      <c r="Z65" s="244"/>
      <c r="AA65" s="53" t="s">
        <v>23</v>
      </c>
      <c r="AB65" s="422">
        <f>AB64/O9</f>
        <v>0.38021329270615123</v>
      </c>
      <c r="AC65" s="423"/>
      <c r="AE65" s="45">
        <f>AE64/O9</f>
        <v>0.18415539897162445</v>
      </c>
      <c r="AF65" s="45">
        <f>AF64/O9</f>
        <v>0.19605789373452676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0.98947368421052628</v>
      </c>
      <c r="AR65" s="418"/>
      <c r="AS65" s="245"/>
      <c r="AT65" s="245"/>
      <c r="AU65" s="165" t="s">
        <v>23</v>
      </c>
      <c r="AV65" s="417">
        <f>AV64/AI9</f>
        <v>1.0526315789473684E-2</v>
      </c>
      <c r="AW65" s="418"/>
      <c r="AY65" s="45">
        <f>AY64/AI9</f>
        <v>0</v>
      </c>
      <c r="AZ65" s="45">
        <f>AZ64/AI9</f>
        <v>1.0526315789473684E-2</v>
      </c>
      <c r="BE65" s="165" t="s">
        <v>23</v>
      </c>
      <c r="BF65" s="417">
        <f>BF64/BC9</f>
        <v>0.10937057657827687</v>
      </c>
      <c r="BG65" s="418"/>
      <c r="BJ65" s="165" t="s">
        <v>23</v>
      </c>
      <c r="BK65" s="417">
        <f>BK64/BC9</f>
        <v>0.51373030102859296</v>
      </c>
      <c r="BL65" s="418"/>
      <c r="BM65" s="245"/>
      <c r="BN65" s="245"/>
      <c r="BO65" s="165" t="s">
        <v>23</v>
      </c>
      <c r="BP65" s="417">
        <f>BP64/BC9</f>
        <v>0.37689912239313011</v>
      </c>
      <c r="BQ65" s="418"/>
      <c r="BS65" s="45">
        <f>BS64/BC9</f>
        <v>0.18250448240067943</v>
      </c>
      <c r="BT65" s="45">
        <f>BT64/BC9</f>
        <v>0.19439463999245069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1621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1611</v>
      </c>
      <c r="AA75" s="419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2AFCF-232A-4247-957C-355736C5A659}">
  <dimension ref="A1:BX75"/>
  <sheetViews>
    <sheetView view="pageBreakPreview" topLeftCell="AE1" zoomScaleNormal="100" zoomScaleSheetLayoutView="100" workbookViewId="0">
      <selection activeCell="Q57" sqref="Q57:Q58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442"/>
      <c r="B1" s="442"/>
      <c r="M1" t="s">
        <v>40</v>
      </c>
    </row>
    <row r="2" spans="1:70" ht="13.5" customHeight="1" x14ac:dyDescent="0.15">
      <c r="A2" s="442"/>
      <c r="B2" s="442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442"/>
      <c r="B3" s="442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443" t="s">
        <v>67</v>
      </c>
      <c r="H4" s="444"/>
      <c r="I4" s="444"/>
      <c r="J4" s="444"/>
      <c r="K4" s="444"/>
      <c r="M4" s="2" t="s">
        <v>3</v>
      </c>
      <c r="N4" s="207"/>
      <c r="O4" s="2"/>
      <c r="V4" s="4"/>
      <c r="W4" s="5"/>
      <c r="X4" s="5"/>
      <c r="Z4" s="262" t="str">
        <f>G4</f>
        <v>令和3年3月31日現在</v>
      </c>
      <c r="AA4" s="263"/>
      <c r="AB4" s="263"/>
      <c r="AC4" s="263"/>
      <c r="AD4" s="263"/>
      <c r="AG4" s="6" t="s">
        <v>4</v>
      </c>
      <c r="AH4" s="208"/>
      <c r="AI4" s="6"/>
      <c r="AP4" s="4"/>
      <c r="AQ4" s="5"/>
      <c r="AR4" s="5"/>
      <c r="AT4" s="262" t="str">
        <f>Z4</f>
        <v>令和3年3月31日現在</v>
      </c>
      <c r="AU4" s="263"/>
      <c r="AV4" s="263"/>
      <c r="AW4" s="263"/>
      <c r="AX4" s="263"/>
      <c r="BA4" s="8" t="s">
        <v>5</v>
      </c>
      <c r="BB4" s="209"/>
      <c r="BC4" s="8"/>
      <c r="BJ4" s="4"/>
      <c r="BK4" s="5"/>
      <c r="BL4" s="5"/>
      <c r="BN4" s="262" t="str">
        <f>AT4</f>
        <v>令和3年3月31日現在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441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249"/>
      <c r="Y5" s="10"/>
      <c r="Z5" s="10"/>
      <c r="AA5" s="10"/>
      <c r="AB5" s="10"/>
      <c r="AC5" s="10"/>
      <c r="AD5" s="10"/>
      <c r="AG5" s="250" t="s">
        <v>6</v>
      </c>
      <c r="AH5" s="441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249"/>
      <c r="AS5" s="10"/>
      <c r="AT5" s="10"/>
      <c r="AU5" s="10"/>
      <c r="AV5" s="10"/>
      <c r="AW5" s="10"/>
      <c r="AX5" s="10"/>
      <c r="BA5" s="250" t="s">
        <v>6</v>
      </c>
      <c r="BB5" s="441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249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23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5025</v>
      </c>
      <c r="P7" s="283"/>
      <c r="Q7" s="247">
        <v>32</v>
      </c>
      <c r="R7" s="246">
        <v>36</v>
      </c>
      <c r="S7" s="246">
        <v>29</v>
      </c>
      <c r="T7" s="246">
        <v>38</v>
      </c>
      <c r="U7" s="246">
        <v>37</v>
      </c>
      <c r="V7" s="246">
        <f>SUM(Q7:U7)</f>
        <v>172</v>
      </c>
      <c r="W7" s="284" t="s">
        <v>13</v>
      </c>
      <c r="X7" s="285"/>
      <c r="Y7" s="246">
        <v>42</v>
      </c>
      <c r="Z7" s="246">
        <v>35</v>
      </c>
      <c r="AA7" s="246">
        <v>35</v>
      </c>
      <c r="AB7" s="246">
        <v>32</v>
      </c>
      <c r="AC7" s="246">
        <v>45</v>
      </c>
      <c r="AD7" s="248">
        <f>SUM(Y7:AC7)</f>
        <v>189</v>
      </c>
      <c r="AG7" s="274" t="s">
        <v>13</v>
      </c>
      <c r="AH7" s="275"/>
      <c r="AI7" s="282">
        <f>AP7+AX7+AP12+AX12+AP17+AX17+AP22+AX22+AP27+AX27+AP32+AX32+AP37+AX37+AP42+AX42+AP47+AX47+AP52+AX52+AP57+AX57</f>
        <v>45</v>
      </c>
      <c r="AJ7" s="283"/>
      <c r="AK7" s="247"/>
      <c r="AL7" s="246"/>
      <c r="AM7" s="246"/>
      <c r="AN7" s="246"/>
      <c r="AO7" s="246"/>
      <c r="AP7" s="246">
        <f>SUM(AK7:AO7)</f>
        <v>0</v>
      </c>
      <c r="AQ7" s="284" t="s">
        <v>13</v>
      </c>
      <c r="AR7" s="285"/>
      <c r="AS7" s="246"/>
      <c r="AT7" s="246"/>
      <c r="AU7" s="246"/>
      <c r="AV7" s="246"/>
      <c r="AW7" s="246"/>
      <c r="AX7" s="248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5070</v>
      </c>
      <c r="BD7" s="283"/>
      <c r="BE7" s="247">
        <f>Q7+AK7</f>
        <v>32</v>
      </c>
      <c r="BF7" s="246">
        <f t="shared" ref="BF7:BJ8" si="0">R7+AL7</f>
        <v>36</v>
      </c>
      <c r="BG7" s="246">
        <f t="shared" si="0"/>
        <v>29</v>
      </c>
      <c r="BH7" s="246">
        <f t="shared" si="0"/>
        <v>38</v>
      </c>
      <c r="BI7" s="246">
        <f t="shared" si="0"/>
        <v>37</v>
      </c>
      <c r="BJ7" s="246">
        <f t="shared" si="0"/>
        <v>172</v>
      </c>
      <c r="BK7" s="286" t="s">
        <v>13</v>
      </c>
      <c r="BL7" s="286"/>
      <c r="BM7" s="246">
        <f>Y7+AS7</f>
        <v>42</v>
      </c>
      <c r="BN7" s="246">
        <f t="shared" ref="BN7:BQ8" si="1">Z7+AT7</f>
        <v>35</v>
      </c>
      <c r="BO7" s="246">
        <f t="shared" si="1"/>
        <v>35</v>
      </c>
      <c r="BP7" s="246">
        <f t="shared" si="1"/>
        <v>32</v>
      </c>
      <c r="BQ7" s="246">
        <f t="shared" si="1"/>
        <v>45</v>
      </c>
      <c r="BR7" s="248">
        <f>SUM(BM7:BQ7)</f>
        <v>189</v>
      </c>
    </row>
    <row r="8" spans="1:70" ht="15.75" customHeight="1" thickBot="1" x14ac:dyDescent="0.2">
      <c r="B8" s="144" t="s">
        <v>34</v>
      </c>
      <c r="C8" s="211">
        <f t="shared" ref="C8:H8" si="2">+C10-C9</f>
        <v>3300</v>
      </c>
      <c r="D8" s="212">
        <f t="shared" si="2"/>
        <v>3196</v>
      </c>
      <c r="E8" s="59">
        <f t="shared" si="2"/>
        <v>6496</v>
      </c>
      <c r="F8" s="213">
        <f>+F10-F9</f>
        <v>45</v>
      </c>
      <c r="G8" s="214">
        <f t="shared" si="2"/>
        <v>48</v>
      </c>
      <c r="H8" s="59">
        <f t="shared" si="2"/>
        <v>93</v>
      </c>
      <c r="I8" s="104">
        <f t="shared" ref="I8:K10" si="3">+C8+F8</f>
        <v>3345</v>
      </c>
      <c r="J8" s="105">
        <f t="shared" si="3"/>
        <v>3244</v>
      </c>
      <c r="K8" s="106">
        <f t="shared" si="3"/>
        <v>6589</v>
      </c>
      <c r="L8" s="215"/>
      <c r="M8" s="274" t="s">
        <v>14</v>
      </c>
      <c r="N8" s="275"/>
      <c r="O8" s="282">
        <f>V8+AD8+V13+AD13+V18+AD18+V23+AD23+V28+AD28+V33+AD33+V38+AD38+V43+AD43+V48+AD48+V53+AD53+V58+AD58</f>
        <v>5461</v>
      </c>
      <c r="P8" s="283"/>
      <c r="Q8" s="17">
        <v>16</v>
      </c>
      <c r="R8" s="18">
        <v>20</v>
      </c>
      <c r="S8" s="18">
        <v>33</v>
      </c>
      <c r="T8" s="18">
        <v>40</v>
      </c>
      <c r="U8" s="18">
        <v>34</v>
      </c>
      <c r="V8" s="18">
        <f>SUM(Q8:U8)</f>
        <v>143</v>
      </c>
      <c r="W8" s="291" t="s">
        <v>15</v>
      </c>
      <c r="X8" s="292"/>
      <c r="Y8" s="18">
        <v>30</v>
      </c>
      <c r="Z8" s="18">
        <v>39</v>
      </c>
      <c r="AA8" s="18">
        <v>36</v>
      </c>
      <c r="AB8" s="18">
        <v>52</v>
      </c>
      <c r="AC8" s="18">
        <v>52</v>
      </c>
      <c r="AD8" s="19">
        <f>SUM(Y8:AC8)</f>
        <v>209</v>
      </c>
      <c r="AG8" s="274" t="s">
        <v>14</v>
      </c>
      <c r="AH8" s="275"/>
      <c r="AI8" s="282">
        <f>AP8+AX8+AP13+AX13+AP18+AX18+AP23+AX23+AP28+AX28+AP33+AX33+AP38+AX38+AP43+AX43+AP48+AX48+AP53+AX53+AP58+AX58</f>
        <v>49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5510</v>
      </c>
      <c r="BD8" s="283"/>
      <c r="BE8" s="17">
        <f>Q8+AK8</f>
        <v>16</v>
      </c>
      <c r="BF8" s="18">
        <f t="shared" si="0"/>
        <v>20</v>
      </c>
      <c r="BG8" s="18">
        <f t="shared" si="0"/>
        <v>33</v>
      </c>
      <c r="BH8" s="18">
        <f t="shared" si="0"/>
        <v>40</v>
      </c>
      <c r="BI8" s="18">
        <f t="shared" si="0"/>
        <v>34</v>
      </c>
      <c r="BJ8" s="18">
        <f>SUM(BE8:BI8)</f>
        <v>143</v>
      </c>
      <c r="BK8" s="287" t="s">
        <v>15</v>
      </c>
      <c r="BL8" s="287"/>
      <c r="BM8" s="18">
        <f>Y8+AS8</f>
        <v>30</v>
      </c>
      <c r="BN8" s="18">
        <f t="shared" si="1"/>
        <v>39</v>
      </c>
      <c r="BO8" s="18">
        <f t="shared" si="1"/>
        <v>36</v>
      </c>
      <c r="BP8" s="18">
        <f t="shared" si="1"/>
        <v>52</v>
      </c>
      <c r="BQ8" s="18">
        <f t="shared" si="1"/>
        <v>52</v>
      </c>
      <c r="BR8" s="19">
        <f>SUM(BM8:BQ8)</f>
        <v>209</v>
      </c>
    </row>
    <row r="9" spans="1:70" ht="15" x14ac:dyDescent="0.15">
      <c r="B9" s="145" t="s">
        <v>35</v>
      </c>
      <c r="C9" s="216">
        <f>AB62</f>
        <v>1725</v>
      </c>
      <c r="D9" s="217">
        <f>AB63</f>
        <v>2265</v>
      </c>
      <c r="E9" s="63">
        <f>+C9+D9</f>
        <v>3990</v>
      </c>
      <c r="F9" s="218">
        <f>AV62</f>
        <v>0</v>
      </c>
      <c r="G9" s="217">
        <f>AV63</f>
        <v>1</v>
      </c>
      <c r="H9" s="63">
        <f>SUM(F9:G9)</f>
        <v>1</v>
      </c>
      <c r="I9" s="107">
        <f t="shared" si="3"/>
        <v>1725</v>
      </c>
      <c r="J9" s="108">
        <f t="shared" si="3"/>
        <v>2266</v>
      </c>
      <c r="K9" s="109">
        <f t="shared" si="3"/>
        <v>3991</v>
      </c>
      <c r="L9" s="215"/>
      <c r="M9" s="274" t="s">
        <v>12</v>
      </c>
      <c r="N9" s="275"/>
      <c r="O9" s="282">
        <f>SUM(O7:O8)</f>
        <v>10486</v>
      </c>
      <c r="P9" s="288"/>
      <c r="Q9" s="20">
        <f t="shared" ref="Q9:V9" si="4">SUM(Q7:Q8)</f>
        <v>48</v>
      </c>
      <c r="R9" s="20">
        <f t="shared" si="4"/>
        <v>56</v>
      </c>
      <c r="S9" s="20">
        <f t="shared" si="4"/>
        <v>62</v>
      </c>
      <c r="T9" s="20">
        <f t="shared" si="4"/>
        <v>78</v>
      </c>
      <c r="U9" s="20">
        <f t="shared" si="4"/>
        <v>71</v>
      </c>
      <c r="V9" s="20">
        <f t="shared" si="4"/>
        <v>315</v>
      </c>
      <c r="W9" s="289" t="s">
        <v>12</v>
      </c>
      <c r="X9" s="290"/>
      <c r="Y9" s="20">
        <f t="shared" ref="Y9:AD9" si="5">SUM(Y7:Y8)</f>
        <v>72</v>
      </c>
      <c r="Z9" s="20">
        <f t="shared" si="5"/>
        <v>74</v>
      </c>
      <c r="AA9" s="20">
        <f t="shared" si="5"/>
        <v>71</v>
      </c>
      <c r="AB9" s="20">
        <f t="shared" si="5"/>
        <v>84</v>
      </c>
      <c r="AC9" s="20">
        <f t="shared" si="5"/>
        <v>97</v>
      </c>
      <c r="AD9" s="20">
        <f t="shared" si="5"/>
        <v>398</v>
      </c>
      <c r="AG9" s="274" t="s">
        <v>12</v>
      </c>
      <c r="AH9" s="275"/>
      <c r="AI9" s="282">
        <f>SUM(AI7:AI8)</f>
        <v>94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10580</v>
      </c>
      <c r="BD9" s="283"/>
      <c r="BE9" s="20">
        <f t="shared" ref="BE9:BJ9" si="8">SUM(BE7:BE8)</f>
        <v>48</v>
      </c>
      <c r="BF9" s="20">
        <f t="shared" si="8"/>
        <v>56</v>
      </c>
      <c r="BG9" s="20">
        <f t="shared" si="8"/>
        <v>62</v>
      </c>
      <c r="BH9" s="20">
        <f t="shared" si="8"/>
        <v>78</v>
      </c>
      <c r="BI9" s="20">
        <f t="shared" si="8"/>
        <v>71</v>
      </c>
      <c r="BJ9" s="20">
        <f t="shared" si="8"/>
        <v>315</v>
      </c>
      <c r="BK9" s="294" t="s">
        <v>12</v>
      </c>
      <c r="BL9" s="294"/>
      <c r="BM9" s="20">
        <f t="shared" ref="BM9:BR9" si="9">SUM(BM7:BM8)</f>
        <v>72</v>
      </c>
      <c r="BN9" s="20">
        <f t="shared" si="9"/>
        <v>74</v>
      </c>
      <c r="BO9" s="20">
        <f t="shared" si="9"/>
        <v>71</v>
      </c>
      <c r="BP9" s="20">
        <f t="shared" si="9"/>
        <v>84</v>
      </c>
      <c r="BQ9" s="20">
        <f t="shared" si="9"/>
        <v>97</v>
      </c>
      <c r="BR9" s="20">
        <f t="shared" si="9"/>
        <v>398</v>
      </c>
    </row>
    <row r="10" spans="1:70" ht="15.75" thickBot="1" x14ac:dyDescent="0.2">
      <c r="B10" s="146" t="s">
        <v>12</v>
      </c>
      <c r="C10" s="219">
        <f>O7</f>
        <v>5025</v>
      </c>
      <c r="D10" s="220">
        <f>O8</f>
        <v>5461</v>
      </c>
      <c r="E10" s="66">
        <f>+C10+D10</f>
        <v>10486</v>
      </c>
      <c r="F10" s="221">
        <f>AI7</f>
        <v>45</v>
      </c>
      <c r="G10" s="220">
        <f>AI8</f>
        <v>49</v>
      </c>
      <c r="H10" s="66">
        <f>SUM(F10:G10)</f>
        <v>94</v>
      </c>
      <c r="I10" s="110">
        <f t="shared" si="3"/>
        <v>5070</v>
      </c>
      <c r="J10" s="111">
        <f t="shared" si="3"/>
        <v>5510</v>
      </c>
      <c r="K10" s="112">
        <f t="shared" si="3"/>
        <v>10580</v>
      </c>
      <c r="L10" s="215"/>
      <c r="N10" s="37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H10" s="37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B10" s="37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C11" s="222"/>
      <c r="D11" s="222"/>
      <c r="E11" s="215"/>
      <c r="F11" s="222"/>
      <c r="G11" s="222"/>
      <c r="H11" s="215"/>
      <c r="I11" s="223"/>
      <c r="J11" s="223"/>
      <c r="K11" s="224"/>
      <c r="L11" s="37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34.33</v>
      </c>
      <c r="D12" s="162">
        <f t="shared" si="10"/>
        <v>41.48</v>
      </c>
      <c r="E12" s="158">
        <f t="shared" si="10"/>
        <v>38.049999999999997</v>
      </c>
      <c r="F12" s="157">
        <f t="shared" si="10"/>
        <v>0</v>
      </c>
      <c r="G12" s="162">
        <f t="shared" si="10"/>
        <v>2.04</v>
      </c>
      <c r="H12" s="158">
        <f t="shared" si="10"/>
        <v>1.06</v>
      </c>
      <c r="I12" s="159">
        <f t="shared" si="10"/>
        <v>34.020000000000003</v>
      </c>
      <c r="J12" s="160">
        <f t="shared" si="10"/>
        <v>41.13</v>
      </c>
      <c r="K12" s="158">
        <f t="shared" si="10"/>
        <v>37.72</v>
      </c>
      <c r="L12" s="37"/>
      <c r="N12" s="225"/>
      <c r="O12" s="274" t="s">
        <v>13</v>
      </c>
      <c r="P12" s="293"/>
      <c r="Q12" s="247">
        <v>35</v>
      </c>
      <c r="R12" s="246">
        <v>48</v>
      </c>
      <c r="S12" s="246">
        <v>48</v>
      </c>
      <c r="T12" s="246">
        <v>37</v>
      </c>
      <c r="U12" s="246">
        <v>57</v>
      </c>
      <c r="V12" s="246">
        <f>SUM(Q12:U12)</f>
        <v>225</v>
      </c>
      <c r="W12" s="284" t="s">
        <v>13</v>
      </c>
      <c r="X12" s="285"/>
      <c r="Y12" s="246">
        <v>62</v>
      </c>
      <c r="Z12" s="246">
        <v>38</v>
      </c>
      <c r="AA12" s="246">
        <v>65</v>
      </c>
      <c r="AB12" s="246">
        <v>34</v>
      </c>
      <c r="AC12" s="246">
        <v>36</v>
      </c>
      <c r="AD12" s="248">
        <f>SUM(Y12:AC12)</f>
        <v>235</v>
      </c>
      <c r="AI12" s="274" t="s">
        <v>13</v>
      </c>
      <c r="AJ12" s="293"/>
      <c r="AK12" s="247"/>
      <c r="AL12" s="246"/>
      <c r="AM12" s="246"/>
      <c r="AN12" s="246"/>
      <c r="AO12" s="246"/>
      <c r="AP12" s="246">
        <f>SUM(AK12:AO12)</f>
        <v>0</v>
      </c>
      <c r="AQ12" s="284" t="s">
        <v>13</v>
      </c>
      <c r="AR12" s="285"/>
      <c r="AS12" s="246"/>
      <c r="AT12" s="246"/>
      <c r="AU12" s="246"/>
      <c r="AV12" s="246"/>
      <c r="AW12" s="246">
        <v>1</v>
      </c>
      <c r="AX12" s="248">
        <f>SUM(AS12:AW12)</f>
        <v>1</v>
      </c>
      <c r="BC12" s="274" t="s">
        <v>13</v>
      </c>
      <c r="BD12" s="293"/>
      <c r="BE12" s="247">
        <f>Q12+AK12</f>
        <v>35</v>
      </c>
      <c r="BF12" s="246">
        <f t="shared" ref="BF12:BI13" si="11">R12+AL12</f>
        <v>48</v>
      </c>
      <c r="BG12" s="246">
        <f t="shared" si="11"/>
        <v>48</v>
      </c>
      <c r="BH12" s="246">
        <f t="shared" si="11"/>
        <v>37</v>
      </c>
      <c r="BI12" s="246">
        <f t="shared" si="11"/>
        <v>57</v>
      </c>
      <c r="BJ12" s="246">
        <f>SUM(BE12:BI12)</f>
        <v>225</v>
      </c>
      <c r="BK12" s="286" t="s">
        <v>13</v>
      </c>
      <c r="BL12" s="286"/>
      <c r="BM12" s="246">
        <f t="shared" ref="BM12:BQ13" si="12">Y12+AS12</f>
        <v>62</v>
      </c>
      <c r="BN12" s="246">
        <f t="shared" si="12"/>
        <v>38</v>
      </c>
      <c r="BO12" s="246">
        <f t="shared" si="12"/>
        <v>65</v>
      </c>
      <c r="BP12" s="246">
        <f t="shared" si="12"/>
        <v>34</v>
      </c>
      <c r="BQ12" s="246">
        <f t="shared" si="12"/>
        <v>37</v>
      </c>
      <c r="BR12" s="248">
        <f>SUM(BM12:BQ12)</f>
        <v>236</v>
      </c>
    </row>
    <row r="13" spans="1:70" ht="16.5" thickTop="1" thickBot="1" x14ac:dyDescent="0.2">
      <c r="E13" s="37"/>
      <c r="H13" s="37"/>
      <c r="I13" s="113"/>
      <c r="J13" s="113"/>
      <c r="K13" s="114"/>
      <c r="L13" s="37"/>
      <c r="O13" s="274" t="s">
        <v>15</v>
      </c>
      <c r="P13" s="293"/>
      <c r="Q13" s="17">
        <v>44</v>
      </c>
      <c r="R13" s="18">
        <v>46</v>
      </c>
      <c r="S13" s="18">
        <v>36</v>
      </c>
      <c r="T13" s="18">
        <v>42</v>
      </c>
      <c r="U13" s="18">
        <v>54</v>
      </c>
      <c r="V13" s="18">
        <f>SUM(Q13:U13)</f>
        <v>222</v>
      </c>
      <c r="W13" s="291" t="s">
        <v>15</v>
      </c>
      <c r="X13" s="292"/>
      <c r="Y13" s="18">
        <v>57</v>
      </c>
      <c r="Z13" s="18">
        <v>44</v>
      </c>
      <c r="AA13" s="18">
        <v>53</v>
      </c>
      <c r="AB13" s="18">
        <v>45</v>
      </c>
      <c r="AC13" s="18">
        <v>51</v>
      </c>
      <c r="AD13" s="19">
        <f>SUM(Y13:AC13)</f>
        <v>250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>
        <v>3</v>
      </c>
      <c r="AX13" s="19">
        <f>SUM(AS13:AW13)</f>
        <v>3</v>
      </c>
      <c r="BC13" s="274" t="s">
        <v>15</v>
      </c>
      <c r="BD13" s="293"/>
      <c r="BE13" s="17">
        <f>Q13+AK13</f>
        <v>44</v>
      </c>
      <c r="BF13" s="18">
        <f t="shared" si="11"/>
        <v>46</v>
      </c>
      <c r="BG13" s="18">
        <f t="shared" si="11"/>
        <v>36</v>
      </c>
      <c r="BH13" s="18">
        <f t="shared" si="11"/>
        <v>42</v>
      </c>
      <c r="BI13" s="18">
        <f t="shared" si="11"/>
        <v>54</v>
      </c>
      <c r="BJ13" s="18">
        <f>SUM(BE13:BI13)</f>
        <v>222</v>
      </c>
      <c r="BK13" s="287" t="s">
        <v>15</v>
      </c>
      <c r="BL13" s="287"/>
      <c r="BM13" s="18">
        <f t="shared" si="12"/>
        <v>57</v>
      </c>
      <c r="BN13" s="18">
        <f t="shared" si="12"/>
        <v>44</v>
      </c>
      <c r="BO13" s="18">
        <f t="shared" si="12"/>
        <v>53</v>
      </c>
      <c r="BP13" s="18">
        <f t="shared" si="12"/>
        <v>45</v>
      </c>
      <c r="BQ13" s="18">
        <f t="shared" si="12"/>
        <v>54</v>
      </c>
      <c r="BR13" s="19">
        <f>SUM(BM13:BQ13)</f>
        <v>253</v>
      </c>
    </row>
    <row r="14" spans="1:70" ht="15" x14ac:dyDescent="0.15">
      <c r="E14" s="37"/>
      <c r="H14" s="37"/>
      <c r="I14" s="113"/>
      <c r="J14" s="113"/>
      <c r="K14" s="114"/>
      <c r="L14" s="215"/>
      <c r="O14" s="274" t="s">
        <v>12</v>
      </c>
      <c r="P14" s="275"/>
      <c r="Q14" s="20">
        <f t="shared" ref="Q14:V14" si="13">SUM(Q12:Q13)</f>
        <v>79</v>
      </c>
      <c r="R14" s="20">
        <f t="shared" si="13"/>
        <v>94</v>
      </c>
      <c r="S14" s="20">
        <f t="shared" si="13"/>
        <v>84</v>
      </c>
      <c r="T14" s="20">
        <f t="shared" si="13"/>
        <v>79</v>
      </c>
      <c r="U14" s="20">
        <f t="shared" si="13"/>
        <v>111</v>
      </c>
      <c r="V14" s="20">
        <f t="shared" si="13"/>
        <v>447</v>
      </c>
      <c r="W14" s="295" t="s">
        <v>12</v>
      </c>
      <c r="X14" s="296"/>
      <c r="Y14" s="20">
        <f t="shared" ref="Y14:AD14" si="14">SUM(Y12:Y13)</f>
        <v>119</v>
      </c>
      <c r="Z14" s="20">
        <f t="shared" si="14"/>
        <v>82</v>
      </c>
      <c r="AA14" s="20">
        <f t="shared" si="14"/>
        <v>118</v>
      </c>
      <c r="AB14" s="20">
        <f t="shared" si="14"/>
        <v>79</v>
      </c>
      <c r="AC14" s="20">
        <f t="shared" si="14"/>
        <v>87</v>
      </c>
      <c r="AD14" s="20">
        <f t="shared" si="14"/>
        <v>485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4</v>
      </c>
      <c r="AX14" s="20">
        <f t="shared" si="16"/>
        <v>4</v>
      </c>
      <c r="BC14" s="274" t="s">
        <v>12</v>
      </c>
      <c r="BD14" s="275"/>
      <c r="BE14" s="20">
        <f t="shared" ref="BE14:BJ14" si="17">SUM(BE12:BE13)</f>
        <v>79</v>
      </c>
      <c r="BF14" s="20">
        <f t="shared" si="17"/>
        <v>94</v>
      </c>
      <c r="BG14" s="20">
        <f t="shared" si="17"/>
        <v>84</v>
      </c>
      <c r="BH14" s="20">
        <f t="shared" si="17"/>
        <v>79</v>
      </c>
      <c r="BI14" s="20">
        <f t="shared" si="17"/>
        <v>111</v>
      </c>
      <c r="BJ14" s="20">
        <f t="shared" si="17"/>
        <v>447</v>
      </c>
      <c r="BK14" s="295" t="s">
        <v>12</v>
      </c>
      <c r="BL14" s="296"/>
      <c r="BM14" s="20">
        <f t="shared" ref="BM14:BR14" si="18">SUM(BM12:BM13)</f>
        <v>119</v>
      </c>
      <c r="BN14" s="20">
        <f t="shared" si="18"/>
        <v>82</v>
      </c>
      <c r="BO14" s="20">
        <f t="shared" si="18"/>
        <v>118</v>
      </c>
      <c r="BP14" s="20">
        <f t="shared" si="18"/>
        <v>79</v>
      </c>
      <c r="BQ14" s="20">
        <f t="shared" si="18"/>
        <v>91</v>
      </c>
      <c r="BR14" s="20">
        <f t="shared" si="18"/>
        <v>489</v>
      </c>
    </row>
    <row r="15" spans="1:70" ht="15.75" thickBot="1" x14ac:dyDescent="0.2">
      <c r="E15" s="37"/>
      <c r="H15" s="37"/>
      <c r="I15" s="113"/>
      <c r="J15" s="113"/>
      <c r="K15" s="114"/>
      <c r="L15" s="215"/>
      <c r="O15" s="226"/>
      <c r="P15" s="226"/>
      <c r="Q15" s="23"/>
      <c r="R15" s="23"/>
      <c r="S15" s="23"/>
      <c r="T15" s="23"/>
      <c r="U15" s="23"/>
      <c r="V15" s="23"/>
      <c r="W15" s="226"/>
      <c r="X15" s="226"/>
      <c r="Y15" s="23"/>
      <c r="Z15" s="23"/>
      <c r="AA15" s="23"/>
      <c r="AB15" s="23"/>
      <c r="AC15" s="23"/>
      <c r="AD15" s="23"/>
      <c r="AI15" s="226"/>
      <c r="AJ15" s="226"/>
      <c r="AK15" s="23"/>
      <c r="AL15" s="23"/>
      <c r="AM15" s="23"/>
      <c r="AN15" s="23"/>
      <c r="AO15" s="23"/>
      <c r="AP15" s="23"/>
      <c r="AQ15" s="226"/>
      <c r="AR15" s="226"/>
      <c r="AS15" s="23"/>
      <c r="AT15" s="23"/>
      <c r="AU15" s="23"/>
      <c r="AV15" s="23"/>
      <c r="AW15" s="23"/>
      <c r="AX15" s="23"/>
      <c r="BC15" s="226"/>
      <c r="BD15" s="226"/>
      <c r="BE15" s="23"/>
      <c r="BF15" s="23"/>
      <c r="BG15" s="23"/>
      <c r="BH15" s="23"/>
      <c r="BI15" s="23"/>
      <c r="BJ15" s="23"/>
      <c r="BK15" s="226"/>
      <c r="BL15" s="226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215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227" t="s">
        <v>37</v>
      </c>
      <c r="C17" s="228">
        <f>V27+AD27+V32+AD32+V37</f>
        <v>1625</v>
      </c>
      <c r="D17" s="229">
        <f>V28+AD28+V33+AD33+V38</f>
        <v>1608</v>
      </c>
      <c r="E17" s="230">
        <f>SUM(C17:D17)</f>
        <v>3233</v>
      </c>
      <c r="F17" s="231">
        <f>AP27+AX27+AP32+AX32+AP37</f>
        <v>4</v>
      </c>
      <c r="G17" s="229">
        <f>AP28+AX28+AP33+AX33+AP38</f>
        <v>10</v>
      </c>
      <c r="H17" s="230">
        <f>SUM(F17:G17)</f>
        <v>14</v>
      </c>
      <c r="I17" s="232">
        <f t="shared" ref="I17:K20" si="19">+C17+F17</f>
        <v>1629</v>
      </c>
      <c r="J17" s="233">
        <f t="shared" si="19"/>
        <v>1618</v>
      </c>
      <c r="K17" s="234">
        <f t="shared" si="19"/>
        <v>3247</v>
      </c>
      <c r="L17" s="215"/>
      <c r="O17" s="274" t="s">
        <v>13</v>
      </c>
      <c r="P17" s="293"/>
      <c r="Q17" s="247">
        <v>46</v>
      </c>
      <c r="R17" s="246">
        <v>43</v>
      </c>
      <c r="S17" s="246">
        <v>45</v>
      </c>
      <c r="T17" s="246">
        <v>35</v>
      </c>
      <c r="U17" s="246">
        <v>36</v>
      </c>
      <c r="V17" s="246">
        <f>SUM(Q17:U17)</f>
        <v>205</v>
      </c>
      <c r="W17" s="284" t="s">
        <v>13</v>
      </c>
      <c r="X17" s="285"/>
      <c r="Y17" s="246">
        <v>35</v>
      </c>
      <c r="Z17" s="246">
        <v>44</v>
      </c>
      <c r="AA17" s="246">
        <v>26</v>
      </c>
      <c r="AB17" s="246">
        <v>39</v>
      </c>
      <c r="AC17" s="246">
        <v>43</v>
      </c>
      <c r="AD17" s="248">
        <f>SUM(Y17:AC17)</f>
        <v>187</v>
      </c>
      <c r="AI17" s="274" t="s">
        <v>13</v>
      </c>
      <c r="AJ17" s="293"/>
      <c r="AK17" s="247">
        <v>2</v>
      </c>
      <c r="AL17" s="246">
        <v>2</v>
      </c>
      <c r="AM17" s="246">
        <v>3</v>
      </c>
      <c r="AN17" s="246">
        <v>6</v>
      </c>
      <c r="AO17" s="246">
        <v>6</v>
      </c>
      <c r="AP17" s="246">
        <f>SUM(AK17:AO17)</f>
        <v>19</v>
      </c>
      <c r="AQ17" s="284" t="s">
        <v>13</v>
      </c>
      <c r="AR17" s="285"/>
      <c r="AS17" s="246">
        <v>1</v>
      </c>
      <c r="AT17" s="246">
        <v>2</v>
      </c>
      <c r="AU17" s="246">
        <v>1</v>
      </c>
      <c r="AV17" s="246">
        <v>4</v>
      </c>
      <c r="AW17" s="246">
        <v>0</v>
      </c>
      <c r="AX17" s="248">
        <f>SUM(AS17:AW17)</f>
        <v>8</v>
      </c>
      <c r="BC17" s="274" t="s">
        <v>13</v>
      </c>
      <c r="BD17" s="293"/>
      <c r="BE17" s="247">
        <f t="shared" ref="BE17:BI18" si="20">Q17+AK17</f>
        <v>48</v>
      </c>
      <c r="BF17" s="246">
        <f t="shared" si="20"/>
        <v>45</v>
      </c>
      <c r="BG17" s="246">
        <f t="shared" si="20"/>
        <v>48</v>
      </c>
      <c r="BH17" s="246">
        <f t="shared" si="20"/>
        <v>41</v>
      </c>
      <c r="BI17" s="246">
        <f t="shared" si="20"/>
        <v>42</v>
      </c>
      <c r="BJ17" s="246">
        <f>SUM(BE17:BI17)</f>
        <v>224</v>
      </c>
      <c r="BK17" s="286" t="s">
        <v>13</v>
      </c>
      <c r="BL17" s="286"/>
      <c r="BM17" s="246">
        <f t="shared" ref="BM17:BQ18" si="21">Y17+AS17</f>
        <v>36</v>
      </c>
      <c r="BN17" s="246">
        <f t="shared" si="21"/>
        <v>46</v>
      </c>
      <c r="BO17" s="246">
        <f t="shared" si="21"/>
        <v>27</v>
      </c>
      <c r="BP17" s="246">
        <f t="shared" si="21"/>
        <v>43</v>
      </c>
      <c r="BQ17" s="246">
        <f t="shared" si="21"/>
        <v>43</v>
      </c>
      <c r="BR17" s="248">
        <f>SUM(BM17:BQ17)</f>
        <v>195</v>
      </c>
    </row>
    <row r="18" spans="2:70" ht="15.75" thickBot="1" x14ac:dyDescent="0.2">
      <c r="B18" s="153" t="s">
        <v>38</v>
      </c>
      <c r="C18" s="216">
        <f>AD37</f>
        <v>467</v>
      </c>
      <c r="D18" s="217">
        <f>AD38</f>
        <v>440</v>
      </c>
      <c r="E18" s="63">
        <f>SUM(C18:D18)</f>
        <v>907</v>
      </c>
      <c r="F18" s="218">
        <f>AX37</f>
        <v>0</v>
      </c>
      <c r="G18" s="217">
        <f>AX38</f>
        <v>0</v>
      </c>
      <c r="H18" s="63">
        <f>SUM(F18:G18)</f>
        <v>0</v>
      </c>
      <c r="I18" s="107">
        <f t="shared" si="19"/>
        <v>467</v>
      </c>
      <c r="J18" s="108">
        <f t="shared" si="19"/>
        <v>440</v>
      </c>
      <c r="K18" s="121">
        <f t="shared" si="19"/>
        <v>907</v>
      </c>
      <c r="L18" s="37"/>
      <c r="O18" s="274" t="s">
        <v>15</v>
      </c>
      <c r="P18" s="293"/>
      <c r="Q18" s="17">
        <v>54</v>
      </c>
      <c r="R18" s="18">
        <v>19</v>
      </c>
      <c r="S18" s="18">
        <v>42</v>
      </c>
      <c r="T18" s="18">
        <v>31</v>
      </c>
      <c r="U18" s="18">
        <v>29</v>
      </c>
      <c r="V18" s="18">
        <f>SUM(Q18:U18)</f>
        <v>175</v>
      </c>
      <c r="W18" s="291" t="s">
        <v>15</v>
      </c>
      <c r="X18" s="292"/>
      <c r="Y18" s="18">
        <v>37</v>
      </c>
      <c r="Z18" s="18">
        <v>28</v>
      </c>
      <c r="AA18" s="18">
        <v>18</v>
      </c>
      <c r="AB18" s="18">
        <v>33</v>
      </c>
      <c r="AC18" s="18">
        <v>28</v>
      </c>
      <c r="AD18" s="19">
        <f>SUM(Y18:AC18)</f>
        <v>144</v>
      </c>
      <c r="AI18" s="274" t="s">
        <v>15</v>
      </c>
      <c r="AJ18" s="293"/>
      <c r="AK18" s="17">
        <v>2</v>
      </c>
      <c r="AL18" s="18">
        <v>0</v>
      </c>
      <c r="AM18" s="18">
        <v>2</v>
      </c>
      <c r="AN18" s="18">
        <v>1</v>
      </c>
      <c r="AO18" s="18">
        <v>3</v>
      </c>
      <c r="AP18" s="18">
        <f>SUM(AK18:AO18)</f>
        <v>8</v>
      </c>
      <c r="AQ18" s="291" t="s">
        <v>15</v>
      </c>
      <c r="AR18" s="292"/>
      <c r="AS18" s="18">
        <v>2</v>
      </c>
      <c r="AT18" s="18">
        <v>4</v>
      </c>
      <c r="AU18" s="18">
        <v>1</v>
      </c>
      <c r="AV18" s="18">
        <v>0</v>
      </c>
      <c r="AW18" s="18">
        <v>2</v>
      </c>
      <c r="AX18" s="19">
        <f>SUM(AS18:AW18)</f>
        <v>9</v>
      </c>
      <c r="BC18" s="274" t="s">
        <v>15</v>
      </c>
      <c r="BD18" s="293"/>
      <c r="BE18" s="17">
        <f t="shared" si="20"/>
        <v>56</v>
      </c>
      <c r="BF18" s="18">
        <f t="shared" si="20"/>
        <v>19</v>
      </c>
      <c r="BG18" s="18">
        <f t="shared" si="20"/>
        <v>44</v>
      </c>
      <c r="BH18" s="18">
        <f t="shared" si="20"/>
        <v>32</v>
      </c>
      <c r="BI18" s="18">
        <f t="shared" si="20"/>
        <v>32</v>
      </c>
      <c r="BJ18" s="18">
        <f>SUM(BE18:BI18)</f>
        <v>183</v>
      </c>
      <c r="BK18" s="287" t="s">
        <v>15</v>
      </c>
      <c r="BL18" s="287"/>
      <c r="BM18" s="18">
        <f t="shared" si="21"/>
        <v>39</v>
      </c>
      <c r="BN18" s="18">
        <f t="shared" si="21"/>
        <v>32</v>
      </c>
      <c r="BO18" s="18">
        <f t="shared" si="21"/>
        <v>19</v>
      </c>
      <c r="BP18" s="18">
        <f t="shared" si="21"/>
        <v>33</v>
      </c>
      <c r="BQ18" s="18">
        <f t="shared" si="21"/>
        <v>30</v>
      </c>
      <c r="BR18" s="19">
        <f>SUM(BM18:BQ18)</f>
        <v>153</v>
      </c>
    </row>
    <row r="19" spans="2:70" ht="15" x14ac:dyDescent="0.15">
      <c r="B19" s="153" t="s">
        <v>39</v>
      </c>
      <c r="C19" s="216">
        <f>V42</f>
        <v>478</v>
      </c>
      <c r="D19" s="217">
        <f>V43</f>
        <v>551</v>
      </c>
      <c r="E19" s="63">
        <f>SUM(C19:D19)</f>
        <v>1029</v>
      </c>
      <c r="F19" s="218">
        <f>AP42</f>
        <v>0</v>
      </c>
      <c r="G19" s="217">
        <f>AP43</f>
        <v>0</v>
      </c>
      <c r="H19" s="63">
        <f>SUM(F19:G19)</f>
        <v>0</v>
      </c>
      <c r="I19" s="107">
        <f t="shared" si="19"/>
        <v>478</v>
      </c>
      <c r="J19" s="108">
        <f t="shared" si="19"/>
        <v>551</v>
      </c>
      <c r="K19" s="121">
        <f t="shared" si="19"/>
        <v>1029</v>
      </c>
      <c r="L19" s="37"/>
      <c r="O19" s="274" t="s">
        <v>12</v>
      </c>
      <c r="P19" s="275"/>
      <c r="Q19" s="20">
        <f t="shared" ref="Q19:V19" si="22">SUM(Q17:Q18)</f>
        <v>100</v>
      </c>
      <c r="R19" s="20">
        <f t="shared" si="22"/>
        <v>62</v>
      </c>
      <c r="S19" s="20">
        <f t="shared" si="22"/>
        <v>87</v>
      </c>
      <c r="T19" s="20">
        <f t="shared" si="22"/>
        <v>66</v>
      </c>
      <c r="U19" s="20">
        <f t="shared" si="22"/>
        <v>65</v>
      </c>
      <c r="V19" s="20">
        <f t="shared" si="22"/>
        <v>380</v>
      </c>
      <c r="W19" s="295" t="s">
        <v>12</v>
      </c>
      <c r="X19" s="296"/>
      <c r="Y19" s="20">
        <f>SUM(Y17:Y18)</f>
        <v>72</v>
      </c>
      <c r="Z19" s="20">
        <f t="shared" ref="Z19:AD19" si="23">SUM(Z17:Z18)</f>
        <v>72</v>
      </c>
      <c r="AA19" s="20">
        <f t="shared" si="23"/>
        <v>44</v>
      </c>
      <c r="AB19" s="20">
        <f t="shared" si="23"/>
        <v>72</v>
      </c>
      <c r="AC19" s="20">
        <f t="shared" si="23"/>
        <v>71</v>
      </c>
      <c r="AD19" s="20">
        <f t="shared" si="23"/>
        <v>331</v>
      </c>
      <c r="AI19" s="274" t="s">
        <v>12</v>
      </c>
      <c r="AJ19" s="275"/>
      <c r="AK19" s="20">
        <f t="shared" ref="AK19:AP19" si="24">SUM(AK17:AK18)</f>
        <v>4</v>
      </c>
      <c r="AL19" s="20">
        <f t="shared" si="24"/>
        <v>2</v>
      </c>
      <c r="AM19" s="20">
        <f t="shared" si="24"/>
        <v>5</v>
      </c>
      <c r="AN19" s="20">
        <f t="shared" si="24"/>
        <v>7</v>
      </c>
      <c r="AO19" s="20">
        <f t="shared" si="24"/>
        <v>9</v>
      </c>
      <c r="AP19" s="20">
        <f t="shared" si="24"/>
        <v>27</v>
      </c>
      <c r="AQ19" s="295" t="s">
        <v>12</v>
      </c>
      <c r="AR19" s="296"/>
      <c r="AS19" s="20">
        <f t="shared" ref="AS19:AX19" si="25">SUM(AS17:AS18)</f>
        <v>3</v>
      </c>
      <c r="AT19" s="20">
        <f t="shared" si="25"/>
        <v>6</v>
      </c>
      <c r="AU19" s="20">
        <f t="shared" si="25"/>
        <v>2</v>
      </c>
      <c r="AV19" s="20">
        <f t="shared" si="25"/>
        <v>4</v>
      </c>
      <c r="AW19" s="20">
        <f t="shared" si="25"/>
        <v>2</v>
      </c>
      <c r="AX19" s="20">
        <f t="shared" si="25"/>
        <v>17</v>
      </c>
      <c r="BC19" s="274" t="s">
        <v>12</v>
      </c>
      <c r="BD19" s="275"/>
      <c r="BE19" s="20">
        <f t="shared" ref="BE19:BJ19" si="26">SUM(BE17:BE18)</f>
        <v>104</v>
      </c>
      <c r="BF19" s="20">
        <f t="shared" si="26"/>
        <v>64</v>
      </c>
      <c r="BG19" s="20">
        <f t="shared" si="26"/>
        <v>92</v>
      </c>
      <c r="BH19" s="20">
        <f t="shared" si="26"/>
        <v>73</v>
      </c>
      <c r="BI19" s="20">
        <f t="shared" si="26"/>
        <v>74</v>
      </c>
      <c r="BJ19" s="20">
        <f t="shared" si="26"/>
        <v>407</v>
      </c>
      <c r="BK19" s="295" t="s">
        <v>12</v>
      </c>
      <c r="BL19" s="296"/>
      <c r="BM19" s="20">
        <f t="shared" ref="BM19:BR19" si="27">SUM(BM17:BM18)</f>
        <v>75</v>
      </c>
      <c r="BN19" s="20">
        <f t="shared" si="27"/>
        <v>78</v>
      </c>
      <c r="BO19" s="20">
        <f t="shared" si="27"/>
        <v>46</v>
      </c>
      <c r="BP19" s="20">
        <f t="shared" si="27"/>
        <v>76</v>
      </c>
      <c r="BQ19" s="20">
        <f t="shared" si="27"/>
        <v>73</v>
      </c>
      <c r="BR19" s="20">
        <f t="shared" si="27"/>
        <v>348</v>
      </c>
    </row>
    <row r="20" spans="2:70" ht="15.75" thickBot="1" x14ac:dyDescent="0.2">
      <c r="B20" s="154" t="s">
        <v>22</v>
      </c>
      <c r="C20" s="235">
        <f>C9-C18-C19</f>
        <v>780</v>
      </c>
      <c r="D20" s="236">
        <f>D9-D18-D19</f>
        <v>1274</v>
      </c>
      <c r="E20" s="80">
        <f>SUM(C20:D20)</f>
        <v>2054</v>
      </c>
      <c r="F20" s="237">
        <f>F9-F18-F19</f>
        <v>0</v>
      </c>
      <c r="G20" s="236">
        <f>G9-G18-G19</f>
        <v>1</v>
      </c>
      <c r="H20" s="84">
        <f>H9-H18-H19</f>
        <v>1</v>
      </c>
      <c r="I20" s="122">
        <f>+C20+F20</f>
        <v>780</v>
      </c>
      <c r="J20" s="123">
        <f t="shared" si="19"/>
        <v>1275</v>
      </c>
      <c r="K20" s="124">
        <f t="shared" si="19"/>
        <v>2055</v>
      </c>
      <c r="L20" s="37"/>
      <c r="O20" s="226"/>
      <c r="P20" s="226"/>
      <c r="Q20" s="23"/>
      <c r="R20" s="23"/>
      <c r="S20" s="23"/>
      <c r="T20" s="23"/>
      <c r="U20" s="23"/>
      <c r="V20" s="23"/>
      <c r="W20" s="226"/>
      <c r="X20" s="226"/>
      <c r="Y20" s="23"/>
      <c r="Z20" s="23"/>
      <c r="AA20" s="23"/>
      <c r="AB20" s="23"/>
      <c r="AC20" s="23"/>
      <c r="AD20" s="23"/>
      <c r="AI20" s="226"/>
      <c r="AJ20" s="226"/>
      <c r="AK20" s="23"/>
      <c r="AL20" s="23"/>
      <c r="AM20" s="23"/>
      <c r="AN20" s="23"/>
      <c r="AO20" s="23"/>
      <c r="AP20" s="23"/>
      <c r="AQ20" s="226"/>
      <c r="AR20" s="226"/>
      <c r="AS20" s="23"/>
      <c r="AT20" s="23"/>
      <c r="AU20" s="23"/>
      <c r="AV20" s="23"/>
      <c r="AW20" s="23"/>
      <c r="AX20" s="23"/>
      <c r="BC20" s="226"/>
      <c r="BD20" s="226"/>
      <c r="BE20" s="23"/>
      <c r="BF20" s="23"/>
      <c r="BG20" s="23"/>
      <c r="BH20" s="23"/>
      <c r="BI20" s="23"/>
      <c r="BJ20" s="23"/>
      <c r="BK20" s="226"/>
      <c r="BL20" s="226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37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37"/>
      <c r="O22" s="274" t="s">
        <v>13</v>
      </c>
      <c r="P22" s="293"/>
      <c r="Q22" s="247">
        <v>42</v>
      </c>
      <c r="R22" s="246">
        <v>34</v>
      </c>
      <c r="S22" s="246">
        <v>32</v>
      </c>
      <c r="T22" s="246">
        <v>44</v>
      </c>
      <c r="U22" s="246">
        <v>45</v>
      </c>
      <c r="V22" s="246">
        <f>SUM(Q22:U22)</f>
        <v>197</v>
      </c>
      <c r="W22" s="284" t="s">
        <v>13</v>
      </c>
      <c r="X22" s="285"/>
      <c r="Y22" s="246">
        <v>53</v>
      </c>
      <c r="Z22" s="246">
        <v>41</v>
      </c>
      <c r="AA22" s="246">
        <v>52</v>
      </c>
      <c r="AB22" s="246">
        <v>63</v>
      </c>
      <c r="AC22" s="246">
        <v>56</v>
      </c>
      <c r="AD22" s="248">
        <f>SUM(Y22:AC22)</f>
        <v>265</v>
      </c>
      <c r="AI22" s="274" t="s">
        <v>13</v>
      </c>
      <c r="AJ22" s="293"/>
      <c r="AK22" s="247">
        <v>2</v>
      </c>
      <c r="AL22" s="246">
        <v>4</v>
      </c>
      <c r="AM22" s="246">
        <v>2</v>
      </c>
      <c r="AN22" s="246">
        <v>1</v>
      </c>
      <c r="AO22" s="246">
        <v>2</v>
      </c>
      <c r="AP22" s="246">
        <f>SUM(AK22:AO22)</f>
        <v>11</v>
      </c>
      <c r="AQ22" s="284" t="s">
        <v>13</v>
      </c>
      <c r="AR22" s="285"/>
      <c r="AS22" s="246">
        <v>1</v>
      </c>
      <c r="AT22" s="246">
        <v>0</v>
      </c>
      <c r="AU22" s="246">
        <v>1</v>
      </c>
      <c r="AV22" s="246">
        <v>0</v>
      </c>
      <c r="AW22" s="246">
        <v>0</v>
      </c>
      <c r="AX22" s="248">
        <f>SUM(AS22:AW22)</f>
        <v>2</v>
      </c>
      <c r="BC22" s="274" t="s">
        <v>13</v>
      </c>
      <c r="BD22" s="293"/>
      <c r="BE22" s="247">
        <f t="shared" ref="BE22:BI23" si="28">Q22+AK22</f>
        <v>44</v>
      </c>
      <c r="BF22" s="246">
        <f t="shared" si="28"/>
        <v>38</v>
      </c>
      <c r="BG22" s="246">
        <f t="shared" si="28"/>
        <v>34</v>
      </c>
      <c r="BH22" s="246">
        <f t="shared" si="28"/>
        <v>45</v>
      </c>
      <c r="BI22" s="246">
        <f t="shared" si="28"/>
        <v>47</v>
      </c>
      <c r="BJ22" s="246">
        <f>SUM(BE22:BI22)</f>
        <v>208</v>
      </c>
      <c r="BK22" s="286" t="s">
        <v>13</v>
      </c>
      <c r="BL22" s="286"/>
      <c r="BM22" s="246">
        <f t="shared" ref="BM22:BQ23" si="29">Y22+AS22</f>
        <v>54</v>
      </c>
      <c r="BN22" s="246">
        <f t="shared" si="29"/>
        <v>41</v>
      </c>
      <c r="BO22" s="246">
        <f t="shared" si="29"/>
        <v>53</v>
      </c>
      <c r="BP22" s="246">
        <f t="shared" si="29"/>
        <v>63</v>
      </c>
      <c r="BQ22" s="246">
        <f t="shared" si="29"/>
        <v>56</v>
      </c>
      <c r="BR22" s="248">
        <f>SUM(BM22:BQ22)</f>
        <v>267</v>
      </c>
    </row>
    <row r="23" spans="2:70" ht="16.5" thickTop="1" thickBot="1" x14ac:dyDescent="0.2">
      <c r="B23" s="97" t="s">
        <v>37</v>
      </c>
      <c r="C23" s="98">
        <f>ROUND(C17/$C$10,4)</f>
        <v>0.32340000000000002</v>
      </c>
      <c r="D23" s="99">
        <f>ROUND(D17/$D$10,4)</f>
        <v>0.29449999999999998</v>
      </c>
      <c r="E23" s="100">
        <f>ROUND(E17/$E$10,4)</f>
        <v>0.30830000000000002</v>
      </c>
      <c r="F23" s="98">
        <f>ROUND(F17/$F$10,4)</f>
        <v>8.8900000000000007E-2</v>
      </c>
      <c r="G23" s="99">
        <f>ROUND(G17/$G$10,4)</f>
        <v>0.2041</v>
      </c>
      <c r="H23" s="100">
        <f>ROUND(H17/$H$10,4)</f>
        <v>0.1489</v>
      </c>
      <c r="I23" s="127">
        <f>ROUND(I17/$I$10,4)</f>
        <v>0.32129999999999997</v>
      </c>
      <c r="J23" s="128">
        <f>ROUND(J17/$J$10,4)</f>
        <v>0.29360000000000003</v>
      </c>
      <c r="K23" s="129">
        <f>ROUND(K17/$K$10,4)</f>
        <v>0.30690000000000001</v>
      </c>
      <c r="L23" s="37"/>
      <c r="O23" s="274" t="s">
        <v>15</v>
      </c>
      <c r="P23" s="293"/>
      <c r="Q23" s="17">
        <v>34</v>
      </c>
      <c r="R23" s="18">
        <v>31</v>
      </c>
      <c r="S23" s="18">
        <v>43</v>
      </c>
      <c r="T23" s="18">
        <v>37</v>
      </c>
      <c r="U23" s="18">
        <v>43</v>
      </c>
      <c r="V23" s="18">
        <f>SUM(Q23:U23)</f>
        <v>188</v>
      </c>
      <c r="W23" s="291" t="s">
        <v>15</v>
      </c>
      <c r="X23" s="292"/>
      <c r="Y23" s="18">
        <v>45</v>
      </c>
      <c r="Z23" s="18">
        <v>47</v>
      </c>
      <c r="AA23" s="18">
        <v>62</v>
      </c>
      <c r="AB23" s="18">
        <v>52</v>
      </c>
      <c r="AC23" s="18">
        <v>51</v>
      </c>
      <c r="AD23" s="19">
        <f>SUM(Y23:AC23)</f>
        <v>257</v>
      </c>
      <c r="AI23" s="274" t="s">
        <v>15</v>
      </c>
      <c r="AJ23" s="293"/>
      <c r="AK23" s="17">
        <v>3</v>
      </c>
      <c r="AL23" s="18">
        <v>3</v>
      </c>
      <c r="AM23" s="18">
        <v>4</v>
      </c>
      <c r="AN23" s="18">
        <v>1</v>
      </c>
      <c r="AO23" s="18">
        <v>3</v>
      </c>
      <c r="AP23" s="18">
        <f>SUM(AK23:AO23)</f>
        <v>14</v>
      </c>
      <c r="AQ23" s="291" t="s">
        <v>15</v>
      </c>
      <c r="AR23" s="292"/>
      <c r="AS23" s="18">
        <v>1</v>
      </c>
      <c r="AT23" s="18">
        <v>0</v>
      </c>
      <c r="AU23" s="18">
        <v>2</v>
      </c>
      <c r="AV23" s="18">
        <v>1</v>
      </c>
      <c r="AW23" s="18">
        <v>0</v>
      </c>
      <c r="AX23" s="19">
        <f>SUM(AS23:AW23)</f>
        <v>4</v>
      </c>
      <c r="BC23" s="274" t="s">
        <v>15</v>
      </c>
      <c r="BD23" s="293"/>
      <c r="BE23" s="17">
        <f t="shared" si="28"/>
        <v>37</v>
      </c>
      <c r="BF23" s="18">
        <f t="shared" si="28"/>
        <v>34</v>
      </c>
      <c r="BG23" s="18">
        <f t="shared" si="28"/>
        <v>47</v>
      </c>
      <c r="BH23" s="18">
        <f t="shared" si="28"/>
        <v>38</v>
      </c>
      <c r="BI23" s="18">
        <f t="shared" si="28"/>
        <v>46</v>
      </c>
      <c r="BJ23" s="18">
        <f>SUM(BE23:BI23)</f>
        <v>202</v>
      </c>
      <c r="BK23" s="287" t="s">
        <v>15</v>
      </c>
      <c r="BL23" s="287"/>
      <c r="BM23" s="18">
        <f t="shared" si="29"/>
        <v>46</v>
      </c>
      <c r="BN23" s="18">
        <f t="shared" si="29"/>
        <v>47</v>
      </c>
      <c r="BO23" s="18">
        <f t="shared" si="29"/>
        <v>64</v>
      </c>
      <c r="BP23" s="18">
        <f t="shared" si="29"/>
        <v>53</v>
      </c>
      <c r="BQ23" s="18">
        <f t="shared" si="29"/>
        <v>51</v>
      </c>
      <c r="BR23" s="19">
        <f>SUM(BM23:BQ23)</f>
        <v>261</v>
      </c>
    </row>
    <row r="24" spans="2:70" ht="15" x14ac:dyDescent="0.15">
      <c r="B24" s="87" t="s">
        <v>38</v>
      </c>
      <c r="C24" s="89">
        <f>ROUND(C18/$C$10,4)</f>
        <v>9.2899999999999996E-2</v>
      </c>
      <c r="D24" s="86">
        <f>ROUND(D18/$D$10,4)</f>
        <v>8.0600000000000005E-2</v>
      </c>
      <c r="E24" s="90">
        <f>ROUND(E18/$E$10,4)</f>
        <v>8.6499999999999994E-2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9.2100000000000001E-2</v>
      </c>
      <c r="J24" s="131">
        <f>ROUND(J18/$J$10,4)</f>
        <v>7.9899999999999999E-2</v>
      </c>
      <c r="K24" s="132">
        <f>ROUND(K18/$K$10,4)</f>
        <v>8.5699999999999998E-2</v>
      </c>
      <c r="O24" s="274" t="s">
        <v>12</v>
      </c>
      <c r="P24" s="275"/>
      <c r="Q24" s="20">
        <f t="shared" ref="Q24:V24" si="30">SUM(Q22:Q23)</f>
        <v>76</v>
      </c>
      <c r="R24" s="20">
        <f t="shared" si="30"/>
        <v>65</v>
      </c>
      <c r="S24" s="20">
        <f t="shared" si="30"/>
        <v>75</v>
      </c>
      <c r="T24" s="20">
        <f t="shared" si="30"/>
        <v>81</v>
      </c>
      <c r="U24" s="20">
        <f t="shared" si="30"/>
        <v>88</v>
      </c>
      <c r="V24" s="20">
        <f t="shared" si="30"/>
        <v>385</v>
      </c>
      <c r="W24" s="295" t="s">
        <v>12</v>
      </c>
      <c r="X24" s="296"/>
      <c r="Y24" s="20">
        <f t="shared" ref="Y24:AD24" si="31">SUM(Y22:Y23)</f>
        <v>98</v>
      </c>
      <c r="Z24" s="20">
        <f t="shared" si="31"/>
        <v>88</v>
      </c>
      <c r="AA24" s="20">
        <f t="shared" si="31"/>
        <v>114</v>
      </c>
      <c r="AB24" s="20">
        <f t="shared" si="31"/>
        <v>115</v>
      </c>
      <c r="AC24" s="20">
        <f t="shared" si="31"/>
        <v>107</v>
      </c>
      <c r="AD24" s="20">
        <f t="shared" si="31"/>
        <v>522</v>
      </c>
      <c r="AI24" s="274" t="s">
        <v>12</v>
      </c>
      <c r="AJ24" s="275"/>
      <c r="AK24" s="20">
        <f t="shared" ref="AK24:AP24" si="32">SUM(AK22:AK23)</f>
        <v>5</v>
      </c>
      <c r="AL24" s="20">
        <f t="shared" si="32"/>
        <v>7</v>
      </c>
      <c r="AM24" s="20">
        <f t="shared" si="32"/>
        <v>6</v>
      </c>
      <c r="AN24" s="20">
        <f t="shared" si="32"/>
        <v>2</v>
      </c>
      <c r="AO24" s="20">
        <f t="shared" si="32"/>
        <v>5</v>
      </c>
      <c r="AP24" s="20">
        <f t="shared" si="32"/>
        <v>25</v>
      </c>
      <c r="AQ24" s="295" t="s">
        <v>12</v>
      </c>
      <c r="AR24" s="296"/>
      <c r="AS24" s="20">
        <f t="shared" ref="AS24:AX24" si="33">SUM(AS22:AS23)</f>
        <v>2</v>
      </c>
      <c r="AT24" s="20">
        <f t="shared" si="33"/>
        <v>0</v>
      </c>
      <c r="AU24" s="20">
        <f t="shared" si="33"/>
        <v>3</v>
      </c>
      <c r="AV24" s="20">
        <f t="shared" si="33"/>
        <v>1</v>
      </c>
      <c r="AW24" s="20">
        <f t="shared" si="33"/>
        <v>0</v>
      </c>
      <c r="AX24" s="20">
        <f t="shared" si="33"/>
        <v>6</v>
      </c>
      <c r="BC24" s="274" t="s">
        <v>12</v>
      </c>
      <c r="BD24" s="275"/>
      <c r="BE24" s="20">
        <f t="shared" ref="BE24:BJ24" si="34">SUM(BE22:BE23)</f>
        <v>81</v>
      </c>
      <c r="BF24" s="20">
        <f t="shared" si="34"/>
        <v>72</v>
      </c>
      <c r="BG24" s="20">
        <f t="shared" si="34"/>
        <v>81</v>
      </c>
      <c r="BH24" s="20">
        <f t="shared" si="34"/>
        <v>83</v>
      </c>
      <c r="BI24" s="20">
        <f t="shared" si="34"/>
        <v>93</v>
      </c>
      <c r="BJ24" s="20">
        <f t="shared" si="34"/>
        <v>410</v>
      </c>
      <c r="BK24" s="295" t="s">
        <v>12</v>
      </c>
      <c r="BL24" s="296"/>
      <c r="BM24" s="20">
        <f t="shared" ref="BM24:BR24" si="35">SUM(BM22:BM23)</f>
        <v>100</v>
      </c>
      <c r="BN24" s="20">
        <f t="shared" si="35"/>
        <v>88</v>
      </c>
      <c r="BO24" s="20">
        <f t="shared" si="35"/>
        <v>117</v>
      </c>
      <c r="BP24" s="20">
        <f t="shared" si="35"/>
        <v>116</v>
      </c>
      <c r="BQ24" s="20">
        <f t="shared" si="35"/>
        <v>107</v>
      </c>
      <c r="BR24" s="20">
        <f t="shared" si="35"/>
        <v>528</v>
      </c>
    </row>
    <row r="25" spans="2:70" ht="15" x14ac:dyDescent="0.15">
      <c r="B25" s="87" t="s">
        <v>39</v>
      </c>
      <c r="C25" s="89">
        <f>ROUND(C19/$C$10,4)</f>
        <v>9.5100000000000004E-2</v>
      </c>
      <c r="D25" s="86">
        <f>ROUND(D19/$D$10,4)</f>
        <v>0.1009</v>
      </c>
      <c r="E25" s="90">
        <f>ROUND(E19/$E$10,4)</f>
        <v>9.8100000000000007E-2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9.4299999999999995E-2</v>
      </c>
      <c r="J25" s="131">
        <f>ROUND(J19/$J$10,4)</f>
        <v>0.1</v>
      </c>
      <c r="K25" s="132">
        <f>ROUND(K19/$K$10,4)</f>
        <v>9.7299999999999998E-2</v>
      </c>
      <c r="O25" s="226"/>
      <c r="P25" s="226"/>
      <c r="Q25" s="23"/>
      <c r="R25" s="23"/>
      <c r="S25" s="23"/>
      <c r="T25" s="23"/>
      <c r="U25" s="23"/>
      <c r="V25" s="23"/>
      <c r="W25" s="226"/>
      <c r="X25" s="226"/>
      <c r="Y25" s="23"/>
      <c r="Z25" s="23"/>
      <c r="AA25" s="23"/>
      <c r="AB25" s="23"/>
      <c r="AC25" s="23"/>
      <c r="AD25" s="23"/>
      <c r="AI25" s="226"/>
      <c r="AJ25" s="226"/>
      <c r="AK25" s="23"/>
      <c r="AL25" s="23"/>
      <c r="AM25" s="23"/>
      <c r="AN25" s="23"/>
      <c r="AO25" s="23"/>
      <c r="AP25" s="23"/>
      <c r="AQ25" s="226"/>
      <c r="AR25" s="226"/>
      <c r="AS25" s="23"/>
      <c r="AT25" s="23"/>
      <c r="AU25" s="23"/>
      <c r="AV25" s="23"/>
      <c r="AW25" s="23"/>
      <c r="AX25" s="23"/>
      <c r="BC25" s="226"/>
      <c r="BD25" s="226"/>
      <c r="BE25" s="23"/>
      <c r="BF25" s="23"/>
      <c r="BG25" s="23"/>
      <c r="BH25" s="23"/>
      <c r="BI25" s="23"/>
      <c r="BJ25" s="23"/>
      <c r="BK25" s="226"/>
      <c r="BL25" s="226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0.1552</v>
      </c>
      <c r="D26" s="92">
        <f>ROUND(D20/$D$10,4)</f>
        <v>0.23330000000000001</v>
      </c>
      <c r="E26" s="93">
        <f>ROUND(E20/$E$10,4)</f>
        <v>0.19589999999999999</v>
      </c>
      <c r="F26" s="91">
        <f>ROUND(F20/$F$10,4)</f>
        <v>0</v>
      </c>
      <c r="G26" s="92">
        <f>ROUND(G20/$G$10,4)</f>
        <v>2.0400000000000001E-2</v>
      </c>
      <c r="H26" s="93">
        <f>ROUND(H20/$H$10,4)</f>
        <v>1.06E-2</v>
      </c>
      <c r="I26" s="133">
        <f>ROUND(I20/$I$10,4)</f>
        <v>0.15379999999999999</v>
      </c>
      <c r="J26" s="134">
        <f>ROUND(J20/$J$10,4)</f>
        <v>0.23139999999999999</v>
      </c>
      <c r="K26" s="135">
        <f>ROUND(K20/$K$10,4)</f>
        <v>0.19420000000000001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247">
        <v>48</v>
      </c>
      <c r="R27" s="246">
        <v>66</v>
      </c>
      <c r="S27" s="246">
        <v>70</v>
      </c>
      <c r="T27" s="246">
        <v>74</v>
      </c>
      <c r="U27" s="246">
        <v>68</v>
      </c>
      <c r="V27" s="246">
        <f>SUM(Q27:U27)</f>
        <v>326</v>
      </c>
      <c r="W27" s="284" t="s">
        <v>13</v>
      </c>
      <c r="X27" s="285"/>
      <c r="Y27" s="246">
        <v>96</v>
      </c>
      <c r="Z27" s="246">
        <v>83</v>
      </c>
      <c r="AA27" s="246">
        <v>67</v>
      </c>
      <c r="AB27" s="246">
        <v>59</v>
      </c>
      <c r="AC27" s="246">
        <v>70</v>
      </c>
      <c r="AD27" s="248">
        <f>SUM(Y27:AC27)</f>
        <v>375</v>
      </c>
      <c r="AI27" s="274" t="s">
        <v>13</v>
      </c>
      <c r="AJ27" s="293"/>
      <c r="AK27" s="247">
        <v>0</v>
      </c>
      <c r="AL27" s="246">
        <v>0</v>
      </c>
      <c r="AM27" s="246">
        <v>1</v>
      </c>
      <c r="AN27" s="246">
        <v>0</v>
      </c>
      <c r="AO27" s="246">
        <v>0</v>
      </c>
      <c r="AP27" s="246">
        <f>SUM(AK27:AO27)</f>
        <v>1</v>
      </c>
      <c r="AQ27" s="284" t="s">
        <v>13</v>
      </c>
      <c r="AR27" s="285"/>
      <c r="AS27" s="246">
        <v>0</v>
      </c>
      <c r="AT27" s="246">
        <v>1</v>
      </c>
      <c r="AU27" s="246">
        <v>0</v>
      </c>
      <c r="AV27" s="246">
        <v>1</v>
      </c>
      <c r="AW27" s="246">
        <v>0</v>
      </c>
      <c r="AX27" s="248">
        <f>SUM(AS27:AW27)</f>
        <v>2</v>
      </c>
      <c r="BC27" s="274" t="s">
        <v>13</v>
      </c>
      <c r="BD27" s="293"/>
      <c r="BE27" s="247">
        <f t="shared" ref="BE27:BI28" si="36">Q27+AK27</f>
        <v>48</v>
      </c>
      <c r="BF27" s="246">
        <f t="shared" si="36"/>
        <v>66</v>
      </c>
      <c r="BG27" s="246">
        <f t="shared" si="36"/>
        <v>71</v>
      </c>
      <c r="BH27" s="246">
        <f t="shared" si="36"/>
        <v>74</v>
      </c>
      <c r="BI27" s="246">
        <f t="shared" si="36"/>
        <v>68</v>
      </c>
      <c r="BJ27" s="246">
        <f>SUM(BE27:BI27)</f>
        <v>327</v>
      </c>
      <c r="BK27" s="286" t="s">
        <v>13</v>
      </c>
      <c r="BL27" s="286"/>
      <c r="BM27" s="246">
        <f t="shared" ref="BM27:BQ28" si="37">Y27+AS27</f>
        <v>96</v>
      </c>
      <c r="BN27" s="246">
        <f t="shared" si="37"/>
        <v>84</v>
      </c>
      <c r="BO27" s="246">
        <f t="shared" si="37"/>
        <v>67</v>
      </c>
      <c r="BP27" s="246">
        <f t="shared" si="37"/>
        <v>60</v>
      </c>
      <c r="BQ27" s="246">
        <f t="shared" si="37"/>
        <v>70</v>
      </c>
      <c r="BR27" s="248">
        <f>SUM(BM27:BQ27)</f>
        <v>377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55</v>
      </c>
      <c r="R28" s="18">
        <v>50</v>
      </c>
      <c r="S28" s="18">
        <v>79</v>
      </c>
      <c r="T28" s="18">
        <v>66</v>
      </c>
      <c r="U28" s="18">
        <v>61</v>
      </c>
      <c r="V28" s="18">
        <f>SUM(Q28:U28)</f>
        <v>311</v>
      </c>
      <c r="W28" s="291" t="s">
        <v>15</v>
      </c>
      <c r="X28" s="292"/>
      <c r="Y28" s="18">
        <v>63</v>
      </c>
      <c r="Z28" s="18">
        <v>59</v>
      </c>
      <c r="AA28" s="18">
        <v>62</v>
      </c>
      <c r="AB28" s="18">
        <v>75</v>
      </c>
      <c r="AC28" s="18">
        <v>80</v>
      </c>
      <c r="AD28" s="19">
        <f>SUM(Y28:AC28)</f>
        <v>339</v>
      </c>
      <c r="AI28" s="274" t="s">
        <v>15</v>
      </c>
      <c r="AJ28" s="293"/>
      <c r="AK28" s="17">
        <v>1</v>
      </c>
      <c r="AL28" s="18">
        <v>0</v>
      </c>
      <c r="AM28" s="18">
        <v>2</v>
      </c>
      <c r="AN28" s="18">
        <v>0</v>
      </c>
      <c r="AO28" s="18">
        <v>1</v>
      </c>
      <c r="AP28" s="18">
        <f>SUM(AK28:AO28)</f>
        <v>4</v>
      </c>
      <c r="AQ28" s="291" t="s">
        <v>15</v>
      </c>
      <c r="AR28" s="292"/>
      <c r="AS28" s="18">
        <v>1</v>
      </c>
      <c r="AT28" s="18">
        <v>2</v>
      </c>
      <c r="AU28" s="18">
        <v>0</v>
      </c>
      <c r="AV28" s="18">
        <v>0</v>
      </c>
      <c r="AW28" s="18">
        <v>2</v>
      </c>
      <c r="AX28" s="19">
        <f>SUM(AS28:AW28)</f>
        <v>5</v>
      </c>
      <c r="BC28" s="274" t="s">
        <v>15</v>
      </c>
      <c r="BD28" s="293"/>
      <c r="BE28" s="17">
        <f t="shared" si="36"/>
        <v>56</v>
      </c>
      <c r="BF28" s="18">
        <f t="shared" si="36"/>
        <v>50</v>
      </c>
      <c r="BG28" s="18">
        <f t="shared" si="36"/>
        <v>81</v>
      </c>
      <c r="BH28" s="18">
        <f t="shared" si="36"/>
        <v>66</v>
      </c>
      <c r="BI28" s="18">
        <f t="shared" si="36"/>
        <v>62</v>
      </c>
      <c r="BJ28" s="18">
        <f>SUM(BE28:BI28)</f>
        <v>315</v>
      </c>
      <c r="BK28" s="287" t="s">
        <v>15</v>
      </c>
      <c r="BL28" s="287"/>
      <c r="BM28" s="18">
        <f t="shared" si="37"/>
        <v>64</v>
      </c>
      <c r="BN28" s="18">
        <f t="shared" si="37"/>
        <v>61</v>
      </c>
      <c r="BO28" s="18">
        <f t="shared" si="37"/>
        <v>62</v>
      </c>
      <c r="BP28" s="18">
        <f t="shared" si="37"/>
        <v>75</v>
      </c>
      <c r="BQ28" s="18">
        <f t="shared" si="37"/>
        <v>82</v>
      </c>
      <c r="BR28" s="19">
        <f>SUM(BM28:BQ28)</f>
        <v>344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>SUM(Q27:Q28)</f>
        <v>103</v>
      </c>
      <c r="R29" s="20">
        <f t="shared" ref="R29:V29" si="38">SUM(R27:R28)</f>
        <v>116</v>
      </c>
      <c r="S29" s="20">
        <f t="shared" si="38"/>
        <v>149</v>
      </c>
      <c r="T29" s="20">
        <f t="shared" si="38"/>
        <v>140</v>
      </c>
      <c r="U29" s="20">
        <f t="shared" si="38"/>
        <v>129</v>
      </c>
      <c r="V29" s="20">
        <f t="shared" si="38"/>
        <v>637</v>
      </c>
      <c r="W29" s="295" t="s">
        <v>12</v>
      </c>
      <c r="X29" s="296"/>
      <c r="Y29" s="20">
        <f t="shared" ref="Y29:AD29" si="39">SUM(Y27:Y28)</f>
        <v>159</v>
      </c>
      <c r="Z29" s="20">
        <f t="shared" si="39"/>
        <v>142</v>
      </c>
      <c r="AA29" s="20">
        <f t="shared" si="39"/>
        <v>129</v>
      </c>
      <c r="AB29" s="20">
        <f t="shared" si="39"/>
        <v>134</v>
      </c>
      <c r="AC29" s="20">
        <f t="shared" si="39"/>
        <v>150</v>
      </c>
      <c r="AD29" s="20">
        <f t="shared" si="39"/>
        <v>714</v>
      </c>
      <c r="AI29" s="274" t="s">
        <v>12</v>
      </c>
      <c r="AJ29" s="275"/>
      <c r="AK29" s="20">
        <f t="shared" ref="AK29:AP29" si="40">SUM(AK27:AK28)</f>
        <v>1</v>
      </c>
      <c r="AL29" s="20">
        <f t="shared" si="40"/>
        <v>0</v>
      </c>
      <c r="AM29" s="20">
        <f t="shared" si="40"/>
        <v>3</v>
      </c>
      <c r="AN29" s="20">
        <f t="shared" si="40"/>
        <v>0</v>
      </c>
      <c r="AO29" s="20">
        <f t="shared" si="40"/>
        <v>1</v>
      </c>
      <c r="AP29" s="20">
        <f t="shared" si="40"/>
        <v>5</v>
      </c>
      <c r="AQ29" s="295" t="s">
        <v>12</v>
      </c>
      <c r="AR29" s="296"/>
      <c r="AS29" s="20">
        <f t="shared" ref="AS29:AX29" si="41">SUM(AS27:AS28)</f>
        <v>1</v>
      </c>
      <c r="AT29" s="20">
        <f t="shared" si="41"/>
        <v>3</v>
      </c>
      <c r="AU29" s="20">
        <f t="shared" si="41"/>
        <v>0</v>
      </c>
      <c r="AV29" s="20">
        <f t="shared" si="41"/>
        <v>1</v>
      </c>
      <c r="AW29" s="20">
        <f t="shared" si="41"/>
        <v>2</v>
      </c>
      <c r="AX29" s="20">
        <f t="shared" si="41"/>
        <v>7</v>
      </c>
      <c r="BC29" s="274" t="s">
        <v>12</v>
      </c>
      <c r="BD29" s="275"/>
      <c r="BE29" s="20">
        <f t="shared" ref="BE29:BJ29" si="42">SUM(BE27:BE28)</f>
        <v>104</v>
      </c>
      <c r="BF29" s="20">
        <f t="shared" si="42"/>
        <v>116</v>
      </c>
      <c r="BG29" s="20">
        <f t="shared" si="42"/>
        <v>152</v>
      </c>
      <c r="BH29" s="20">
        <f t="shared" si="42"/>
        <v>140</v>
      </c>
      <c r="BI29" s="20">
        <f t="shared" si="42"/>
        <v>130</v>
      </c>
      <c r="BJ29" s="20">
        <f t="shared" si="42"/>
        <v>642</v>
      </c>
      <c r="BK29" s="295" t="s">
        <v>12</v>
      </c>
      <c r="BL29" s="296"/>
      <c r="BM29" s="20">
        <f t="shared" ref="BM29:BR29" si="43">SUM(BM27:BM28)</f>
        <v>160</v>
      </c>
      <c r="BN29" s="20">
        <f t="shared" si="43"/>
        <v>145</v>
      </c>
      <c r="BO29" s="20">
        <f t="shared" si="43"/>
        <v>129</v>
      </c>
      <c r="BP29" s="20">
        <f t="shared" si="43"/>
        <v>135</v>
      </c>
      <c r="BQ29" s="20">
        <f t="shared" si="43"/>
        <v>152</v>
      </c>
      <c r="BR29" s="20">
        <f t="shared" si="43"/>
        <v>721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26"/>
      <c r="P30" s="226"/>
      <c r="Q30" s="23"/>
      <c r="R30" s="23"/>
      <c r="S30" s="23"/>
      <c r="T30" s="23"/>
      <c r="U30" s="23"/>
      <c r="V30" s="23"/>
      <c r="W30" s="226"/>
      <c r="X30" s="226"/>
      <c r="Y30" s="23"/>
      <c r="Z30" s="23"/>
      <c r="AA30" s="23"/>
      <c r="AB30" s="23"/>
      <c r="AC30" s="23"/>
      <c r="AD30" s="23"/>
      <c r="AI30" s="226"/>
      <c r="AJ30" s="226"/>
      <c r="AK30" s="23"/>
      <c r="AL30" s="23"/>
      <c r="AM30" s="23"/>
      <c r="AN30" s="23"/>
      <c r="AO30" s="23"/>
      <c r="AP30" s="23"/>
      <c r="AQ30" s="226"/>
      <c r="AR30" s="226"/>
      <c r="AS30" s="23"/>
      <c r="AT30" s="23"/>
      <c r="AU30" s="23"/>
      <c r="AV30" s="23"/>
      <c r="AW30" s="23"/>
      <c r="AX30" s="23"/>
      <c r="BC30" s="226"/>
      <c r="BD30" s="226"/>
      <c r="BE30" s="23"/>
      <c r="BF30" s="23"/>
      <c r="BG30" s="23"/>
      <c r="BH30" s="23"/>
      <c r="BI30" s="23"/>
      <c r="BJ30" s="23"/>
      <c r="BK30" s="226"/>
      <c r="BL30" s="226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945</v>
      </c>
      <c r="D32" s="319">
        <f t="shared" si="44"/>
        <v>991</v>
      </c>
      <c r="E32" s="321">
        <f t="shared" si="44"/>
        <v>1936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945</v>
      </c>
      <c r="J32" s="331">
        <f t="shared" si="44"/>
        <v>991</v>
      </c>
      <c r="K32" s="333">
        <f t="shared" si="44"/>
        <v>1936</v>
      </c>
      <c r="O32" s="274" t="s">
        <v>13</v>
      </c>
      <c r="P32" s="293"/>
      <c r="Q32" s="247">
        <v>62</v>
      </c>
      <c r="R32" s="246">
        <v>62</v>
      </c>
      <c r="S32" s="246">
        <v>56</v>
      </c>
      <c r="T32" s="246">
        <v>52</v>
      </c>
      <c r="U32" s="246">
        <v>52</v>
      </c>
      <c r="V32" s="246">
        <f>SUM(Q32:U32)</f>
        <v>284</v>
      </c>
      <c r="W32" s="284" t="s">
        <v>13</v>
      </c>
      <c r="X32" s="285"/>
      <c r="Y32" s="246">
        <v>56</v>
      </c>
      <c r="Z32" s="246">
        <v>57</v>
      </c>
      <c r="AA32" s="246">
        <v>42</v>
      </c>
      <c r="AB32" s="246">
        <v>56</v>
      </c>
      <c r="AC32" s="246">
        <v>77</v>
      </c>
      <c r="AD32" s="248">
        <f>SUM(Y32:AC32)</f>
        <v>288</v>
      </c>
      <c r="AI32" s="274" t="s">
        <v>13</v>
      </c>
      <c r="AJ32" s="293"/>
      <c r="AK32" s="247">
        <v>0</v>
      </c>
      <c r="AL32" s="246">
        <v>0</v>
      </c>
      <c r="AM32" s="246">
        <v>0</v>
      </c>
      <c r="AN32" s="246">
        <v>1</v>
      </c>
      <c r="AO32" s="246">
        <v>0</v>
      </c>
      <c r="AP32" s="246">
        <f>SUM(AK32:AO32)</f>
        <v>1</v>
      </c>
      <c r="AQ32" s="284" t="s">
        <v>13</v>
      </c>
      <c r="AR32" s="285"/>
      <c r="AS32" s="246"/>
      <c r="AT32" s="246"/>
      <c r="AU32" s="246"/>
      <c r="AV32" s="246"/>
      <c r="AW32" s="246"/>
      <c r="AX32" s="248">
        <f>SUM(AS32:AW32)</f>
        <v>0</v>
      </c>
      <c r="BC32" s="274" t="s">
        <v>13</v>
      </c>
      <c r="BD32" s="293"/>
      <c r="BE32" s="247">
        <f t="shared" ref="BE32:BI32" si="45">Q32+AK32</f>
        <v>62</v>
      </c>
      <c r="BF32" s="246">
        <f t="shared" si="45"/>
        <v>62</v>
      </c>
      <c r="BG32" s="246">
        <f t="shared" si="45"/>
        <v>56</v>
      </c>
      <c r="BH32" s="246">
        <f t="shared" si="45"/>
        <v>53</v>
      </c>
      <c r="BI32" s="246">
        <f t="shared" si="45"/>
        <v>52</v>
      </c>
      <c r="BJ32" s="246">
        <f>SUM(BE32:BI32)</f>
        <v>285</v>
      </c>
      <c r="BK32" s="286" t="s">
        <v>13</v>
      </c>
      <c r="BL32" s="286"/>
      <c r="BM32" s="246">
        <f t="shared" ref="BM32:BQ33" si="46">Y32+AS32</f>
        <v>56</v>
      </c>
      <c r="BN32" s="246">
        <f t="shared" si="46"/>
        <v>57</v>
      </c>
      <c r="BO32" s="246">
        <f t="shared" si="46"/>
        <v>42</v>
      </c>
      <c r="BP32" s="246">
        <f t="shared" si="46"/>
        <v>56</v>
      </c>
      <c r="BQ32" s="246">
        <f t="shared" si="46"/>
        <v>77</v>
      </c>
      <c r="BR32" s="248">
        <f>SUM(BM32:BQ32)</f>
        <v>288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59</v>
      </c>
      <c r="R33" s="18">
        <v>54</v>
      </c>
      <c r="S33" s="18">
        <v>64</v>
      </c>
      <c r="T33" s="18">
        <v>47</v>
      </c>
      <c r="U33" s="18">
        <v>58</v>
      </c>
      <c r="V33" s="18">
        <f>SUM(Q33:U33)</f>
        <v>282</v>
      </c>
      <c r="W33" s="291" t="s">
        <v>15</v>
      </c>
      <c r="X33" s="292"/>
      <c r="Y33" s="18">
        <v>44</v>
      </c>
      <c r="Z33" s="18">
        <v>59</v>
      </c>
      <c r="AA33" s="18">
        <v>67</v>
      </c>
      <c r="AB33" s="18">
        <v>72</v>
      </c>
      <c r="AC33" s="18">
        <v>65</v>
      </c>
      <c r="AD33" s="19">
        <f>SUM(Y33:AC33)</f>
        <v>307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59</v>
      </c>
      <c r="BF33" s="17">
        <f t="shared" ref="BF33:BI33" si="47">SUM(R33,AL33)</f>
        <v>54</v>
      </c>
      <c r="BG33" s="17">
        <f t="shared" si="47"/>
        <v>65</v>
      </c>
      <c r="BH33" s="17">
        <f t="shared" si="47"/>
        <v>47</v>
      </c>
      <c r="BI33" s="17">
        <f t="shared" si="47"/>
        <v>58</v>
      </c>
      <c r="BJ33" s="18">
        <f>SUM(BE33:BI33)</f>
        <v>283</v>
      </c>
      <c r="BK33" s="287" t="s">
        <v>15</v>
      </c>
      <c r="BL33" s="287"/>
      <c r="BM33" s="18">
        <f>Y33+AS33</f>
        <v>44</v>
      </c>
      <c r="BN33" s="18">
        <f t="shared" si="46"/>
        <v>59</v>
      </c>
      <c r="BO33" s="18">
        <f t="shared" si="46"/>
        <v>67</v>
      </c>
      <c r="BP33" s="18">
        <f t="shared" si="46"/>
        <v>72</v>
      </c>
      <c r="BQ33" s="18">
        <f t="shared" si="46"/>
        <v>65</v>
      </c>
      <c r="BR33" s="19">
        <f>SUM(BM33:BQ33)</f>
        <v>307</v>
      </c>
    </row>
    <row r="34" spans="2:70" x14ac:dyDescent="0.15">
      <c r="B34" s="83" t="s">
        <v>46</v>
      </c>
      <c r="C34" s="347">
        <f t="shared" ref="C34:K34" si="48">C20</f>
        <v>780</v>
      </c>
      <c r="D34" s="349">
        <f t="shared" si="48"/>
        <v>1274</v>
      </c>
      <c r="E34" s="351">
        <f t="shared" si="48"/>
        <v>2054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440">
        <f t="shared" si="48"/>
        <v>780</v>
      </c>
      <c r="J34" s="345">
        <f t="shared" si="48"/>
        <v>1275</v>
      </c>
      <c r="K34" s="359">
        <f t="shared" si="48"/>
        <v>2055</v>
      </c>
      <c r="O34" s="274" t="s">
        <v>12</v>
      </c>
      <c r="P34" s="275"/>
      <c r="Q34" s="20">
        <f t="shared" ref="Q34:V34" si="49">SUM(Q32:Q33)</f>
        <v>121</v>
      </c>
      <c r="R34" s="20">
        <f t="shared" si="49"/>
        <v>116</v>
      </c>
      <c r="S34" s="20">
        <f t="shared" si="49"/>
        <v>120</v>
      </c>
      <c r="T34" s="20">
        <f t="shared" si="49"/>
        <v>99</v>
      </c>
      <c r="U34" s="20">
        <f t="shared" si="49"/>
        <v>110</v>
      </c>
      <c r="V34" s="20">
        <f t="shared" si="49"/>
        <v>566</v>
      </c>
      <c r="W34" s="295" t="s">
        <v>12</v>
      </c>
      <c r="X34" s="296"/>
      <c r="Y34" s="20">
        <f t="shared" ref="Y34:AD34" si="50">SUM(Y32:Y33)</f>
        <v>100</v>
      </c>
      <c r="Z34" s="20">
        <f t="shared" si="50"/>
        <v>116</v>
      </c>
      <c r="AA34" s="20">
        <f t="shared" si="50"/>
        <v>109</v>
      </c>
      <c r="AB34" s="20">
        <f t="shared" si="50"/>
        <v>128</v>
      </c>
      <c r="AC34" s="20">
        <f t="shared" si="50"/>
        <v>142</v>
      </c>
      <c r="AD34" s="20">
        <f t="shared" si="50"/>
        <v>595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121</v>
      </c>
      <c r="BF34" s="20">
        <f t="shared" si="53"/>
        <v>116</v>
      </c>
      <c r="BG34" s="20">
        <f t="shared" si="53"/>
        <v>121</v>
      </c>
      <c r="BH34" s="20">
        <f t="shared" si="53"/>
        <v>100</v>
      </c>
      <c r="BI34" s="20">
        <f t="shared" si="53"/>
        <v>110</v>
      </c>
      <c r="BJ34" s="20">
        <f t="shared" si="53"/>
        <v>568</v>
      </c>
      <c r="BK34" s="295" t="s">
        <v>12</v>
      </c>
      <c r="BL34" s="296"/>
      <c r="BM34" s="20">
        <f t="shared" ref="BM34:BR34" si="54">SUM(BM32:BM33)</f>
        <v>100</v>
      </c>
      <c r="BN34" s="20">
        <f t="shared" si="54"/>
        <v>116</v>
      </c>
      <c r="BO34" s="20">
        <f t="shared" si="54"/>
        <v>109</v>
      </c>
      <c r="BP34" s="20">
        <f t="shared" si="54"/>
        <v>128</v>
      </c>
      <c r="BQ34" s="20">
        <f t="shared" si="54"/>
        <v>142</v>
      </c>
      <c r="BR34" s="20">
        <f t="shared" si="54"/>
        <v>595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26"/>
      <c r="P35" s="226"/>
      <c r="Q35" s="23"/>
      <c r="R35" s="23"/>
      <c r="S35" s="23"/>
      <c r="T35" s="23"/>
      <c r="U35" s="23"/>
      <c r="V35" s="23"/>
      <c r="W35" s="226"/>
      <c r="X35" s="226"/>
      <c r="Y35" s="23"/>
      <c r="Z35" s="23"/>
      <c r="AA35" s="23"/>
      <c r="AB35" s="23"/>
      <c r="AC35" s="23"/>
      <c r="AD35" s="23"/>
      <c r="AI35" s="226"/>
      <c r="AJ35" s="226"/>
      <c r="AK35" s="23"/>
      <c r="AL35" s="23"/>
      <c r="AM35" s="23"/>
      <c r="AN35" s="23"/>
      <c r="AO35" s="23"/>
      <c r="AP35" s="23"/>
      <c r="AQ35" s="226"/>
      <c r="AR35" s="226"/>
      <c r="AS35" s="23"/>
      <c r="AT35" s="23"/>
      <c r="AU35" s="23"/>
      <c r="AV35" s="23"/>
      <c r="AW35" s="23"/>
      <c r="AX35" s="23"/>
      <c r="BC35" s="226"/>
      <c r="BD35" s="226"/>
      <c r="BE35" s="23"/>
      <c r="BF35" s="23"/>
      <c r="BG35" s="23"/>
      <c r="BH35" s="23"/>
      <c r="BI35" s="23"/>
      <c r="BJ35" s="23"/>
      <c r="BK35" s="226"/>
      <c r="BL35" s="226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247">
        <v>65</v>
      </c>
      <c r="R37" s="246">
        <v>83</v>
      </c>
      <c r="S37" s="246">
        <v>75</v>
      </c>
      <c r="T37" s="246">
        <v>70</v>
      </c>
      <c r="U37" s="246">
        <v>59</v>
      </c>
      <c r="V37" s="246">
        <f>SUM(Q37:U37)</f>
        <v>352</v>
      </c>
      <c r="W37" s="284" t="s">
        <v>13</v>
      </c>
      <c r="X37" s="285"/>
      <c r="Y37" s="246">
        <v>87</v>
      </c>
      <c r="Z37" s="246">
        <v>93</v>
      </c>
      <c r="AA37" s="246">
        <v>101</v>
      </c>
      <c r="AB37" s="246">
        <v>83</v>
      </c>
      <c r="AC37" s="246">
        <v>103</v>
      </c>
      <c r="AD37" s="248">
        <f>SUM(Y37:AC37)</f>
        <v>467</v>
      </c>
      <c r="AI37" s="274" t="s">
        <v>13</v>
      </c>
      <c r="AJ37" s="293"/>
      <c r="AK37" s="247"/>
      <c r="AL37" s="246"/>
      <c r="AM37" s="246"/>
      <c r="AN37" s="246"/>
      <c r="AO37" s="246"/>
      <c r="AP37" s="246">
        <f>SUM(AK37:AO37)</f>
        <v>0</v>
      </c>
      <c r="AQ37" s="284" t="s">
        <v>13</v>
      </c>
      <c r="AR37" s="285"/>
      <c r="AS37" s="246"/>
      <c r="AT37" s="246"/>
      <c r="AU37" s="246"/>
      <c r="AV37" s="246"/>
      <c r="AW37" s="246"/>
      <c r="AX37" s="248">
        <f>SUM(AS37:AW37)</f>
        <v>0</v>
      </c>
      <c r="BC37" s="274" t="s">
        <v>13</v>
      </c>
      <c r="BD37" s="293"/>
      <c r="BE37" s="247">
        <f t="shared" ref="BE37:BI38" si="55">Q37+AK37</f>
        <v>65</v>
      </c>
      <c r="BF37" s="246">
        <f t="shared" si="55"/>
        <v>83</v>
      </c>
      <c r="BG37" s="246">
        <f t="shared" si="55"/>
        <v>75</v>
      </c>
      <c r="BH37" s="246">
        <f t="shared" si="55"/>
        <v>70</v>
      </c>
      <c r="BI37" s="246">
        <f t="shared" si="55"/>
        <v>59</v>
      </c>
      <c r="BJ37" s="246">
        <f>SUM(BE37:BI37)</f>
        <v>352</v>
      </c>
      <c r="BK37" s="286" t="s">
        <v>13</v>
      </c>
      <c r="BL37" s="286"/>
      <c r="BM37" s="246">
        <f t="shared" ref="BM37:BQ38" si="56">Y37+AS37</f>
        <v>87</v>
      </c>
      <c r="BN37" s="246">
        <f t="shared" si="56"/>
        <v>93</v>
      </c>
      <c r="BO37" s="246">
        <f t="shared" si="56"/>
        <v>101</v>
      </c>
      <c r="BP37" s="246">
        <f t="shared" si="56"/>
        <v>83</v>
      </c>
      <c r="BQ37" s="246">
        <f t="shared" si="56"/>
        <v>103</v>
      </c>
      <c r="BR37" s="248">
        <f>SUM(BM37:BQ37)</f>
        <v>467</v>
      </c>
    </row>
    <row r="38" spans="2:70" ht="14.25" thickBot="1" x14ac:dyDescent="0.2">
      <c r="B38" s="138" t="s">
        <v>41</v>
      </c>
      <c r="C38" s="367">
        <f>ROUND(C32/$C$10,4)</f>
        <v>0.18809999999999999</v>
      </c>
      <c r="D38" s="369">
        <f>ROUND(D32/$D$10,4)</f>
        <v>0.18149999999999999</v>
      </c>
      <c r="E38" s="371">
        <f>ROUND(E32/$E$10,4)</f>
        <v>0.18459999999999999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0.18640000000000001</v>
      </c>
      <c r="J38" s="363">
        <f>ROUND(J32/$J$10,4)</f>
        <v>0.1799</v>
      </c>
      <c r="K38" s="365">
        <f>ROUND(K32/$K$10,4)</f>
        <v>0.183</v>
      </c>
      <c r="O38" s="274" t="s">
        <v>15</v>
      </c>
      <c r="P38" s="293"/>
      <c r="Q38" s="17">
        <v>62</v>
      </c>
      <c r="R38" s="18">
        <v>76</v>
      </c>
      <c r="S38" s="18">
        <v>74</v>
      </c>
      <c r="T38" s="18">
        <v>91</v>
      </c>
      <c r="U38" s="18">
        <v>66</v>
      </c>
      <c r="V38" s="18">
        <f>SUM(Q38:U38)</f>
        <v>369</v>
      </c>
      <c r="W38" s="291" t="s">
        <v>15</v>
      </c>
      <c r="X38" s="292"/>
      <c r="Y38" s="18">
        <v>80</v>
      </c>
      <c r="Z38" s="18">
        <v>81</v>
      </c>
      <c r="AA38" s="18">
        <v>92</v>
      </c>
      <c r="AB38" s="18">
        <v>90</v>
      </c>
      <c r="AC38" s="18">
        <v>97</v>
      </c>
      <c r="AD38" s="19">
        <f>SUM(Y38:AC38)</f>
        <v>440</v>
      </c>
      <c r="AI38" s="274" t="s">
        <v>15</v>
      </c>
      <c r="AJ38" s="293"/>
      <c r="AK38" s="17"/>
      <c r="AL38" s="18"/>
      <c r="AM38" s="18"/>
      <c r="AN38" s="18"/>
      <c r="AO38" s="18"/>
      <c r="AP38" s="18">
        <f>SUM(AK38:AO38)</f>
        <v>0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62</v>
      </c>
      <c r="BF38" s="18">
        <f t="shared" si="55"/>
        <v>76</v>
      </c>
      <c r="BG38" s="18">
        <f t="shared" si="55"/>
        <v>74</v>
      </c>
      <c r="BH38" s="18">
        <f t="shared" si="55"/>
        <v>91</v>
      </c>
      <c r="BI38" s="18">
        <f t="shared" si="55"/>
        <v>66</v>
      </c>
      <c r="BJ38" s="18">
        <f>SUM(BE38:BI38)</f>
        <v>369</v>
      </c>
      <c r="BK38" s="287" t="s">
        <v>15</v>
      </c>
      <c r="BL38" s="287"/>
      <c r="BM38" s="18">
        <f t="shared" si="56"/>
        <v>80</v>
      </c>
      <c r="BN38" s="18">
        <f t="shared" si="56"/>
        <v>81</v>
      </c>
      <c r="BO38" s="18">
        <f t="shared" si="56"/>
        <v>92</v>
      </c>
      <c r="BP38" s="18">
        <f t="shared" si="56"/>
        <v>90</v>
      </c>
      <c r="BQ38" s="18">
        <f t="shared" si="56"/>
        <v>97</v>
      </c>
      <c r="BR38" s="19">
        <f>SUM(BM38:BQ38)</f>
        <v>440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37"/>
      <c r="O39" s="274" t="s">
        <v>12</v>
      </c>
      <c r="P39" s="275"/>
      <c r="Q39" s="20">
        <f t="shared" ref="Q39:V39" si="57">SUM(Q37:Q38)</f>
        <v>127</v>
      </c>
      <c r="R39" s="20">
        <f t="shared" si="57"/>
        <v>159</v>
      </c>
      <c r="S39" s="20">
        <f t="shared" si="57"/>
        <v>149</v>
      </c>
      <c r="T39" s="20">
        <f t="shared" si="57"/>
        <v>161</v>
      </c>
      <c r="U39" s="20">
        <f t="shared" si="57"/>
        <v>125</v>
      </c>
      <c r="V39" s="20">
        <f t="shared" si="57"/>
        <v>721</v>
      </c>
      <c r="W39" s="295" t="s">
        <v>12</v>
      </c>
      <c r="X39" s="296"/>
      <c r="Y39" s="20">
        <f t="shared" ref="Y39:AD39" si="58">SUM(Y37:Y38)</f>
        <v>167</v>
      </c>
      <c r="Z39" s="20">
        <f t="shared" si="58"/>
        <v>174</v>
      </c>
      <c r="AA39" s="20">
        <f t="shared" si="58"/>
        <v>193</v>
      </c>
      <c r="AB39" s="20">
        <f t="shared" si="58"/>
        <v>173</v>
      </c>
      <c r="AC39" s="20">
        <f t="shared" si="58"/>
        <v>200</v>
      </c>
      <c r="AD39" s="20">
        <f t="shared" si="58"/>
        <v>907</v>
      </c>
      <c r="AI39" s="274" t="s">
        <v>12</v>
      </c>
      <c r="AJ39" s="275"/>
      <c r="AK39" s="20">
        <f t="shared" ref="AK39:AP39" si="59">SUM(AK37:AK38)</f>
        <v>0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0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127</v>
      </c>
      <c r="BF39" s="20">
        <f t="shared" si="61"/>
        <v>159</v>
      </c>
      <c r="BG39" s="20">
        <f t="shared" si="61"/>
        <v>149</v>
      </c>
      <c r="BH39" s="20">
        <f t="shared" si="61"/>
        <v>161</v>
      </c>
      <c r="BI39" s="20">
        <f t="shared" si="61"/>
        <v>125</v>
      </c>
      <c r="BJ39" s="20">
        <f t="shared" si="61"/>
        <v>721</v>
      </c>
      <c r="BK39" s="295" t="s">
        <v>12</v>
      </c>
      <c r="BL39" s="296"/>
      <c r="BM39" s="20">
        <f t="shared" ref="BM39:BR39" si="62">SUM(BM37:BM38)</f>
        <v>167</v>
      </c>
      <c r="BN39" s="20">
        <f t="shared" si="62"/>
        <v>174</v>
      </c>
      <c r="BO39" s="20">
        <f t="shared" si="62"/>
        <v>193</v>
      </c>
      <c r="BP39" s="20">
        <f t="shared" si="62"/>
        <v>173</v>
      </c>
      <c r="BQ39" s="20">
        <f t="shared" si="62"/>
        <v>200</v>
      </c>
      <c r="BR39" s="20">
        <f t="shared" si="62"/>
        <v>907</v>
      </c>
    </row>
    <row r="40" spans="2:70" x14ac:dyDescent="0.15">
      <c r="B40" s="85" t="s">
        <v>43</v>
      </c>
      <c r="C40" s="368">
        <f>ROUND(C34/$C$10,4)</f>
        <v>0.1552</v>
      </c>
      <c r="D40" s="370">
        <f>ROUND(D34/$D$10,4)</f>
        <v>0.23330000000000001</v>
      </c>
      <c r="E40" s="372">
        <f>ROUND(E34/$E$10,4)</f>
        <v>0.19589999999999999</v>
      </c>
      <c r="F40" s="368">
        <f>ROUND(F34/$F$10,4)</f>
        <v>0</v>
      </c>
      <c r="G40" s="370">
        <f>ROUND(G34/$G$10,4)</f>
        <v>2.0400000000000001E-2</v>
      </c>
      <c r="H40" s="374">
        <f>ROUND(H34/$H$10,4)</f>
        <v>1.06E-2</v>
      </c>
      <c r="I40" s="362">
        <f>ROUND(I34/$I$10,4)</f>
        <v>0.15379999999999999</v>
      </c>
      <c r="J40" s="364">
        <f>ROUND(J34/$J$10,4)</f>
        <v>0.23139999999999999</v>
      </c>
      <c r="K40" s="366">
        <f>ROUND(K34/$K$10,4)</f>
        <v>0.19420000000000001</v>
      </c>
      <c r="O40" s="226"/>
      <c r="P40" s="226"/>
      <c r="Q40" s="23"/>
      <c r="R40" s="23"/>
      <c r="S40" s="23"/>
      <c r="T40" s="23"/>
      <c r="U40" s="23"/>
      <c r="V40" s="23"/>
      <c r="W40" s="226"/>
      <c r="X40" s="226"/>
      <c r="Y40" s="23"/>
      <c r="Z40" s="23"/>
      <c r="AA40" s="23"/>
      <c r="AB40" s="23"/>
      <c r="AC40" s="23"/>
      <c r="AD40" s="23"/>
      <c r="AI40" s="226"/>
      <c r="AJ40" s="226"/>
      <c r="AK40" s="23"/>
      <c r="AL40" s="23"/>
      <c r="AM40" s="23"/>
      <c r="AN40" s="23"/>
      <c r="AO40" s="23"/>
      <c r="AP40" s="23"/>
      <c r="AQ40" s="226"/>
      <c r="AR40" s="226"/>
      <c r="AS40" s="23"/>
      <c r="AT40" s="23"/>
      <c r="AU40" s="23"/>
      <c r="AV40" s="23"/>
      <c r="AW40" s="23"/>
      <c r="AX40" s="23"/>
      <c r="BC40" s="226"/>
      <c r="BD40" s="226"/>
      <c r="BE40" s="23"/>
      <c r="BF40" s="23"/>
      <c r="BG40" s="23"/>
      <c r="BH40" s="23"/>
      <c r="BI40" s="23"/>
      <c r="BJ40" s="23"/>
      <c r="BK40" s="226"/>
      <c r="BL40" s="226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247">
        <v>89</v>
      </c>
      <c r="R42" s="246">
        <v>101</v>
      </c>
      <c r="S42" s="246">
        <v>113</v>
      </c>
      <c r="T42" s="246">
        <v>105</v>
      </c>
      <c r="U42" s="246">
        <v>70</v>
      </c>
      <c r="V42" s="246">
        <f>SUM(Q42:U42)</f>
        <v>478</v>
      </c>
      <c r="W42" s="284" t="s">
        <v>13</v>
      </c>
      <c r="X42" s="285"/>
      <c r="Y42" s="246">
        <v>36</v>
      </c>
      <c r="Z42" s="246">
        <v>71</v>
      </c>
      <c r="AA42" s="246">
        <v>67</v>
      </c>
      <c r="AB42" s="246">
        <v>77</v>
      </c>
      <c r="AC42" s="246">
        <v>55</v>
      </c>
      <c r="AD42" s="248">
        <f>SUM(Y42:AC42)</f>
        <v>306</v>
      </c>
      <c r="AI42" s="274" t="s">
        <v>13</v>
      </c>
      <c r="AJ42" s="293"/>
      <c r="AK42" s="247"/>
      <c r="AL42" s="246"/>
      <c r="AM42" s="246"/>
      <c r="AN42" s="246"/>
      <c r="AO42" s="246"/>
      <c r="AP42" s="246">
        <f>SUM(AK42:AO42)</f>
        <v>0</v>
      </c>
      <c r="AQ42" s="284" t="s">
        <v>13</v>
      </c>
      <c r="AR42" s="285"/>
      <c r="AS42" s="246"/>
      <c r="AT42" s="246"/>
      <c r="AU42" s="246">
        <v>0</v>
      </c>
      <c r="AV42" s="246"/>
      <c r="AW42" s="246"/>
      <c r="AX42" s="248">
        <f>SUM(AS42:AW42)</f>
        <v>0</v>
      </c>
      <c r="BC42" s="274" t="s">
        <v>13</v>
      </c>
      <c r="BD42" s="293"/>
      <c r="BE42" s="247">
        <f t="shared" ref="BE42:BI43" si="63">Q42+AK42</f>
        <v>89</v>
      </c>
      <c r="BF42" s="246">
        <f t="shared" si="63"/>
        <v>101</v>
      </c>
      <c r="BG42" s="246">
        <f t="shared" si="63"/>
        <v>113</v>
      </c>
      <c r="BH42" s="246">
        <f t="shared" si="63"/>
        <v>105</v>
      </c>
      <c r="BI42" s="246">
        <f t="shared" si="63"/>
        <v>70</v>
      </c>
      <c r="BJ42" s="248">
        <f>SUM(BE42:BI42)</f>
        <v>478</v>
      </c>
      <c r="BK42" s="286" t="s">
        <v>13</v>
      </c>
      <c r="BL42" s="286"/>
      <c r="BM42" s="246">
        <f t="shared" ref="BM42:BQ43" si="64">Y42+AS42</f>
        <v>36</v>
      </c>
      <c r="BN42" s="246">
        <f t="shared" si="64"/>
        <v>71</v>
      </c>
      <c r="BO42" s="246">
        <f t="shared" si="64"/>
        <v>67</v>
      </c>
      <c r="BP42" s="246">
        <f t="shared" si="64"/>
        <v>77</v>
      </c>
      <c r="BQ42" s="246">
        <f t="shared" si="64"/>
        <v>55</v>
      </c>
      <c r="BR42" s="248">
        <f>SUM(BM42:BQ42)</f>
        <v>306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119</v>
      </c>
      <c r="R43" s="18">
        <v>106</v>
      </c>
      <c r="S43" s="18">
        <v>102</v>
      </c>
      <c r="T43" s="18">
        <v>114</v>
      </c>
      <c r="U43" s="18">
        <v>110</v>
      </c>
      <c r="V43" s="18">
        <f>SUM(Q43:U43)</f>
        <v>551</v>
      </c>
      <c r="W43" s="291" t="s">
        <v>15</v>
      </c>
      <c r="X43" s="292"/>
      <c r="Y43" s="18">
        <v>60</v>
      </c>
      <c r="Z43" s="18">
        <v>67</v>
      </c>
      <c r="AA43" s="18">
        <v>86</v>
      </c>
      <c r="AB43" s="18">
        <v>75</v>
      </c>
      <c r="AC43" s="18">
        <v>65</v>
      </c>
      <c r="AD43" s="163">
        <f>SUM(Y43:AC43)</f>
        <v>353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/>
      <c r="AV43" s="18">
        <v>1</v>
      </c>
      <c r="AW43" s="18"/>
      <c r="AX43" s="19">
        <f>SUM(AS43:AW43)</f>
        <v>1</v>
      </c>
      <c r="BC43" s="274" t="s">
        <v>15</v>
      </c>
      <c r="BD43" s="293"/>
      <c r="BE43" s="17">
        <f>Q43+AK43</f>
        <v>119</v>
      </c>
      <c r="BF43" s="18">
        <f t="shared" si="63"/>
        <v>106</v>
      </c>
      <c r="BG43" s="18">
        <f t="shared" si="63"/>
        <v>102</v>
      </c>
      <c r="BH43" s="18">
        <f t="shared" si="63"/>
        <v>114</v>
      </c>
      <c r="BI43" s="18">
        <f t="shared" si="63"/>
        <v>110</v>
      </c>
      <c r="BJ43" s="18">
        <f>SUM(BE43:BI43)</f>
        <v>551</v>
      </c>
      <c r="BK43" s="287" t="s">
        <v>15</v>
      </c>
      <c r="BL43" s="287"/>
      <c r="BM43" s="18">
        <f t="shared" si="64"/>
        <v>60</v>
      </c>
      <c r="BN43" s="18">
        <f t="shared" si="64"/>
        <v>67</v>
      </c>
      <c r="BO43" s="18">
        <f t="shared" si="64"/>
        <v>86</v>
      </c>
      <c r="BP43" s="18">
        <f t="shared" si="64"/>
        <v>76</v>
      </c>
      <c r="BQ43" s="18">
        <f t="shared" si="64"/>
        <v>65</v>
      </c>
      <c r="BR43" s="19">
        <f>SUM(BM43:BQ43)</f>
        <v>354</v>
      </c>
    </row>
    <row r="44" spans="2:70" x14ac:dyDescent="0.15">
      <c r="O44" s="274" t="s">
        <v>12</v>
      </c>
      <c r="P44" s="275"/>
      <c r="Q44" s="20">
        <f t="shared" ref="Q44:V44" si="65">SUM(Q42:Q43)</f>
        <v>208</v>
      </c>
      <c r="R44" s="20">
        <f t="shared" si="65"/>
        <v>207</v>
      </c>
      <c r="S44" s="20">
        <f t="shared" si="65"/>
        <v>215</v>
      </c>
      <c r="T44" s="20">
        <f t="shared" si="65"/>
        <v>219</v>
      </c>
      <c r="U44" s="20">
        <f t="shared" si="65"/>
        <v>180</v>
      </c>
      <c r="V44" s="20">
        <f t="shared" si="65"/>
        <v>1029</v>
      </c>
      <c r="W44" s="295" t="s">
        <v>12</v>
      </c>
      <c r="X44" s="296"/>
      <c r="Y44" s="20">
        <f t="shared" ref="Y44:AD44" si="66">SUM(Y42:Y43)</f>
        <v>96</v>
      </c>
      <c r="Z44" s="20">
        <f t="shared" si="66"/>
        <v>138</v>
      </c>
      <c r="AA44" s="20">
        <f t="shared" si="66"/>
        <v>153</v>
      </c>
      <c r="AB44" s="20">
        <f t="shared" si="66"/>
        <v>152</v>
      </c>
      <c r="AC44" s="20">
        <f t="shared" si="66"/>
        <v>120</v>
      </c>
      <c r="AD44" s="20">
        <f t="shared" si="66"/>
        <v>659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0</v>
      </c>
      <c r="AV44" s="20">
        <f t="shared" si="68"/>
        <v>1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208</v>
      </c>
      <c r="BF44" s="20">
        <f t="shared" si="69"/>
        <v>207</v>
      </c>
      <c r="BG44" s="20">
        <f t="shared" si="69"/>
        <v>215</v>
      </c>
      <c r="BH44" s="20">
        <f t="shared" si="69"/>
        <v>219</v>
      </c>
      <c r="BI44" s="20">
        <f t="shared" si="69"/>
        <v>180</v>
      </c>
      <c r="BJ44" s="20">
        <f t="shared" si="69"/>
        <v>1029</v>
      </c>
      <c r="BK44" s="295" t="s">
        <v>12</v>
      </c>
      <c r="BL44" s="296"/>
      <c r="BM44" s="20">
        <f t="shared" ref="BM44:BR44" si="70">SUM(BM42:BM43)</f>
        <v>96</v>
      </c>
      <c r="BN44" s="20">
        <f t="shared" si="70"/>
        <v>138</v>
      </c>
      <c r="BO44" s="20">
        <f t="shared" si="70"/>
        <v>153</v>
      </c>
      <c r="BP44" s="20">
        <f t="shared" si="70"/>
        <v>153</v>
      </c>
      <c r="BQ44" s="20">
        <f t="shared" si="70"/>
        <v>120</v>
      </c>
      <c r="BR44" s="20">
        <f t="shared" si="70"/>
        <v>660</v>
      </c>
    </row>
    <row r="45" spans="2:70" x14ac:dyDescent="0.15">
      <c r="O45" s="226"/>
      <c r="P45" s="226"/>
      <c r="Q45" s="23"/>
      <c r="R45" s="23"/>
      <c r="S45" s="23"/>
      <c r="T45" s="23"/>
      <c r="U45" s="23"/>
      <c r="V45" s="23"/>
      <c r="W45" s="226"/>
      <c r="X45" s="226"/>
      <c r="Y45" s="23"/>
      <c r="Z45" s="23"/>
      <c r="AA45" s="23"/>
      <c r="AB45" s="23"/>
      <c r="AC45" s="23"/>
      <c r="AD45" s="23"/>
      <c r="AI45" s="226"/>
      <c r="AJ45" s="226"/>
      <c r="AK45" s="23"/>
      <c r="AL45" s="23"/>
      <c r="AM45" s="23"/>
      <c r="AN45" s="23"/>
      <c r="AO45" s="23"/>
      <c r="AP45" s="23"/>
      <c r="AQ45" s="226"/>
      <c r="AR45" s="226"/>
      <c r="AS45" s="23"/>
      <c r="AT45" s="23"/>
      <c r="AU45" s="23"/>
      <c r="AV45" s="23"/>
      <c r="AW45" s="23"/>
      <c r="AX45" s="23"/>
      <c r="BC45" s="226"/>
      <c r="BD45" s="226"/>
      <c r="BE45" s="23"/>
      <c r="BF45" s="23"/>
      <c r="BG45" s="23"/>
      <c r="BH45" s="23"/>
      <c r="BI45" s="23"/>
      <c r="BJ45" s="23"/>
      <c r="BK45" s="226"/>
      <c r="BL45" s="226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247">
        <v>50</v>
      </c>
      <c r="R47" s="246">
        <v>52</v>
      </c>
      <c r="S47" s="246">
        <v>39</v>
      </c>
      <c r="T47" s="246">
        <v>43</v>
      </c>
      <c r="U47" s="246">
        <v>46</v>
      </c>
      <c r="V47" s="246">
        <f>SUM(Q47:U47)</f>
        <v>230</v>
      </c>
      <c r="W47" s="284" t="s">
        <v>13</v>
      </c>
      <c r="X47" s="285"/>
      <c r="Y47" s="246">
        <v>40</v>
      </c>
      <c r="Z47" s="246">
        <v>38</v>
      </c>
      <c r="AA47" s="246">
        <v>29</v>
      </c>
      <c r="AB47" s="246">
        <v>31</v>
      </c>
      <c r="AC47" s="246">
        <v>26</v>
      </c>
      <c r="AD47" s="248">
        <f>SUM(Y47:AC47)</f>
        <v>164</v>
      </c>
      <c r="AI47" s="274" t="s">
        <v>13</v>
      </c>
      <c r="AJ47" s="293"/>
      <c r="AK47" s="247"/>
      <c r="AL47" s="246"/>
      <c r="AM47" s="246"/>
      <c r="AN47" s="246"/>
      <c r="AO47" s="246"/>
      <c r="AP47" s="246">
        <f>SUM(AK47:AO47)</f>
        <v>0</v>
      </c>
      <c r="AQ47" s="284" t="s">
        <v>13</v>
      </c>
      <c r="AR47" s="285"/>
      <c r="AS47" s="246"/>
      <c r="AT47" s="246"/>
      <c r="AU47" s="246"/>
      <c r="AV47" s="246"/>
      <c r="AW47" s="246"/>
      <c r="AX47" s="248">
        <f>SUM(AS47:AW47)</f>
        <v>0</v>
      </c>
      <c r="BC47" s="274" t="s">
        <v>13</v>
      </c>
      <c r="BD47" s="293"/>
      <c r="BE47" s="247">
        <f t="shared" ref="BE47:BI48" si="71">Q47+AK47</f>
        <v>50</v>
      </c>
      <c r="BF47" s="246">
        <f t="shared" si="71"/>
        <v>52</v>
      </c>
      <c r="BG47" s="246">
        <f t="shared" si="71"/>
        <v>39</v>
      </c>
      <c r="BH47" s="246">
        <f t="shared" si="71"/>
        <v>43</v>
      </c>
      <c r="BI47" s="246">
        <f t="shared" si="71"/>
        <v>46</v>
      </c>
      <c r="BJ47" s="246">
        <f>SUM(BE47:BI47)</f>
        <v>230</v>
      </c>
      <c r="BK47" s="286" t="s">
        <v>13</v>
      </c>
      <c r="BL47" s="286"/>
      <c r="BM47" s="246">
        <f t="shared" ref="BM47:BQ48" si="72">Y47+AS47</f>
        <v>40</v>
      </c>
      <c r="BN47" s="246">
        <f t="shared" si="72"/>
        <v>38</v>
      </c>
      <c r="BO47" s="246">
        <f t="shared" si="72"/>
        <v>29</v>
      </c>
      <c r="BP47" s="246">
        <f t="shared" si="72"/>
        <v>31</v>
      </c>
      <c r="BQ47" s="246">
        <f t="shared" si="72"/>
        <v>26</v>
      </c>
      <c r="BR47" s="248">
        <f>SUM(BM47:BQ47)</f>
        <v>164</v>
      </c>
    </row>
    <row r="48" spans="2:70" ht="14.25" thickBot="1" x14ac:dyDescent="0.2">
      <c r="O48" s="274" t="s">
        <v>15</v>
      </c>
      <c r="P48" s="293"/>
      <c r="Q48" s="17">
        <v>59</v>
      </c>
      <c r="R48" s="18">
        <v>54</v>
      </c>
      <c r="S48" s="18">
        <v>63</v>
      </c>
      <c r="T48" s="18">
        <v>73</v>
      </c>
      <c r="U48" s="18">
        <v>75</v>
      </c>
      <c r="V48" s="18">
        <f>SUM(Q48:U48)</f>
        <v>324</v>
      </c>
      <c r="W48" s="291" t="s">
        <v>15</v>
      </c>
      <c r="X48" s="292"/>
      <c r="Y48" s="18">
        <v>59</v>
      </c>
      <c r="Z48" s="18">
        <v>65</v>
      </c>
      <c r="AA48" s="18">
        <v>74</v>
      </c>
      <c r="AB48" s="18">
        <v>56</v>
      </c>
      <c r="AC48" s="18">
        <v>57</v>
      </c>
      <c r="AD48" s="19">
        <f>SUM(Y48:AC48)</f>
        <v>311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59</v>
      </c>
      <c r="BF48" s="18">
        <f t="shared" si="71"/>
        <v>54</v>
      </c>
      <c r="BG48" s="18">
        <f t="shared" si="71"/>
        <v>63</v>
      </c>
      <c r="BH48" s="18">
        <f t="shared" si="71"/>
        <v>73</v>
      </c>
      <c r="BI48" s="18">
        <f t="shared" si="71"/>
        <v>75</v>
      </c>
      <c r="BJ48" s="18">
        <f>SUM(BE48:BI48)</f>
        <v>324</v>
      </c>
      <c r="BK48" s="287" t="s">
        <v>15</v>
      </c>
      <c r="BL48" s="287"/>
      <c r="BM48" s="18">
        <f t="shared" si="72"/>
        <v>59</v>
      </c>
      <c r="BN48" s="18">
        <f t="shared" si="72"/>
        <v>65</v>
      </c>
      <c r="BO48" s="18">
        <f t="shared" si="72"/>
        <v>74</v>
      </c>
      <c r="BP48" s="18">
        <f t="shared" si="72"/>
        <v>56</v>
      </c>
      <c r="BQ48" s="18">
        <f t="shared" si="72"/>
        <v>57</v>
      </c>
      <c r="BR48" s="19">
        <f>SUM(BM48:BQ48)</f>
        <v>311</v>
      </c>
    </row>
    <row r="49" spans="15:76" x14ac:dyDescent="0.15">
      <c r="O49" s="274" t="s">
        <v>12</v>
      </c>
      <c r="P49" s="275"/>
      <c r="Q49" s="20">
        <f t="shared" ref="Q49:V49" si="73">SUM(Q47:Q48)</f>
        <v>109</v>
      </c>
      <c r="R49" s="20">
        <f t="shared" si="73"/>
        <v>106</v>
      </c>
      <c r="S49" s="20">
        <f t="shared" si="73"/>
        <v>102</v>
      </c>
      <c r="T49" s="20">
        <f t="shared" si="73"/>
        <v>116</v>
      </c>
      <c r="U49" s="20">
        <f t="shared" si="73"/>
        <v>121</v>
      </c>
      <c r="V49" s="20">
        <f t="shared" si="73"/>
        <v>554</v>
      </c>
      <c r="W49" s="295" t="s">
        <v>12</v>
      </c>
      <c r="X49" s="296"/>
      <c r="Y49" s="20">
        <f t="shared" ref="Y49:AD49" si="74">SUM(Y47:Y48)</f>
        <v>99</v>
      </c>
      <c r="Z49" s="20">
        <f t="shared" si="74"/>
        <v>103</v>
      </c>
      <c r="AA49" s="20">
        <f t="shared" si="74"/>
        <v>103</v>
      </c>
      <c r="AB49" s="20">
        <f t="shared" si="74"/>
        <v>87</v>
      </c>
      <c r="AC49" s="20">
        <f t="shared" si="74"/>
        <v>83</v>
      </c>
      <c r="AD49" s="20">
        <f t="shared" si="74"/>
        <v>475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109</v>
      </c>
      <c r="BF49" s="20">
        <f t="shared" si="77"/>
        <v>106</v>
      </c>
      <c r="BG49" s="20">
        <f t="shared" si="77"/>
        <v>102</v>
      </c>
      <c r="BH49" s="20">
        <f t="shared" si="77"/>
        <v>116</v>
      </c>
      <c r="BI49" s="20">
        <f t="shared" si="77"/>
        <v>121</v>
      </c>
      <c r="BJ49" s="20">
        <f t="shared" si="77"/>
        <v>554</v>
      </c>
      <c r="BK49" s="295" t="s">
        <v>12</v>
      </c>
      <c r="BL49" s="296"/>
      <c r="BM49" s="20">
        <f t="shared" ref="BM49:BR49" si="78">SUM(BM47:BM48)</f>
        <v>99</v>
      </c>
      <c r="BN49" s="20">
        <f t="shared" si="78"/>
        <v>103</v>
      </c>
      <c r="BO49" s="20">
        <f t="shared" si="78"/>
        <v>103</v>
      </c>
      <c r="BP49" s="20">
        <f t="shared" si="78"/>
        <v>87</v>
      </c>
      <c r="BQ49" s="20">
        <f t="shared" si="78"/>
        <v>83</v>
      </c>
      <c r="BR49" s="20">
        <f t="shared" si="78"/>
        <v>475</v>
      </c>
    </row>
    <row r="50" spans="15:76" x14ac:dyDescent="0.15">
      <c r="O50" s="226"/>
      <c r="P50" s="226"/>
      <c r="Q50" s="23"/>
      <c r="R50" s="23"/>
      <c r="S50" s="23"/>
      <c r="T50" s="23"/>
      <c r="U50" s="23"/>
      <c r="V50" s="23"/>
      <c r="W50" s="226"/>
      <c r="X50" s="226"/>
      <c r="Y50" s="23"/>
      <c r="Z50" s="23"/>
      <c r="AA50" s="23"/>
      <c r="AB50" s="23"/>
      <c r="AC50" s="23"/>
      <c r="AD50" s="23"/>
      <c r="AI50" s="226"/>
      <c r="AJ50" s="226"/>
      <c r="AK50" s="23"/>
      <c r="AL50" s="23"/>
      <c r="AM50" s="23"/>
      <c r="AN50" s="23"/>
      <c r="AO50" s="23"/>
      <c r="AP50" s="23"/>
      <c r="AQ50" s="226"/>
      <c r="AR50" s="226"/>
      <c r="AS50" s="23"/>
      <c r="AT50" s="23"/>
      <c r="AU50" s="23"/>
      <c r="AV50" s="23"/>
      <c r="AW50" s="23"/>
      <c r="AX50" s="23"/>
      <c r="BC50" s="226"/>
      <c r="BD50" s="226"/>
      <c r="BE50" s="23"/>
      <c r="BF50" s="23"/>
      <c r="BG50" s="23"/>
      <c r="BH50" s="23"/>
      <c r="BI50" s="23"/>
      <c r="BJ50" s="23"/>
      <c r="BK50" s="226"/>
      <c r="BL50" s="226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247">
        <v>19</v>
      </c>
      <c r="R52" s="246">
        <v>15</v>
      </c>
      <c r="S52" s="246">
        <v>8</v>
      </c>
      <c r="T52" s="246">
        <v>16</v>
      </c>
      <c r="U52" s="246">
        <v>8</v>
      </c>
      <c r="V52" s="246">
        <f>SUM(Q52:U52)</f>
        <v>66</v>
      </c>
      <c r="W52" s="284" t="s">
        <v>13</v>
      </c>
      <c r="X52" s="285"/>
      <c r="Y52" s="246">
        <v>5</v>
      </c>
      <c r="Z52" s="246">
        <v>2</v>
      </c>
      <c r="AA52" s="246">
        <v>4</v>
      </c>
      <c r="AB52" s="246">
        <v>0</v>
      </c>
      <c r="AC52" s="246">
        <v>1</v>
      </c>
      <c r="AD52" s="248">
        <f>SUM(Y52:AC52)</f>
        <v>12</v>
      </c>
      <c r="AI52" s="274" t="s">
        <v>13</v>
      </c>
      <c r="AJ52" s="293"/>
      <c r="AK52" s="247"/>
      <c r="AL52" s="246"/>
      <c r="AM52" s="246"/>
      <c r="AN52" s="246"/>
      <c r="AO52" s="246"/>
      <c r="AP52" s="246">
        <f>SUM(AK52:AO52)</f>
        <v>0</v>
      </c>
      <c r="AQ52" s="284" t="s">
        <v>13</v>
      </c>
      <c r="AR52" s="285"/>
      <c r="AS52" s="246"/>
      <c r="AT52" s="246"/>
      <c r="AU52" s="246"/>
      <c r="AV52" s="246"/>
      <c r="AW52" s="246"/>
      <c r="AX52" s="248">
        <f>SUM(AS52:AW52)</f>
        <v>0</v>
      </c>
      <c r="BC52" s="274" t="s">
        <v>13</v>
      </c>
      <c r="BD52" s="293"/>
      <c r="BE52" s="247">
        <f t="shared" ref="BE52:BI53" si="79">Q52+AK52</f>
        <v>19</v>
      </c>
      <c r="BF52" s="246">
        <f t="shared" si="79"/>
        <v>15</v>
      </c>
      <c r="BG52" s="246">
        <f t="shared" si="79"/>
        <v>8</v>
      </c>
      <c r="BH52" s="246">
        <f t="shared" si="79"/>
        <v>16</v>
      </c>
      <c r="BI52" s="246">
        <f t="shared" si="79"/>
        <v>8</v>
      </c>
      <c r="BJ52" s="246">
        <f>SUM(BE52:BI52)</f>
        <v>66</v>
      </c>
      <c r="BK52" s="286" t="s">
        <v>13</v>
      </c>
      <c r="BL52" s="286"/>
      <c r="BM52" s="246">
        <f t="shared" ref="BM52:BQ53" si="80">Y52+AS52</f>
        <v>5</v>
      </c>
      <c r="BN52" s="246">
        <f t="shared" si="80"/>
        <v>2</v>
      </c>
      <c r="BO52" s="246">
        <f t="shared" si="80"/>
        <v>4</v>
      </c>
      <c r="BP52" s="246">
        <f t="shared" si="80"/>
        <v>0</v>
      </c>
      <c r="BQ52" s="246">
        <f t="shared" si="80"/>
        <v>1</v>
      </c>
      <c r="BR52" s="248">
        <f>SUM(BM52:BQ52)</f>
        <v>12</v>
      </c>
    </row>
    <row r="53" spans="15:76" ht="14.25" thickBot="1" x14ac:dyDescent="0.2">
      <c r="O53" s="274" t="s">
        <v>15</v>
      </c>
      <c r="P53" s="293"/>
      <c r="Q53" s="17">
        <v>60</v>
      </c>
      <c r="R53" s="18">
        <v>48</v>
      </c>
      <c r="S53" s="18">
        <v>47</v>
      </c>
      <c r="T53" s="18">
        <v>27</v>
      </c>
      <c r="U53" s="18">
        <v>26</v>
      </c>
      <c r="V53" s="18">
        <f>SUM(Q53:U53)</f>
        <v>208</v>
      </c>
      <c r="W53" s="291" t="s">
        <v>15</v>
      </c>
      <c r="X53" s="292"/>
      <c r="Y53" s="18">
        <v>16</v>
      </c>
      <c r="Z53" s="18">
        <v>18</v>
      </c>
      <c r="AA53" s="18">
        <v>11</v>
      </c>
      <c r="AB53" s="18">
        <v>11</v>
      </c>
      <c r="AC53" s="18">
        <v>7</v>
      </c>
      <c r="AD53" s="19">
        <f>SUM(Y53:AC53)</f>
        <v>63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60</v>
      </c>
      <c r="BF53" s="18">
        <f t="shared" si="79"/>
        <v>48</v>
      </c>
      <c r="BG53" s="18">
        <f t="shared" si="79"/>
        <v>47</v>
      </c>
      <c r="BH53" s="18">
        <f t="shared" si="79"/>
        <v>27</v>
      </c>
      <c r="BI53" s="18">
        <f t="shared" si="79"/>
        <v>26</v>
      </c>
      <c r="BJ53" s="18">
        <f>SUM(BE53:BI53)</f>
        <v>208</v>
      </c>
      <c r="BK53" s="287" t="s">
        <v>15</v>
      </c>
      <c r="BL53" s="287"/>
      <c r="BM53" s="18">
        <f t="shared" si="80"/>
        <v>16</v>
      </c>
      <c r="BN53" s="18">
        <f t="shared" si="80"/>
        <v>18</v>
      </c>
      <c r="BO53" s="18">
        <f t="shared" si="80"/>
        <v>11</v>
      </c>
      <c r="BP53" s="18">
        <f t="shared" si="80"/>
        <v>11</v>
      </c>
      <c r="BQ53" s="18">
        <f t="shared" si="80"/>
        <v>7</v>
      </c>
      <c r="BR53" s="19">
        <f>SUM(BM53:BQ53)</f>
        <v>63</v>
      </c>
    </row>
    <row r="54" spans="15:76" x14ac:dyDescent="0.15">
      <c r="O54" s="274" t="s">
        <v>12</v>
      </c>
      <c r="P54" s="275"/>
      <c r="Q54" s="20">
        <f t="shared" ref="Q54:V54" si="81">SUM(Q52:Q53)</f>
        <v>79</v>
      </c>
      <c r="R54" s="20">
        <f t="shared" si="81"/>
        <v>63</v>
      </c>
      <c r="S54" s="20">
        <f t="shared" si="81"/>
        <v>55</v>
      </c>
      <c r="T54" s="20">
        <f t="shared" si="81"/>
        <v>43</v>
      </c>
      <c r="U54" s="20">
        <f t="shared" si="81"/>
        <v>34</v>
      </c>
      <c r="V54" s="20">
        <f t="shared" si="81"/>
        <v>274</v>
      </c>
      <c r="W54" s="295" t="s">
        <v>12</v>
      </c>
      <c r="X54" s="296"/>
      <c r="Y54" s="20">
        <f>SUM(Y52:Y53)</f>
        <v>21</v>
      </c>
      <c r="Z54" s="20">
        <f t="shared" ref="Z54:AD54" si="82">SUM(Z52:Z53)</f>
        <v>20</v>
      </c>
      <c r="AA54" s="20">
        <f t="shared" si="82"/>
        <v>15</v>
      </c>
      <c r="AB54" s="20">
        <f t="shared" si="82"/>
        <v>11</v>
      </c>
      <c r="AC54" s="20">
        <f t="shared" si="82"/>
        <v>8</v>
      </c>
      <c r="AD54" s="20">
        <f t="shared" si="82"/>
        <v>75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79</v>
      </c>
      <c r="BF54" s="20">
        <f t="shared" si="85"/>
        <v>63</v>
      </c>
      <c r="BG54" s="20">
        <f t="shared" si="85"/>
        <v>55</v>
      </c>
      <c r="BH54" s="20">
        <f t="shared" si="85"/>
        <v>43</v>
      </c>
      <c r="BI54" s="20">
        <f t="shared" si="85"/>
        <v>34</v>
      </c>
      <c r="BJ54" s="20">
        <f t="shared" si="85"/>
        <v>274</v>
      </c>
      <c r="BK54" s="295" t="s">
        <v>12</v>
      </c>
      <c r="BL54" s="296"/>
      <c r="BM54" s="20">
        <f t="shared" ref="BM54:BR54" si="86">SUM(BM52:BM53)</f>
        <v>21</v>
      </c>
      <c r="BN54" s="20">
        <f t="shared" si="86"/>
        <v>20</v>
      </c>
      <c r="BO54" s="20">
        <f t="shared" si="86"/>
        <v>15</v>
      </c>
      <c r="BP54" s="20">
        <f t="shared" si="86"/>
        <v>11</v>
      </c>
      <c r="BQ54" s="20">
        <f t="shared" si="86"/>
        <v>8</v>
      </c>
      <c r="BR54" s="20">
        <f t="shared" si="86"/>
        <v>75</v>
      </c>
    </row>
    <row r="55" spans="15:76" x14ac:dyDescent="0.15">
      <c r="O55" s="226"/>
      <c r="P55" s="226"/>
      <c r="Q55" s="23"/>
      <c r="R55" s="23"/>
      <c r="S55" s="23"/>
      <c r="T55" s="23"/>
      <c r="U55" s="23"/>
      <c r="V55" s="23"/>
      <c r="W55" s="226"/>
      <c r="X55" s="226"/>
      <c r="Y55" s="23"/>
      <c r="Z55" s="23"/>
      <c r="AA55" s="23"/>
      <c r="AB55" s="23"/>
      <c r="AC55" s="23"/>
      <c r="AD55" s="23"/>
      <c r="AI55" s="226"/>
      <c r="AJ55" s="226"/>
      <c r="AK55" s="23"/>
      <c r="AL55" s="23"/>
      <c r="AM55" s="23"/>
      <c r="AN55" s="23"/>
      <c r="AO55" s="23"/>
      <c r="AP55" s="23"/>
      <c r="AQ55" s="226"/>
      <c r="AR55" s="226"/>
      <c r="AS55" s="23"/>
      <c r="AT55" s="23"/>
      <c r="AU55" s="23"/>
      <c r="AV55" s="23"/>
      <c r="AW55" s="23"/>
      <c r="AX55" s="23"/>
      <c r="BC55" s="226"/>
      <c r="BD55" s="226"/>
      <c r="BE55" s="23"/>
      <c r="BF55" s="23"/>
      <c r="BG55" s="23"/>
      <c r="BH55" s="23"/>
      <c r="BI55" s="23"/>
      <c r="BJ55" s="23"/>
      <c r="BK55" s="226"/>
      <c r="BL55" s="226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47">
        <v>1</v>
      </c>
      <c r="R57" s="246">
        <v>1</v>
      </c>
      <c r="S57" s="246"/>
      <c r="T57" s="246"/>
      <c r="U57" s="246"/>
      <c r="V57" s="246">
        <f>SUM(Q57:U57)</f>
        <v>2</v>
      </c>
      <c r="W57" s="438" t="s">
        <v>13</v>
      </c>
      <c r="X57" s="439"/>
      <c r="Y57" s="246">
        <v>0</v>
      </c>
      <c r="Z57" s="246">
        <v>0</v>
      </c>
      <c r="AA57" s="246">
        <v>0</v>
      </c>
      <c r="AB57" s="246">
        <v>0</v>
      </c>
      <c r="AC57" s="246">
        <v>0</v>
      </c>
      <c r="AD57" s="248">
        <f>SUM(Y57:AC57)</f>
        <v>0</v>
      </c>
      <c r="AI57" s="274" t="s">
        <v>13</v>
      </c>
      <c r="AJ57" s="293"/>
      <c r="AK57" s="247"/>
      <c r="AL57" s="246"/>
      <c r="AM57" s="246"/>
      <c r="AN57" s="246"/>
      <c r="AO57" s="246"/>
      <c r="AP57" s="246">
        <f>SUM(AK57:AO57)</f>
        <v>0</v>
      </c>
      <c r="AQ57" s="284" t="s">
        <v>13</v>
      </c>
      <c r="AR57" s="285"/>
      <c r="AS57" s="246"/>
      <c r="AT57" s="246"/>
      <c r="AU57" s="246"/>
      <c r="AV57" s="246"/>
      <c r="AW57" s="246"/>
      <c r="AX57" s="248">
        <f>SUM(AS57:AW57)</f>
        <v>0</v>
      </c>
      <c r="BC57" s="274" t="s">
        <v>13</v>
      </c>
      <c r="BD57" s="293"/>
      <c r="BE57" s="247">
        <f t="shared" ref="BE57:BI58" si="87">Q57+AK57</f>
        <v>1</v>
      </c>
      <c r="BF57" s="246">
        <f t="shared" si="87"/>
        <v>1</v>
      </c>
      <c r="BG57" s="246">
        <f t="shared" si="87"/>
        <v>0</v>
      </c>
      <c r="BH57" s="246">
        <f t="shared" si="87"/>
        <v>0</v>
      </c>
      <c r="BI57" s="246">
        <f t="shared" si="87"/>
        <v>0</v>
      </c>
      <c r="BJ57" s="246">
        <f>SUM(BE57:BI57)</f>
        <v>2</v>
      </c>
      <c r="BK57" s="286" t="s">
        <v>13</v>
      </c>
      <c r="BL57" s="286"/>
      <c r="BM57" s="246">
        <f t="shared" ref="BM57:BO58" si="88">Y57+AS57</f>
        <v>0</v>
      </c>
      <c r="BN57" s="246">
        <f t="shared" si="88"/>
        <v>0</v>
      </c>
      <c r="BO57" s="246">
        <f t="shared" si="88"/>
        <v>0</v>
      </c>
      <c r="BP57" s="246"/>
      <c r="BQ57" s="246"/>
      <c r="BR57" s="248">
        <f>SUM(BM57:BQ57)</f>
        <v>0</v>
      </c>
    </row>
    <row r="58" spans="15:76" ht="14.25" thickBot="1" x14ac:dyDescent="0.2">
      <c r="O58" s="274" t="s">
        <v>15</v>
      </c>
      <c r="P58" s="293"/>
      <c r="Q58" s="17">
        <v>6</v>
      </c>
      <c r="R58" s="18">
        <v>3</v>
      </c>
      <c r="S58" s="18">
        <v>5</v>
      </c>
      <c r="T58" s="18"/>
      <c r="U58" s="18">
        <v>1</v>
      </c>
      <c r="V58" s="18">
        <f>SUM(Q58:U58)</f>
        <v>15</v>
      </c>
      <c r="W58" s="436" t="s">
        <v>15</v>
      </c>
      <c r="X58" s="437"/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9">
        <f>SUM(Y58:AC58)</f>
        <v>0</v>
      </c>
      <c r="AI58" s="274" t="s">
        <v>15</v>
      </c>
      <c r="AJ58" s="293"/>
      <c r="AK58" s="17"/>
      <c r="AL58" s="18"/>
      <c r="AM58" s="18"/>
      <c r="AN58" s="18"/>
      <c r="AO58" s="18"/>
      <c r="AP58" s="18">
        <f>SUM(AK58:AO58)</f>
        <v>0</v>
      </c>
      <c r="AQ58" s="291" t="s">
        <v>15</v>
      </c>
      <c r="AR58" s="292"/>
      <c r="AS58" s="18"/>
      <c r="AT58" s="18"/>
      <c r="AU58" s="18"/>
      <c r="AV58" s="18"/>
      <c r="AW58" s="18"/>
      <c r="AX58" s="19">
        <f>SUM(AS58:AW58)</f>
        <v>0</v>
      </c>
      <c r="BC58" s="274" t="s">
        <v>15</v>
      </c>
      <c r="BD58" s="293"/>
      <c r="BE58" s="17">
        <f>Q58+AK58</f>
        <v>6</v>
      </c>
      <c r="BF58" s="18">
        <f t="shared" si="87"/>
        <v>3</v>
      </c>
      <c r="BG58" s="18">
        <f t="shared" si="87"/>
        <v>5</v>
      </c>
      <c r="BH58" s="18">
        <f t="shared" si="87"/>
        <v>0</v>
      </c>
      <c r="BI58" s="18">
        <f t="shared" si="87"/>
        <v>1</v>
      </c>
      <c r="BJ58" s="18">
        <f>SUM(BE58:BI58)</f>
        <v>15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7</v>
      </c>
      <c r="R59" s="20">
        <f t="shared" si="89"/>
        <v>4</v>
      </c>
      <c r="S59" s="20">
        <f t="shared" si="89"/>
        <v>5</v>
      </c>
      <c r="T59" s="20">
        <f t="shared" si="89"/>
        <v>0</v>
      </c>
      <c r="U59" s="20">
        <f t="shared" si="89"/>
        <v>1</v>
      </c>
      <c r="V59" s="20">
        <f t="shared" si="89"/>
        <v>17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7</v>
      </c>
      <c r="BF59" s="20">
        <f t="shared" si="93"/>
        <v>4</v>
      </c>
      <c r="BG59" s="20">
        <f t="shared" si="93"/>
        <v>5</v>
      </c>
      <c r="BH59" s="20">
        <f t="shared" si="93"/>
        <v>0</v>
      </c>
      <c r="BI59" s="20">
        <f t="shared" si="93"/>
        <v>1</v>
      </c>
      <c r="BJ59" s="20">
        <f t="shared" si="93"/>
        <v>17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7"/>
      <c r="U61" s="47"/>
      <c r="V61" s="390" t="s">
        <v>19</v>
      </c>
      <c r="W61" s="391"/>
      <c r="X61" s="392"/>
      <c r="Y61" s="47"/>
      <c r="Z61" s="47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P61" s="399" t="s">
        <v>19</v>
      </c>
      <c r="AQ61" s="400"/>
      <c r="AR61" s="401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J61" s="399" t="s">
        <v>19</v>
      </c>
      <c r="BK61" s="400"/>
      <c r="BL61" s="401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238" t="s">
        <v>16</v>
      </c>
      <c r="R62" s="434">
        <f>V7+AD7+V12</f>
        <v>586</v>
      </c>
      <c r="S62" s="406"/>
      <c r="T62" s="47"/>
      <c r="U62" s="47"/>
      <c r="V62" s="238" t="s">
        <v>16</v>
      </c>
      <c r="W62" s="434">
        <f>AD12+V17+AD17+V22+AD22+V27+AD27+V32+AD32+V37</f>
        <v>2714</v>
      </c>
      <c r="X62" s="406"/>
      <c r="Y62" s="47"/>
      <c r="Z62" s="47"/>
      <c r="AA62" s="238" t="s">
        <v>16</v>
      </c>
      <c r="AB62" s="434">
        <f>AD37+V42+AD42+V47+AD47+V52+AD52+V57+AD57</f>
        <v>1725</v>
      </c>
      <c r="AC62" s="406"/>
      <c r="AD62" s="40" t="s">
        <v>16</v>
      </c>
      <c r="AE62" s="167">
        <f>AD37+V42</f>
        <v>945</v>
      </c>
      <c r="AF62" s="167">
        <f>AD42+V47+AD47+V52+AD52+V57+AD57</f>
        <v>780</v>
      </c>
      <c r="AK62" s="239" t="s">
        <v>16</v>
      </c>
      <c r="AL62" s="250">
        <f>AP7+AX7+AP12</f>
        <v>0</v>
      </c>
      <c r="AM62" s="251"/>
      <c r="AP62" s="239" t="s">
        <v>16</v>
      </c>
      <c r="AQ62" s="250">
        <f>AX12+AP17+AX17+AP22+AX22+AP27+AX27+AP32+AX32+AP37</f>
        <v>45</v>
      </c>
      <c r="AR62" s="251"/>
      <c r="AU62" s="239" t="s">
        <v>16</v>
      </c>
      <c r="AV62" s="250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239" t="s">
        <v>16</v>
      </c>
      <c r="BF62" s="435">
        <f>BJ7+BR7+BJ12</f>
        <v>586</v>
      </c>
      <c r="BG62" s="409"/>
      <c r="BJ62" s="239" t="s">
        <v>16</v>
      </c>
      <c r="BK62" s="435">
        <f>BR12+BJ17+BR17+BJ22+BR22+BJ27+BR27+BJ32+BR32+BJ37</f>
        <v>2759</v>
      </c>
      <c r="BL62" s="409"/>
      <c r="BO62" s="239" t="s">
        <v>16</v>
      </c>
      <c r="BP62" s="435">
        <f>BR37+BJ42+BR42+BJ47+BR47+BJ52+BR52+BJ57+BR57</f>
        <v>1725</v>
      </c>
      <c r="BQ62" s="409"/>
      <c r="BR62" s="40" t="s">
        <v>16</v>
      </c>
      <c r="BS62" s="167">
        <f>BR37+BJ42</f>
        <v>945</v>
      </c>
      <c r="BT62" s="167">
        <f>BR42+BJ47+BR47+BJ52+BR52+BJ57+BR57</f>
        <v>780</v>
      </c>
    </row>
    <row r="63" spans="15:76" ht="15" thickBot="1" x14ac:dyDescent="0.2">
      <c r="Q63" s="240" t="s">
        <v>14</v>
      </c>
      <c r="R63" s="431">
        <f>V8+AD8+V13</f>
        <v>574</v>
      </c>
      <c r="S63" s="411"/>
      <c r="T63" s="47"/>
      <c r="U63" s="47"/>
      <c r="V63" s="240" t="s">
        <v>14</v>
      </c>
      <c r="W63" s="431">
        <f>AD13+V18+AD18+V23+AD23+V28+AD28+V33+AD33+V38</f>
        <v>2622</v>
      </c>
      <c r="X63" s="411"/>
      <c r="Y63" s="47"/>
      <c r="Z63" s="47"/>
      <c r="AA63" s="240" t="s">
        <v>14</v>
      </c>
      <c r="AB63" s="431">
        <f>AD38+V43+AD43+V48+AD48+V53+AD53+V58+AD58</f>
        <v>2265</v>
      </c>
      <c r="AC63" s="411"/>
      <c r="AD63" s="40" t="s">
        <v>14</v>
      </c>
      <c r="AE63" s="168">
        <f>AD38+V43</f>
        <v>991</v>
      </c>
      <c r="AF63" s="168">
        <f>AD43+V48+AD48+V53+AD53+V58+AD58</f>
        <v>1274</v>
      </c>
      <c r="AK63" s="241" t="s">
        <v>14</v>
      </c>
      <c r="AL63" s="432">
        <f>AP8+AX8+AP13</f>
        <v>0</v>
      </c>
      <c r="AM63" s="413"/>
      <c r="AP63" s="241" t="s">
        <v>14</v>
      </c>
      <c r="AQ63" s="432">
        <f>AX13+AP18+AX18+AP23+AX23+AP28+AX28+AP33+AX33+AP38</f>
        <v>48</v>
      </c>
      <c r="AR63" s="413"/>
      <c r="AU63" s="241" t="s">
        <v>14</v>
      </c>
      <c r="AV63" s="43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241" t="s">
        <v>14</v>
      </c>
      <c r="BF63" s="433">
        <f>BJ8+BR8+BJ13</f>
        <v>574</v>
      </c>
      <c r="BG63" s="415"/>
      <c r="BJ63" s="241" t="s">
        <v>14</v>
      </c>
      <c r="BK63" s="433">
        <f>BR13+BJ18+BR18+BJ23+BR23+BJ28+BR28+BJ33+BR33+BJ38</f>
        <v>2670</v>
      </c>
      <c r="BL63" s="415"/>
      <c r="BO63" s="241" t="s">
        <v>14</v>
      </c>
      <c r="BP63" s="433">
        <f>BR38+BJ43+BR43+BJ48+BR48+BJ53+BR53+BJ58+BR58</f>
        <v>2266</v>
      </c>
      <c r="BQ63" s="415"/>
      <c r="BR63" s="40" t="s">
        <v>14</v>
      </c>
      <c r="BS63" s="168">
        <f>BR38+BJ43</f>
        <v>991</v>
      </c>
      <c r="BT63" s="168">
        <f>BR43+BJ48+BR48+BJ53+BR53+BJ58+BR58</f>
        <v>1275</v>
      </c>
    </row>
    <row r="64" spans="15:76" ht="15" thickBot="1" x14ac:dyDescent="0.2">
      <c r="Q64" s="242" t="s">
        <v>12</v>
      </c>
      <c r="R64" s="429">
        <f>R62+R63</f>
        <v>1160</v>
      </c>
      <c r="S64" s="425"/>
      <c r="T64" s="47"/>
      <c r="U64" s="47"/>
      <c r="V64" s="242" t="s">
        <v>12</v>
      </c>
      <c r="W64" s="429">
        <f>W62+W63</f>
        <v>5336</v>
      </c>
      <c r="X64" s="425"/>
      <c r="Y64" s="47"/>
      <c r="Z64" s="47"/>
      <c r="AA64" s="242" t="s">
        <v>12</v>
      </c>
      <c r="AB64" s="429">
        <f>AB62+AB63</f>
        <v>3990</v>
      </c>
      <c r="AC64" s="425"/>
      <c r="AD64" s="40" t="s">
        <v>12</v>
      </c>
      <c r="AE64" s="169">
        <f>AD39+V44</f>
        <v>1936</v>
      </c>
      <c r="AF64" s="170">
        <f>AD44+V49+AD49+V54+AD54+V59+AD59</f>
        <v>2054</v>
      </c>
      <c r="AK64" s="243" t="s">
        <v>12</v>
      </c>
      <c r="AL64" s="430">
        <f>AL62+AL63</f>
        <v>0</v>
      </c>
      <c r="AM64" s="427"/>
      <c r="AP64" s="243" t="s">
        <v>12</v>
      </c>
      <c r="AQ64" s="430">
        <f>AQ62+AQ63</f>
        <v>93</v>
      </c>
      <c r="AR64" s="427"/>
      <c r="AU64" s="243" t="s">
        <v>12</v>
      </c>
      <c r="AV64" s="430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243" t="s">
        <v>12</v>
      </c>
      <c r="BF64" s="428">
        <f>BF62+BF63</f>
        <v>1160</v>
      </c>
      <c r="BG64" s="421"/>
      <c r="BJ64" s="243" t="s">
        <v>12</v>
      </c>
      <c r="BK64" s="428">
        <f>BK62+BK63</f>
        <v>5429</v>
      </c>
      <c r="BL64" s="421"/>
      <c r="BO64" s="243" t="s">
        <v>12</v>
      </c>
      <c r="BP64" s="428">
        <f>BP62+BP63</f>
        <v>3991</v>
      </c>
      <c r="BQ64" s="421"/>
      <c r="BR64" s="40" t="s">
        <v>12</v>
      </c>
      <c r="BS64" s="169">
        <f>BR39+BJ44</f>
        <v>1936</v>
      </c>
      <c r="BT64" s="170">
        <f>BR44+BJ49+BR49+BJ54+BR54+BJ59+BR59</f>
        <v>2055</v>
      </c>
      <c r="BW64" s="35"/>
      <c r="BX64" s="35"/>
    </row>
    <row r="65" spans="17:76" ht="14.25" x14ac:dyDescent="0.15">
      <c r="Q65" s="53" t="s">
        <v>23</v>
      </c>
      <c r="R65" s="422">
        <f>R64/O9</f>
        <v>0.11062368872782757</v>
      </c>
      <c r="S65" s="423"/>
      <c r="T65" s="47"/>
      <c r="U65" s="47"/>
      <c r="V65" s="53" t="s">
        <v>23</v>
      </c>
      <c r="W65" s="422">
        <f>W64/O9</f>
        <v>0.50886896814800686</v>
      </c>
      <c r="X65" s="423"/>
      <c r="Y65" s="244"/>
      <c r="Z65" s="244"/>
      <c r="AA65" s="53" t="s">
        <v>23</v>
      </c>
      <c r="AB65" s="422">
        <f>AB64/O9</f>
        <v>0.38050734312416556</v>
      </c>
      <c r="AC65" s="423"/>
      <c r="AE65" s="45">
        <f>AE64/O9</f>
        <v>0.18462712187678809</v>
      </c>
      <c r="AF65" s="45">
        <f>AF64/O9</f>
        <v>0.19588022124737745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0.98936170212765961</v>
      </c>
      <c r="AR65" s="418"/>
      <c r="AS65" s="245"/>
      <c r="AT65" s="245"/>
      <c r="AU65" s="165" t="s">
        <v>23</v>
      </c>
      <c r="AV65" s="417">
        <f>AV64/AI9</f>
        <v>1.0638297872340425E-2</v>
      </c>
      <c r="AW65" s="418"/>
      <c r="AY65" s="45">
        <f>AY64/AI9</f>
        <v>0</v>
      </c>
      <c r="AZ65" s="45">
        <f>AZ64/AI9</f>
        <v>1.0638297872340425E-2</v>
      </c>
      <c r="BE65" s="165" t="s">
        <v>23</v>
      </c>
      <c r="BF65" s="417">
        <f>BF64/BC9</f>
        <v>0.10964083175803403</v>
      </c>
      <c r="BG65" s="418"/>
      <c r="BJ65" s="165" t="s">
        <v>23</v>
      </c>
      <c r="BK65" s="417">
        <f>BK64/BC9</f>
        <v>0.51313799621928169</v>
      </c>
      <c r="BL65" s="418"/>
      <c r="BM65" s="245"/>
      <c r="BN65" s="245"/>
      <c r="BO65" s="165" t="s">
        <v>23</v>
      </c>
      <c r="BP65" s="417">
        <f>BP64/BC9</f>
        <v>0.37722117202268429</v>
      </c>
      <c r="BQ65" s="418"/>
      <c r="BS65" s="45">
        <f>BS64/BC9</f>
        <v>0.18298676748582229</v>
      </c>
      <c r="BT65" s="45">
        <f>BT64/BC9</f>
        <v>0.194234404536862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1625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1608</v>
      </c>
      <c r="AA75" s="419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3BE59-7E07-4541-AFA7-BCD9995652E9}">
  <dimension ref="A1:BX75"/>
  <sheetViews>
    <sheetView view="pageBreakPreview" zoomScaleNormal="100" zoomScaleSheetLayoutView="100" workbookViewId="0">
      <selection activeCell="AC52" sqref="AC52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1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255"/>
      <c r="B1" s="255"/>
      <c r="C1" s="1"/>
      <c r="D1" s="1"/>
      <c r="E1" s="1"/>
      <c r="F1" s="1"/>
      <c r="G1" s="1"/>
      <c r="H1" s="1"/>
      <c r="I1" s="1"/>
      <c r="J1" s="1"/>
      <c r="K1" s="1"/>
      <c r="L1" s="74"/>
      <c r="M1" s="21" t="s">
        <v>40</v>
      </c>
      <c r="N1" s="1"/>
      <c r="O1" s="1"/>
    </row>
    <row r="2" spans="1:70" ht="13.5" customHeight="1" x14ac:dyDescent="0.15">
      <c r="A2" s="255"/>
      <c r="B2" s="255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255"/>
      <c r="B3" s="255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258" t="s">
        <v>57</v>
      </c>
      <c r="H4" s="259"/>
      <c r="I4" s="259"/>
      <c r="J4" s="259"/>
      <c r="K4" s="259"/>
      <c r="M4" s="2" t="s">
        <v>3</v>
      </c>
      <c r="N4" s="3"/>
      <c r="O4" s="2"/>
      <c r="V4" s="4"/>
      <c r="W4" s="5"/>
      <c r="X4" s="5"/>
      <c r="Z4" s="260" t="str">
        <f>G4</f>
        <v>令和2年5月31日現在</v>
      </c>
      <c r="AA4" s="261"/>
      <c r="AB4" s="261"/>
      <c r="AC4" s="261"/>
      <c r="AD4" s="261"/>
      <c r="AG4" s="6" t="s">
        <v>4</v>
      </c>
      <c r="AH4" s="7"/>
      <c r="AI4" s="6"/>
      <c r="AP4" s="4"/>
      <c r="AQ4" s="5"/>
      <c r="AR4" s="5"/>
      <c r="AT4" s="262" t="str">
        <f>Z4</f>
        <v>令和2年5月31日現在</v>
      </c>
      <c r="AU4" s="263"/>
      <c r="AV4" s="263"/>
      <c r="AW4" s="263"/>
      <c r="AX4" s="263"/>
      <c r="BA4" s="8" t="s">
        <v>5</v>
      </c>
      <c r="BB4" s="9"/>
      <c r="BC4" s="8"/>
      <c r="BJ4" s="4"/>
      <c r="BK4" s="5"/>
      <c r="BL4" s="5"/>
      <c r="BN4" s="262" t="str">
        <f>AT4</f>
        <v>令和2年5月31日現在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252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252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252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75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5055</v>
      </c>
      <c r="P7" s="283"/>
      <c r="Q7" s="176">
        <v>36</v>
      </c>
      <c r="R7" s="175">
        <v>22</v>
      </c>
      <c r="S7" s="175">
        <v>37</v>
      </c>
      <c r="T7" s="175">
        <v>35</v>
      </c>
      <c r="U7" s="175">
        <v>36</v>
      </c>
      <c r="V7" s="175">
        <f>SUM(Q7:U7)</f>
        <v>166</v>
      </c>
      <c r="W7" s="284" t="s">
        <v>13</v>
      </c>
      <c r="X7" s="285"/>
      <c r="Y7" s="175">
        <v>40</v>
      </c>
      <c r="Z7" s="175">
        <v>30</v>
      </c>
      <c r="AA7" s="175">
        <v>37</v>
      </c>
      <c r="AB7" s="175">
        <v>39</v>
      </c>
      <c r="AC7" s="175">
        <v>41</v>
      </c>
      <c r="AD7" s="177">
        <f>SUM(Y7:AC7)</f>
        <v>187</v>
      </c>
      <c r="AG7" s="274" t="s">
        <v>13</v>
      </c>
      <c r="AH7" s="275"/>
      <c r="AI7" s="282">
        <f>AP7+AX7+AP12+AX12+AP17+AX17+AP22+AX22+AP27+AX27+AP32+AX32+AP37+AX37+AP42+AX42+AP47+AX47+AP52+AX52+AP57+AX57</f>
        <v>37</v>
      </c>
      <c r="AJ7" s="283"/>
      <c r="AK7" s="176"/>
      <c r="AL7" s="175"/>
      <c r="AM7" s="175"/>
      <c r="AN7" s="175"/>
      <c r="AO7" s="175"/>
      <c r="AP7" s="175">
        <f>SUM(AK7:AO7)</f>
        <v>0</v>
      </c>
      <c r="AQ7" s="284" t="s">
        <v>13</v>
      </c>
      <c r="AR7" s="285"/>
      <c r="AS7" s="175"/>
      <c r="AT7" s="175"/>
      <c r="AU7" s="175"/>
      <c r="AV7" s="175"/>
      <c r="AW7" s="175"/>
      <c r="AX7" s="177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5092</v>
      </c>
      <c r="BD7" s="283"/>
      <c r="BE7" s="176">
        <f>Q7+AK7</f>
        <v>36</v>
      </c>
      <c r="BF7" s="175">
        <f t="shared" ref="BF7:BJ8" si="0">R7+AL7</f>
        <v>22</v>
      </c>
      <c r="BG7" s="175">
        <f t="shared" si="0"/>
        <v>37</v>
      </c>
      <c r="BH7" s="175">
        <f t="shared" si="0"/>
        <v>35</v>
      </c>
      <c r="BI7" s="175">
        <f t="shared" si="0"/>
        <v>36</v>
      </c>
      <c r="BJ7" s="175">
        <f t="shared" si="0"/>
        <v>166</v>
      </c>
      <c r="BK7" s="286" t="s">
        <v>13</v>
      </c>
      <c r="BL7" s="286"/>
      <c r="BM7" s="175">
        <f>Y7+AS7</f>
        <v>40</v>
      </c>
      <c r="BN7" s="175">
        <f t="shared" ref="BN7:BQ8" si="1">Z7+AT7</f>
        <v>30</v>
      </c>
      <c r="BO7" s="175">
        <f t="shared" si="1"/>
        <v>37</v>
      </c>
      <c r="BP7" s="175">
        <f t="shared" si="1"/>
        <v>39</v>
      </c>
      <c r="BQ7" s="175">
        <f t="shared" si="1"/>
        <v>41</v>
      </c>
      <c r="BR7" s="177">
        <f>SUM(BM7:BQ7)</f>
        <v>187</v>
      </c>
    </row>
    <row r="8" spans="1:70" ht="15.75" customHeight="1" thickBot="1" x14ac:dyDescent="0.2">
      <c r="B8" s="144" t="s">
        <v>34</v>
      </c>
      <c r="C8" s="140">
        <f t="shared" ref="C8:H8" si="2">+C10-C9</f>
        <v>3368</v>
      </c>
      <c r="D8" s="58">
        <f t="shared" si="2"/>
        <v>3257</v>
      </c>
      <c r="E8" s="59">
        <f t="shared" si="2"/>
        <v>6625</v>
      </c>
      <c r="F8" s="60">
        <f>+F10-F9</f>
        <v>37</v>
      </c>
      <c r="G8" s="61">
        <f t="shared" si="2"/>
        <v>51</v>
      </c>
      <c r="H8" s="59">
        <f t="shared" si="2"/>
        <v>88</v>
      </c>
      <c r="I8" s="104">
        <f t="shared" ref="I8:K10" si="3">+C8+F8</f>
        <v>3405</v>
      </c>
      <c r="J8" s="105">
        <f t="shared" si="3"/>
        <v>3308</v>
      </c>
      <c r="K8" s="106">
        <f t="shared" si="3"/>
        <v>6713</v>
      </c>
      <c r="L8" s="71"/>
      <c r="M8" s="274" t="s">
        <v>14</v>
      </c>
      <c r="N8" s="275"/>
      <c r="O8" s="282">
        <f>V8+AD8+V13+AD13+V18+AD18+V23+AD23+V28+AD28+V33+AD33+V38+AD38+V43+AD43+V48+AD48+V53+AD53+V58+AD58</f>
        <v>5525</v>
      </c>
      <c r="P8" s="283"/>
      <c r="Q8" s="17">
        <v>17</v>
      </c>
      <c r="R8" s="18">
        <v>24</v>
      </c>
      <c r="S8" s="18">
        <v>41</v>
      </c>
      <c r="T8" s="18">
        <v>37</v>
      </c>
      <c r="U8" s="18">
        <v>30</v>
      </c>
      <c r="V8" s="18">
        <f>SUM(Q8:U8)</f>
        <v>149</v>
      </c>
      <c r="W8" s="291" t="s">
        <v>15</v>
      </c>
      <c r="X8" s="292"/>
      <c r="Y8" s="18">
        <v>37</v>
      </c>
      <c r="Z8" s="28">
        <v>39</v>
      </c>
      <c r="AA8" s="18">
        <v>47</v>
      </c>
      <c r="AB8" s="18">
        <v>56</v>
      </c>
      <c r="AC8" s="18">
        <v>42</v>
      </c>
      <c r="AD8" s="19">
        <f>SUM(Y8:AC8)</f>
        <v>221</v>
      </c>
      <c r="AG8" s="274" t="s">
        <v>14</v>
      </c>
      <c r="AH8" s="275"/>
      <c r="AI8" s="282">
        <f>AP8+AX8+AP13+AX13+AP18+AX18+AP23+AX23+AP28+AX28+AP33+AX33+AP38+AX38+AP43+AX43+AP48+AX48+AP53+AX53+AP58+AX58</f>
        <v>52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5577</v>
      </c>
      <c r="BD8" s="283"/>
      <c r="BE8" s="17">
        <f>Q8+AK8</f>
        <v>17</v>
      </c>
      <c r="BF8" s="18">
        <f t="shared" si="0"/>
        <v>24</v>
      </c>
      <c r="BG8" s="18">
        <f t="shared" si="0"/>
        <v>41</v>
      </c>
      <c r="BH8" s="18">
        <f t="shared" si="0"/>
        <v>37</v>
      </c>
      <c r="BI8" s="18">
        <f t="shared" si="0"/>
        <v>30</v>
      </c>
      <c r="BJ8" s="18">
        <f>SUM(BE8:BI8)</f>
        <v>149</v>
      </c>
      <c r="BK8" s="287" t="s">
        <v>15</v>
      </c>
      <c r="BL8" s="287"/>
      <c r="BM8" s="18">
        <f>Y8+AS8</f>
        <v>37</v>
      </c>
      <c r="BN8" s="18">
        <f t="shared" si="1"/>
        <v>39</v>
      </c>
      <c r="BO8" s="18">
        <f t="shared" si="1"/>
        <v>47</v>
      </c>
      <c r="BP8" s="18">
        <f t="shared" si="1"/>
        <v>56</v>
      </c>
      <c r="BQ8" s="18">
        <f t="shared" si="1"/>
        <v>42</v>
      </c>
      <c r="BR8" s="19">
        <f>SUM(BM8:BQ8)</f>
        <v>221</v>
      </c>
    </row>
    <row r="9" spans="1:70" ht="15" x14ac:dyDescent="0.15">
      <c r="B9" s="145" t="s">
        <v>35</v>
      </c>
      <c r="C9" s="141">
        <f>AB62</f>
        <v>1687</v>
      </c>
      <c r="D9" s="62">
        <f>AB63</f>
        <v>2268</v>
      </c>
      <c r="E9" s="63">
        <f>+C9+D9</f>
        <v>3955</v>
      </c>
      <c r="F9" s="64">
        <f>AV62</f>
        <v>0</v>
      </c>
      <c r="G9" s="62">
        <f>AV63</f>
        <v>1</v>
      </c>
      <c r="H9" s="63">
        <f>SUM(F9:G9)</f>
        <v>1</v>
      </c>
      <c r="I9" s="107">
        <f t="shared" si="3"/>
        <v>1687</v>
      </c>
      <c r="J9" s="108">
        <f t="shared" si="3"/>
        <v>2269</v>
      </c>
      <c r="K9" s="109">
        <f t="shared" si="3"/>
        <v>3956</v>
      </c>
      <c r="L9" s="71"/>
      <c r="M9" s="274" t="s">
        <v>12</v>
      </c>
      <c r="N9" s="275"/>
      <c r="O9" s="282">
        <f>SUM(O7:O8)</f>
        <v>10580</v>
      </c>
      <c r="P9" s="288"/>
      <c r="Q9" s="20">
        <f t="shared" ref="Q9:V9" si="4">SUM(Q7:Q8)</f>
        <v>53</v>
      </c>
      <c r="R9" s="20">
        <f t="shared" si="4"/>
        <v>46</v>
      </c>
      <c r="S9" s="20">
        <f t="shared" si="4"/>
        <v>78</v>
      </c>
      <c r="T9" s="20">
        <f t="shared" si="4"/>
        <v>72</v>
      </c>
      <c r="U9" s="20">
        <f t="shared" si="4"/>
        <v>66</v>
      </c>
      <c r="V9" s="20">
        <f t="shared" si="4"/>
        <v>315</v>
      </c>
      <c r="W9" s="289" t="s">
        <v>12</v>
      </c>
      <c r="X9" s="290"/>
      <c r="Y9" s="20">
        <f t="shared" ref="Y9:AD9" si="5">SUM(Y7:Y8)</f>
        <v>77</v>
      </c>
      <c r="Z9" s="20">
        <f t="shared" si="5"/>
        <v>69</v>
      </c>
      <c r="AA9" s="20">
        <f t="shared" si="5"/>
        <v>84</v>
      </c>
      <c r="AB9" s="20">
        <f t="shared" si="5"/>
        <v>95</v>
      </c>
      <c r="AC9" s="20">
        <f t="shared" si="5"/>
        <v>83</v>
      </c>
      <c r="AD9" s="20">
        <f t="shared" si="5"/>
        <v>408</v>
      </c>
      <c r="AG9" s="274" t="s">
        <v>12</v>
      </c>
      <c r="AH9" s="275"/>
      <c r="AI9" s="282">
        <f>SUM(AI7:AI8)</f>
        <v>89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10669</v>
      </c>
      <c r="BD9" s="283"/>
      <c r="BE9" s="20">
        <f t="shared" ref="BE9:BJ9" si="8">SUM(BE7:BE8)</f>
        <v>53</v>
      </c>
      <c r="BF9" s="20">
        <f t="shared" si="8"/>
        <v>46</v>
      </c>
      <c r="BG9" s="20">
        <f t="shared" si="8"/>
        <v>78</v>
      </c>
      <c r="BH9" s="20">
        <f t="shared" si="8"/>
        <v>72</v>
      </c>
      <c r="BI9" s="20">
        <f t="shared" si="8"/>
        <v>66</v>
      </c>
      <c r="BJ9" s="20">
        <f t="shared" si="8"/>
        <v>315</v>
      </c>
      <c r="BK9" s="294" t="s">
        <v>12</v>
      </c>
      <c r="BL9" s="294"/>
      <c r="BM9" s="20">
        <f t="shared" ref="BM9:BR9" si="9">SUM(BM7:BM8)</f>
        <v>77</v>
      </c>
      <c r="BN9" s="20">
        <f t="shared" si="9"/>
        <v>69</v>
      </c>
      <c r="BO9" s="20">
        <f t="shared" si="9"/>
        <v>84</v>
      </c>
      <c r="BP9" s="20">
        <f t="shared" si="9"/>
        <v>95</v>
      </c>
      <c r="BQ9" s="20">
        <f t="shared" si="9"/>
        <v>83</v>
      </c>
      <c r="BR9" s="20">
        <f t="shared" si="9"/>
        <v>408</v>
      </c>
    </row>
    <row r="10" spans="1:70" ht="15.75" thickBot="1" x14ac:dyDescent="0.2">
      <c r="B10" s="146" t="s">
        <v>12</v>
      </c>
      <c r="C10" s="142">
        <f>O7</f>
        <v>5055</v>
      </c>
      <c r="D10" s="65">
        <f>O8</f>
        <v>5525</v>
      </c>
      <c r="E10" s="66">
        <f>+C10+D10</f>
        <v>10580</v>
      </c>
      <c r="F10" s="67">
        <f>AI7</f>
        <v>37</v>
      </c>
      <c r="G10" s="65">
        <f>AI8</f>
        <v>52</v>
      </c>
      <c r="H10" s="66">
        <f>SUM(F10:G10)</f>
        <v>89</v>
      </c>
      <c r="I10" s="110">
        <f t="shared" si="3"/>
        <v>5092</v>
      </c>
      <c r="J10" s="111">
        <f t="shared" si="3"/>
        <v>5577</v>
      </c>
      <c r="K10" s="112">
        <f t="shared" si="3"/>
        <v>10669</v>
      </c>
      <c r="L10" s="71"/>
      <c r="M10" s="21"/>
      <c r="N10" s="22"/>
      <c r="O10" s="1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G10" s="21"/>
      <c r="AH10" s="22"/>
      <c r="AI10" s="1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A10" s="21"/>
      <c r="BB10" s="22"/>
      <c r="BC10" s="1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B11" s="31"/>
      <c r="C11" s="96"/>
      <c r="D11" s="96"/>
      <c r="E11" s="71"/>
      <c r="F11" s="96"/>
      <c r="G11" s="96"/>
      <c r="H11" s="71"/>
      <c r="I11" s="125"/>
      <c r="J11" s="125"/>
      <c r="K11" s="126"/>
      <c r="L11" s="72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33.369999999999997</v>
      </c>
      <c r="D12" s="162">
        <f t="shared" si="10"/>
        <v>41.05</v>
      </c>
      <c r="E12" s="158">
        <f t="shared" si="10"/>
        <v>37.380000000000003</v>
      </c>
      <c r="F12" s="157">
        <f t="shared" si="10"/>
        <v>0</v>
      </c>
      <c r="G12" s="162">
        <f t="shared" si="10"/>
        <v>1.92</v>
      </c>
      <c r="H12" s="158">
        <f t="shared" si="10"/>
        <v>1.1200000000000001</v>
      </c>
      <c r="I12" s="159">
        <f t="shared" si="10"/>
        <v>33.130000000000003</v>
      </c>
      <c r="J12" s="160">
        <f t="shared" si="10"/>
        <v>40.68</v>
      </c>
      <c r="K12" s="158">
        <f t="shared" si="10"/>
        <v>37.08</v>
      </c>
      <c r="L12" s="72"/>
      <c r="N12" s="161"/>
      <c r="O12" s="274" t="s">
        <v>13</v>
      </c>
      <c r="P12" s="293"/>
      <c r="Q12" s="26">
        <v>48</v>
      </c>
      <c r="R12" s="175">
        <v>47</v>
      </c>
      <c r="S12" s="175">
        <v>37</v>
      </c>
      <c r="T12" s="175">
        <v>56</v>
      </c>
      <c r="U12" s="175">
        <v>57</v>
      </c>
      <c r="V12" s="175">
        <f>SUM(Q12:U12)</f>
        <v>245</v>
      </c>
      <c r="W12" s="284" t="s">
        <v>13</v>
      </c>
      <c r="X12" s="285"/>
      <c r="Y12" s="27">
        <v>49</v>
      </c>
      <c r="Z12" s="175">
        <v>58</v>
      </c>
      <c r="AA12" s="175">
        <v>46</v>
      </c>
      <c r="AB12" s="175">
        <v>35</v>
      </c>
      <c r="AC12" s="175">
        <v>47</v>
      </c>
      <c r="AD12" s="177">
        <f>SUM(Y12:AC12)</f>
        <v>235</v>
      </c>
      <c r="AI12" s="274" t="s">
        <v>13</v>
      </c>
      <c r="AJ12" s="293"/>
      <c r="AK12" s="176"/>
      <c r="AL12" s="175"/>
      <c r="AM12" s="175"/>
      <c r="AN12" s="175"/>
      <c r="AO12" s="175"/>
      <c r="AP12" s="175">
        <f>SUM(AK12:AO12)</f>
        <v>0</v>
      </c>
      <c r="AQ12" s="284" t="s">
        <v>13</v>
      </c>
      <c r="AR12" s="285"/>
      <c r="AS12" s="175"/>
      <c r="AT12" s="175"/>
      <c r="AU12" s="175"/>
      <c r="AV12" s="175"/>
      <c r="AW12" s="175">
        <v>1</v>
      </c>
      <c r="AX12" s="177">
        <f>SUM(AS12:AW12)</f>
        <v>1</v>
      </c>
      <c r="BC12" s="274" t="s">
        <v>13</v>
      </c>
      <c r="BD12" s="293"/>
      <c r="BE12" s="176">
        <f>Q12+AK12</f>
        <v>48</v>
      </c>
      <c r="BF12" s="175">
        <f t="shared" ref="BF12:BI13" si="11">R12+AL12</f>
        <v>47</v>
      </c>
      <c r="BG12" s="175">
        <f t="shared" si="11"/>
        <v>37</v>
      </c>
      <c r="BH12" s="175">
        <f t="shared" si="11"/>
        <v>56</v>
      </c>
      <c r="BI12" s="175">
        <f t="shared" si="11"/>
        <v>57</v>
      </c>
      <c r="BJ12" s="175">
        <f>SUM(BE12:BI12)</f>
        <v>245</v>
      </c>
      <c r="BK12" s="286" t="s">
        <v>13</v>
      </c>
      <c r="BL12" s="286"/>
      <c r="BM12" s="175">
        <f t="shared" ref="BM12:BQ13" si="12">Y12+AS12</f>
        <v>49</v>
      </c>
      <c r="BN12" s="175">
        <f t="shared" si="12"/>
        <v>58</v>
      </c>
      <c r="BO12" s="175">
        <f t="shared" si="12"/>
        <v>46</v>
      </c>
      <c r="BP12" s="175">
        <f t="shared" si="12"/>
        <v>35</v>
      </c>
      <c r="BQ12" s="175">
        <f t="shared" si="12"/>
        <v>48</v>
      </c>
      <c r="BR12" s="177">
        <f>SUM(BM12:BQ12)</f>
        <v>236</v>
      </c>
    </row>
    <row r="13" spans="1:70" ht="16.5" thickTop="1" thickBot="1" x14ac:dyDescent="0.2">
      <c r="E13" s="37"/>
      <c r="H13" s="37"/>
      <c r="I13" s="113"/>
      <c r="J13" s="113"/>
      <c r="K13" s="114"/>
      <c r="L13" s="72"/>
      <c r="O13" s="274" t="s">
        <v>15</v>
      </c>
      <c r="P13" s="293"/>
      <c r="Q13" s="17">
        <v>47</v>
      </c>
      <c r="R13" s="18">
        <v>40</v>
      </c>
      <c r="S13" s="18">
        <v>40</v>
      </c>
      <c r="T13" s="18">
        <v>47</v>
      </c>
      <c r="U13" s="18">
        <v>63</v>
      </c>
      <c r="V13" s="18">
        <f>SUM(Q13:U13)</f>
        <v>237</v>
      </c>
      <c r="W13" s="291" t="s">
        <v>15</v>
      </c>
      <c r="X13" s="292"/>
      <c r="Y13" s="18">
        <v>50</v>
      </c>
      <c r="Z13" s="18">
        <v>55</v>
      </c>
      <c r="AA13" s="18">
        <v>49</v>
      </c>
      <c r="AB13" s="18">
        <v>48</v>
      </c>
      <c r="AC13" s="18">
        <v>62</v>
      </c>
      <c r="AD13" s="19">
        <f>SUM(Y13:AC13)</f>
        <v>264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>
        <v>2</v>
      </c>
      <c r="AX13" s="19">
        <f>SUM(AS13:AW13)</f>
        <v>2</v>
      </c>
      <c r="BC13" s="274" t="s">
        <v>15</v>
      </c>
      <c r="BD13" s="293"/>
      <c r="BE13" s="17">
        <f>Q13+AK13</f>
        <v>47</v>
      </c>
      <c r="BF13" s="18">
        <f t="shared" si="11"/>
        <v>40</v>
      </c>
      <c r="BG13" s="18">
        <f t="shared" si="11"/>
        <v>40</v>
      </c>
      <c r="BH13" s="18">
        <f t="shared" si="11"/>
        <v>47</v>
      </c>
      <c r="BI13" s="18">
        <f t="shared" si="11"/>
        <v>63</v>
      </c>
      <c r="BJ13" s="18">
        <f>SUM(BE13:BI13)</f>
        <v>237</v>
      </c>
      <c r="BK13" s="287" t="s">
        <v>15</v>
      </c>
      <c r="BL13" s="287"/>
      <c r="BM13" s="18">
        <f t="shared" si="12"/>
        <v>50</v>
      </c>
      <c r="BN13" s="18">
        <f t="shared" si="12"/>
        <v>55</v>
      </c>
      <c r="BO13" s="18">
        <f t="shared" si="12"/>
        <v>49</v>
      </c>
      <c r="BP13" s="18">
        <f t="shared" si="12"/>
        <v>48</v>
      </c>
      <c r="BQ13" s="18">
        <f t="shared" si="12"/>
        <v>64</v>
      </c>
      <c r="BR13" s="19">
        <f>SUM(BM13:BQ13)</f>
        <v>266</v>
      </c>
    </row>
    <row r="14" spans="1:70" ht="15" x14ac:dyDescent="0.15">
      <c r="A14" s="1"/>
      <c r="E14" s="37"/>
      <c r="H14" s="37"/>
      <c r="I14" s="113"/>
      <c r="J14" s="113"/>
      <c r="K14" s="114"/>
      <c r="L14" s="73"/>
      <c r="O14" s="274" t="s">
        <v>12</v>
      </c>
      <c r="P14" s="275"/>
      <c r="Q14" s="20">
        <f t="shared" ref="Q14:V14" si="13">SUM(Q12:Q13)</f>
        <v>95</v>
      </c>
      <c r="R14" s="20">
        <f t="shared" si="13"/>
        <v>87</v>
      </c>
      <c r="S14" s="20">
        <f t="shared" si="13"/>
        <v>77</v>
      </c>
      <c r="T14" s="20">
        <f t="shared" si="13"/>
        <v>103</v>
      </c>
      <c r="U14" s="20">
        <f t="shared" si="13"/>
        <v>120</v>
      </c>
      <c r="V14" s="20">
        <f t="shared" si="13"/>
        <v>482</v>
      </c>
      <c r="W14" s="295" t="s">
        <v>12</v>
      </c>
      <c r="X14" s="296"/>
      <c r="Y14" s="20">
        <f t="shared" ref="Y14:AD14" si="14">SUM(Y12:Y13)</f>
        <v>99</v>
      </c>
      <c r="Z14" s="20">
        <f t="shared" si="14"/>
        <v>113</v>
      </c>
      <c r="AA14" s="20">
        <f t="shared" si="14"/>
        <v>95</v>
      </c>
      <c r="AB14" s="20">
        <f t="shared" si="14"/>
        <v>83</v>
      </c>
      <c r="AC14" s="20">
        <f t="shared" si="14"/>
        <v>109</v>
      </c>
      <c r="AD14" s="20">
        <f t="shared" si="14"/>
        <v>499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3</v>
      </c>
      <c r="AX14" s="20">
        <f t="shared" si="16"/>
        <v>3</v>
      </c>
      <c r="BC14" s="274" t="s">
        <v>12</v>
      </c>
      <c r="BD14" s="275"/>
      <c r="BE14" s="20">
        <f t="shared" ref="BE14:BJ14" si="17">SUM(BE12:BE13)</f>
        <v>95</v>
      </c>
      <c r="BF14" s="20">
        <f t="shared" si="17"/>
        <v>87</v>
      </c>
      <c r="BG14" s="20">
        <f t="shared" si="17"/>
        <v>77</v>
      </c>
      <c r="BH14" s="20">
        <f t="shared" si="17"/>
        <v>103</v>
      </c>
      <c r="BI14" s="20">
        <f t="shared" si="17"/>
        <v>120</v>
      </c>
      <c r="BJ14" s="20">
        <f t="shared" si="17"/>
        <v>482</v>
      </c>
      <c r="BK14" s="295" t="s">
        <v>12</v>
      </c>
      <c r="BL14" s="296"/>
      <c r="BM14" s="20">
        <f t="shared" ref="BM14:BR14" si="18">SUM(BM12:BM13)</f>
        <v>99</v>
      </c>
      <c r="BN14" s="20">
        <f t="shared" si="18"/>
        <v>113</v>
      </c>
      <c r="BO14" s="20">
        <f t="shared" si="18"/>
        <v>95</v>
      </c>
      <c r="BP14" s="20">
        <f t="shared" si="18"/>
        <v>83</v>
      </c>
      <c r="BQ14" s="20">
        <f t="shared" si="18"/>
        <v>112</v>
      </c>
      <c r="BR14" s="20">
        <f t="shared" si="18"/>
        <v>502</v>
      </c>
    </row>
    <row r="15" spans="1:70" ht="15.75" thickBot="1" x14ac:dyDescent="0.2">
      <c r="A15" s="1"/>
      <c r="E15" s="37"/>
      <c r="H15" s="37"/>
      <c r="I15" s="113"/>
      <c r="J15" s="113"/>
      <c r="K15" s="114"/>
      <c r="L15" s="73"/>
      <c r="O15" s="25"/>
      <c r="P15" s="25"/>
      <c r="Q15" s="23"/>
      <c r="R15" s="23"/>
      <c r="S15" s="23"/>
      <c r="T15" s="23"/>
      <c r="U15" s="23"/>
      <c r="V15" s="23"/>
      <c r="W15" s="25"/>
      <c r="X15" s="25"/>
      <c r="Y15" s="23"/>
      <c r="Z15" s="23"/>
      <c r="AA15" s="23"/>
      <c r="AB15" s="23"/>
      <c r="AC15" s="23"/>
      <c r="AD15" s="23"/>
      <c r="AI15" s="25"/>
      <c r="AJ15" s="25"/>
      <c r="AK15" s="23"/>
      <c r="AL15" s="23"/>
      <c r="AM15" s="23"/>
      <c r="AN15" s="23"/>
      <c r="AO15" s="23"/>
      <c r="AP15" s="23"/>
      <c r="AQ15" s="25"/>
      <c r="AR15" s="25"/>
      <c r="AS15" s="23"/>
      <c r="AT15" s="23"/>
      <c r="AU15" s="23"/>
      <c r="AV15" s="23"/>
      <c r="AW15" s="23"/>
      <c r="AX15" s="23"/>
      <c r="BC15" s="25"/>
      <c r="BD15" s="25"/>
      <c r="BE15" s="23"/>
      <c r="BF15" s="23"/>
      <c r="BG15" s="23"/>
      <c r="BH15" s="23"/>
      <c r="BI15" s="23"/>
      <c r="BJ15" s="23"/>
      <c r="BK15" s="25"/>
      <c r="BL15" s="25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71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1" t="s">
        <v>37</v>
      </c>
      <c r="C17" s="148">
        <f>V27+AD27+V32+AD32+V37</f>
        <v>1667</v>
      </c>
      <c r="D17" s="76">
        <f>V28+AD28+V33+AD33+V38</f>
        <v>1629</v>
      </c>
      <c r="E17" s="77">
        <f>SUM(C17:D17)</f>
        <v>3296</v>
      </c>
      <c r="F17" s="78">
        <f>AP27+AX27+AP32+AX32+AP37</f>
        <v>3</v>
      </c>
      <c r="G17" s="76">
        <f>AP28+AX28+AP33+AX33+AP38</f>
        <v>14</v>
      </c>
      <c r="H17" s="77">
        <f>SUM(F17:G17)</f>
        <v>17</v>
      </c>
      <c r="I17" s="115">
        <f t="shared" ref="I17:K20" si="19">+C17+F17</f>
        <v>1670</v>
      </c>
      <c r="J17" s="116">
        <f t="shared" si="19"/>
        <v>1643</v>
      </c>
      <c r="K17" s="117">
        <f t="shared" si="19"/>
        <v>3313</v>
      </c>
      <c r="L17" s="71"/>
      <c r="O17" s="274" t="s">
        <v>13</v>
      </c>
      <c r="P17" s="293"/>
      <c r="Q17" s="176">
        <v>47</v>
      </c>
      <c r="R17" s="175">
        <v>44</v>
      </c>
      <c r="S17" s="175">
        <v>36</v>
      </c>
      <c r="T17" s="175">
        <v>36</v>
      </c>
      <c r="U17" s="175">
        <v>41</v>
      </c>
      <c r="V17" s="175">
        <f>SUM(Q17:U17)</f>
        <v>204</v>
      </c>
      <c r="W17" s="284" t="s">
        <v>13</v>
      </c>
      <c r="X17" s="285"/>
      <c r="Y17" s="175">
        <v>39</v>
      </c>
      <c r="Z17" s="175">
        <v>32</v>
      </c>
      <c r="AA17" s="175">
        <v>38</v>
      </c>
      <c r="AB17" s="175">
        <v>42</v>
      </c>
      <c r="AC17" s="175">
        <v>41</v>
      </c>
      <c r="AD17" s="177">
        <f>SUM(Y17:AC17)</f>
        <v>192</v>
      </c>
      <c r="AI17" s="274" t="s">
        <v>13</v>
      </c>
      <c r="AJ17" s="293"/>
      <c r="AK17" s="26">
        <v>2</v>
      </c>
      <c r="AL17" s="175">
        <v>3</v>
      </c>
      <c r="AM17" s="175">
        <v>4</v>
      </c>
      <c r="AN17" s="175">
        <v>7</v>
      </c>
      <c r="AO17" s="175">
        <v>0</v>
      </c>
      <c r="AP17" s="175">
        <f>SUM(AK17:AO17)</f>
        <v>16</v>
      </c>
      <c r="AQ17" s="284" t="s">
        <v>13</v>
      </c>
      <c r="AR17" s="285"/>
      <c r="AS17" s="175">
        <v>3</v>
      </c>
      <c r="AT17" s="175">
        <v>0</v>
      </c>
      <c r="AU17" s="175">
        <v>4</v>
      </c>
      <c r="AV17" s="175">
        <v>0</v>
      </c>
      <c r="AW17" s="175">
        <v>2</v>
      </c>
      <c r="AX17" s="177">
        <f>SUM(AS17:AW17)</f>
        <v>9</v>
      </c>
      <c r="BC17" s="274" t="s">
        <v>13</v>
      </c>
      <c r="BD17" s="293"/>
      <c r="BE17" s="176">
        <f t="shared" ref="BE17:BI18" si="20">Q17+AK17</f>
        <v>49</v>
      </c>
      <c r="BF17" s="175">
        <f t="shared" si="20"/>
        <v>47</v>
      </c>
      <c r="BG17" s="175">
        <f t="shared" si="20"/>
        <v>40</v>
      </c>
      <c r="BH17" s="175">
        <f t="shared" si="20"/>
        <v>43</v>
      </c>
      <c r="BI17" s="175">
        <f t="shared" si="20"/>
        <v>41</v>
      </c>
      <c r="BJ17" s="175">
        <f>SUM(BE17:BI17)</f>
        <v>220</v>
      </c>
      <c r="BK17" s="286" t="s">
        <v>13</v>
      </c>
      <c r="BL17" s="286"/>
      <c r="BM17" s="175">
        <f t="shared" ref="BM17:BQ18" si="21">Y17+AS17</f>
        <v>42</v>
      </c>
      <c r="BN17" s="175">
        <f t="shared" si="21"/>
        <v>32</v>
      </c>
      <c r="BO17" s="175">
        <f t="shared" si="21"/>
        <v>42</v>
      </c>
      <c r="BP17" s="175">
        <f t="shared" si="21"/>
        <v>42</v>
      </c>
      <c r="BQ17" s="175">
        <f t="shared" si="21"/>
        <v>43</v>
      </c>
      <c r="BR17" s="177">
        <f>SUM(BM17:BQ17)</f>
        <v>201</v>
      </c>
    </row>
    <row r="18" spans="2:70" ht="15.75" thickBot="1" x14ac:dyDescent="0.2">
      <c r="B18" s="152" t="s">
        <v>38</v>
      </c>
      <c r="C18" s="149">
        <f>AD37</f>
        <v>462</v>
      </c>
      <c r="D18" s="68">
        <f>AD38</f>
        <v>481</v>
      </c>
      <c r="E18" s="69">
        <f>SUM(C18:D18)</f>
        <v>943</v>
      </c>
      <c r="F18" s="70">
        <f>AX37</f>
        <v>0</v>
      </c>
      <c r="G18" s="68">
        <f>AX38</f>
        <v>0</v>
      </c>
      <c r="H18" s="69">
        <f>SUM(F18:G18)</f>
        <v>0</v>
      </c>
      <c r="I18" s="118">
        <f t="shared" si="19"/>
        <v>462</v>
      </c>
      <c r="J18" s="119">
        <f t="shared" si="19"/>
        <v>481</v>
      </c>
      <c r="K18" s="120">
        <f t="shared" si="19"/>
        <v>943</v>
      </c>
      <c r="L18" s="72"/>
      <c r="O18" s="274" t="s">
        <v>15</v>
      </c>
      <c r="P18" s="293"/>
      <c r="Q18" s="17">
        <v>28</v>
      </c>
      <c r="R18" s="18">
        <v>42</v>
      </c>
      <c r="S18" s="18">
        <v>33</v>
      </c>
      <c r="T18" s="18">
        <v>33</v>
      </c>
      <c r="U18" s="18">
        <v>33</v>
      </c>
      <c r="V18" s="18">
        <f>SUM(Q18:U18)</f>
        <v>169</v>
      </c>
      <c r="W18" s="291" t="s">
        <v>15</v>
      </c>
      <c r="X18" s="292"/>
      <c r="Y18" s="18">
        <v>28</v>
      </c>
      <c r="Z18" s="18">
        <v>19</v>
      </c>
      <c r="AA18" s="18">
        <v>35</v>
      </c>
      <c r="AB18" s="18">
        <v>24</v>
      </c>
      <c r="AC18" s="18">
        <v>29</v>
      </c>
      <c r="AD18" s="19">
        <f>SUM(Y18:AC18)</f>
        <v>135</v>
      </c>
      <c r="AI18" s="274" t="s">
        <v>15</v>
      </c>
      <c r="AJ18" s="293"/>
      <c r="AK18" s="17">
        <v>0</v>
      </c>
      <c r="AL18" s="18">
        <v>3</v>
      </c>
      <c r="AM18" s="18">
        <v>1</v>
      </c>
      <c r="AN18" s="18">
        <v>2</v>
      </c>
      <c r="AO18" s="18">
        <v>2</v>
      </c>
      <c r="AP18" s="18">
        <f>SUM(AK18:AO18)</f>
        <v>8</v>
      </c>
      <c r="AQ18" s="291" t="s">
        <v>15</v>
      </c>
      <c r="AR18" s="292"/>
      <c r="AS18" s="18">
        <v>5</v>
      </c>
      <c r="AT18" s="18">
        <v>1</v>
      </c>
      <c r="AU18" s="18">
        <v>1</v>
      </c>
      <c r="AV18" s="18">
        <v>1</v>
      </c>
      <c r="AW18" s="18">
        <v>2</v>
      </c>
      <c r="AX18" s="19">
        <f>SUM(AS18:AW18)</f>
        <v>10</v>
      </c>
      <c r="BC18" s="274" t="s">
        <v>15</v>
      </c>
      <c r="BD18" s="293"/>
      <c r="BE18" s="17">
        <f t="shared" si="20"/>
        <v>28</v>
      </c>
      <c r="BF18" s="18">
        <f t="shared" si="20"/>
        <v>45</v>
      </c>
      <c r="BG18" s="18">
        <f t="shared" si="20"/>
        <v>34</v>
      </c>
      <c r="BH18" s="18">
        <f t="shared" si="20"/>
        <v>35</v>
      </c>
      <c r="BI18" s="18">
        <f t="shared" si="20"/>
        <v>35</v>
      </c>
      <c r="BJ18" s="18">
        <f>SUM(BE18:BI18)</f>
        <v>177</v>
      </c>
      <c r="BK18" s="287" t="s">
        <v>15</v>
      </c>
      <c r="BL18" s="287"/>
      <c r="BM18" s="18">
        <f t="shared" si="21"/>
        <v>33</v>
      </c>
      <c r="BN18" s="18">
        <f t="shared" si="21"/>
        <v>20</v>
      </c>
      <c r="BO18" s="18">
        <f t="shared" si="21"/>
        <v>36</v>
      </c>
      <c r="BP18" s="18">
        <f t="shared" si="21"/>
        <v>25</v>
      </c>
      <c r="BQ18" s="18">
        <f t="shared" si="21"/>
        <v>31</v>
      </c>
      <c r="BR18" s="19">
        <f>SUM(BM18:BQ18)</f>
        <v>145</v>
      </c>
    </row>
    <row r="19" spans="2:70" ht="15" x14ac:dyDescent="0.15">
      <c r="B19" s="153" t="s">
        <v>39</v>
      </c>
      <c r="C19" s="141">
        <f>V42</f>
        <v>446</v>
      </c>
      <c r="D19" s="62">
        <f>V43</f>
        <v>501</v>
      </c>
      <c r="E19" s="63">
        <f>SUM(C19:D19)</f>
        <v>947</v>
      </c>
      <c r="F19" s="64">
        <f>AP42</f>
        <v>0</v>
      </c>
      <c r="G19" s="62">
        <f>AP43</f>
        <v>0</v>
      </c>
      <c r="H19" s="63">
        <f>SUM(F19:G19)</f>
        <v>0</v>
      </c>
      <c r="I19" s="107">
        <f t="shared" si="19"/>
        <v>446</v>
      </c>
      <c r="J19" s="108">
        <f t="shared" si="19"/>
        <v>501</v>
      </c>
      <c r="K19" s="121">
        <f t="shared" si="19"/>
        <v>947</v>
      </c>
      <c r="L19" s="72"/>
      <c r="O19" s="274" t="s">
        <v>12</v>
      </c>
      <c r="P19" s="275"/>
      <c r="Q19" s="20">
        <f t="shared" ref="Q19:V19" si="22">SUM(Q17:Q18)</f>
        <v>75</v>
      </c>
      <c r="R19" s="20">
        <f t="shared" si="22"/>
        <v>86</v>
      </c>
      <c r="S19" s="20">
        <f t="shared" si="22"/>
        <v>69</v>
      </c>
      <c r="T19" s="20">
        <f t="shared" si="22"/>
        <v>69</v>
      </c>
      <c r="U19" s="20">
        <f t="shared" si="22"/>
        <v>74</v>
      </c>
      <c r="V19" s="20">
        <f t="shared" si="22"/>
        <v>373</v>
      </c>
      <c r="W19" s="295" t="s">
        <v>12</v>
      </c>
      <c r="X19" s="296"/>
      <c r="Y19" s="20">
        <f>SUM(Y17:Y18)</f>
        <v>67</v>
      </c>
      <c r="Z19" s="20">
        <f t="shared" ref="Z19:AD19" si="23">SUM(Z17:Z18)</f>
        <v>51</v>
      </c>
      <c r="AA19" s="20">
        <f t="shared" si="23"/>
        <v>73</v>
      </c>
      <c r="AB19" s="20">
        <f t="shared" si="23"/>
        <v>66</v>
      </c>
      <c r="AC19" s="20">
        <f t="shared" si="23"/>
        <v>70</v>
      </c>
      <c r="AD19" s="20">
        <f t="shared" si="23"/>
        <v>327</v>
      </c>
      <c r="AI19" s="274" t="s">
        <v>12</v>
      </c>
      <c r="AJ19" s="275"/>
      <c r="AK19" s="20">
        <f t="shared" ref="AK19:AP19" si="24">SUM(AK17:AK18)</f>
        <v>2</v>
      </c>
      <c r="AL19" s="20">
        <f t="shared" si="24"/>
        <v>6</v>
      </c>
      <c r="AM19" s="20">
        <f t="shared" si="24"/>
        <v>5</v>
      </c>
      <c r="AN19" s="20">
        <f t="shared" si="24"/>
        <v>9</v>
      </c>
      <c r="AO19" s="20">
        <f t="shared" si="24"/>
        <v>2</v>
      </c>
      <c r="AP19" s="20">
        <f t="shared" si="24"/>
        <v>24</v>
      </c>
      <c r="AQ19" s="295" t="s">
        <v>12</v>
      </c>
      <c r="AR19" s="296"/>
      <c r="AS19" s="20">
        <f t="shared" ref="AS19:AX19" si="25">SUM(AS17:AS18)</f>
        <v>8</v>
      </c>
      <c r="AT19" s="20">
        <f t="shared" si="25"/>
        <v>1</v>
      </c>
      <c r="AU19" s="20">
        <f t="shared" si="25"/>
        <v>5</v>
      </c>
      <c r="AV19" s="20">
        <f t="shared" si="25"/>
        <v>1</v>
      </c>
      <c r="AW19" s="20">
        <f t="shared" si="25"/>
        <v>4</v>
      </c>
      <c r="AX19" s="20">
        <f t="shared" si="25"/>
        <v>19</v>
      </c>
      <c r="BC19" s="274" t="s">
        <v>12</v>
      </c>
      <c r="BD19" s="275"/>
      <c r="BE19" s="20">
        <f t="shared" ref="BE19:BJ19" si="26">SUM(BE17:BE18)</f>
        <v>77</v>
      </c>
      <c r="BF19" s="20">
        <f t="shared" si="26"/>
        <v>92</v>
      </c>
      <c r="BG19" s="20">
        <f t="shared" si="26"/>
        <v>74</v>
      </c>
      <c r="BH19" s="20">
        <f t="shared" si="26"/>
        <v>78</v>
      </c>
      <c r="BI19" s="20">
        <f t="shared" si="26"/>
        <v>76</v>
      </c>
      <c r="BJ19" s="20">
        <f t="shared" si="26"/>
        <v>397</v>
      </c>
      <c r="BK19" s="295" t="s">
        <v>12</v>
      </c>
      <c r="BL19" s="296"/>
      <c r="BM19" s="20">
        <f t="shared" ref="BM19:BR19" si="27">SUM(BM17:BM18)</f>
        <v>75</v>
      </c>
      <c r="BN19" s="20">
        <f t="shared" si="27"/>
        <v>52</v>
      </c>
      <c r="BO19" s="20">
        <f t="shared" si="27"/>
        <v>78</v>
      </c>
      <c r="BP19" s="20">
        <f t="shared" si="27"/>
        <v>67</v>
      </c>
      <c r="BQ19" s="20">
        <f t="shared" si="27"/>
        <v>74</v>
      </c>
      <c r="BR19" s="20">
        <f t="shared" si="27"/>
        <v>346</v>
      </c>
    </row>
    <row r="20" spans="2:70" ht="15.75" thickBot="1" x14ac:dyDescent="0.2">
      <c r="B20" s="154" t="s">
        <v>22</v>
      </c>
      <c r="C20" s="150">
        <f>C9-C18-C19</f>
        <v>779</v>
      </c>
      <c r="D20" s="79">
        <f>D9-D18-D19</f>
        <v>1286</v>
      </c>
      <c r="E20" s="80">
        <f>SUM(C20:D20)</f>
        <v>2065</v>
      </c>
      <c r="F20" s="81">
        <f>F9-F18-F19</f>
        <v>0</v>
      </c>
      <c r="G20" s="79">
        <f>G9-G18-G19</f>
        <v>1</v>
      </c>
      <c r="H20" s="84">
        <f>H9-H18-H19</f>
        <v>1</v>
      </c>
      <c r="I20" s="122">
        <f>+C20+F20</f>
        <v>779</v>
      </c>
      <c r="J20" s="123">
        <f t="shared" si="19"/>
        <v>1287</v>
      </c>
      <c r="K20" s="124">
        <f t="shared" si="19"/>
        <v>2066</v>
      </c>
      <c r="L20" s="72"/>
      <c r="O20" s="25"/>
      <c r="P20" s="25"/>
      <c r="Q20" s="23"/>
      <c r="R20" s="23"/>
      <c r="S20" s="23"/>
      <c r="T20" s="23"/>
      <c r="U20" s="23"/>
      <c r="V20" s="23"/>
      <c r="W20" s="25"/>
      <c r="X20" s="25"/>
      <c r="Y20" s="23"/>
      <c r="Z20" s="23"/>
      <c r="AA20" s="23"/>
      <c r="AB20" s="23"/>
      <c r="AC20" s="23"/>
      <c r="AD20" s="23"/>
      <c r="AI20" s="25"/>
      <c r="AJ20" s="25"/>
      <c r="AK20" s="23"/>
      <c r="AL20" s="23"/>
      <c r="AM20" s="23"/>
      <c r="AN20" s="23"/>
      <c r="AO20" s="23"/>
      <c r="AP20" s="23"/>
      <c r="AQ20" s="25"/>
      <c r="AR20" s="25"/>
      <c r="AS20" s="23"/>
      <c r="AT20" s="23"/>
      <c r="AU20" s="23"/>
      <c r="AV20" s="23"/>
      <c r="AW20" s="23"/>
      <c r="AX20" s="23"/>
      <c r="BC20" s="25"/>
      <c r="BD20" s="25"/>
      <c r="BE20" s="23"/>
      <c r="BF20" s="23"/>
      <c r="BG20" s="23"/>
      <c r="BH20" s="23"/>
      <c r="BI20" s="23"/>
      <c r="BJ20" s="23"/>
      <c r="BK20" s="25"/>
      <c r="BL20" s="25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72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72"/>
      <c r="O22" s="274" t="s">
        <v>13</v>
      </c>
      <c r="P22" s="293"/>
      <c r="Q22" s="176">
        <v>38</v>
      </c>
      <c r="R22" s="174">
        <v>32</v>
      </c>
      <c r="S22" s="175">
        <v>38</v>
      </c>
      <c r="T22" s="175">
        <v>49</v>
      </c>
      <c r="U22" s="175">
        <v>42</v>
      </c>
      <c r="V22" s="175">
        <f>SUM(Q22:U22)</f>
        <v>199</v>
      </c>
      <c r="W22" s="284" t="s">
        <v>13</v>
      </c>
      <c r="X22" s="285"/>
      <c r="Y22" s="175">
        <v>52</v>
      </c>
      <c r="Z22" s="175">
        <v>53</v>
      </c>
      <c r="AA22" s="175">
        <v>63</v>
      </c>
      <c r="AB22" s="175">
        <v>56</v>
      </c>
      <c r="AC22" s="27">
        <v>49</v>
      </c>
      <c r="AD22" s="177">
        <f>SUM(Y22:AC22)</f>
        <v>273</v>
      </c>
      <c r="AI22" s="274" t="s">
        <v>13</v>
      </c>
      <c r="AJ22" s="293"/>
      <c r="AK22" s="176">
        <v>1</v>
      </c>
      <c r="AL22" s="175">
        <v>4</v>
      </c>
      <c r="AM22" s="175">
        <v>1</v>
      </c>
      <c r="AN22" s="175">
        <v>1</v>
      </c>
      <c r="AO22" s="175">
        <v>1</v>
      </c>
      <c r="AP22" s="175">
        <f>SUM(AK22:AO22)</f>
        <v>8</v>
      </c>
      <c r="AQ22" s="284" t="s">
        <v>13</v>
      </c>
      <c r="AR22" s="285"/>
      <c r="AS22" s="175">
        <v>0</v>
      </c>
      <c r="AT22" s="175">
        <v>0</v>
      </c>
      <c r="AU22" s="175">
        <v>0</v>
      </c>
      <c r="AV22" s="175">
        <v>0</v>
      </c>
      <c r="AW22" s="175">
        <v>0</v>
      </c>
      <c r="AX22" s="177">
        <f>SUM(AS22:AW22)</f>
        <v>0</v>
      </c>
      <c r="BC22" s="274" t="s">
        <v>13</v>
      </c>
      <c r="BD22" s="293"/>
      <c r="BE22" s="176">
        <f t="shared" ref="BE22:BI23" si="28">Q22+AK22</f>
        <v>39</v>
      </c>
      <c r="BF22" s="175">
        <f t="shared" si="28"/>
        <v>36</v>
      </c>
      <c r="BG22" s="175">
        <f t="shared" si="28"/>
        <v>39</v>
      </c>
      <c r="BH22" s="175">
        <f t="shared" si="28"/>
        <v>50</v>
      </c>
      <c r="BI22" s="175">
        <f t="shared" si="28"/>
        <v>43</v>
      </c>
      <c r="BJ22" s="175">
        <f>SUM(BE22:BI22)</f>
        <v>207</v>
      </c>
      <c r="BK22" s="286" t="s">
        <v>13</v>
      </c>
      <c r="BL22" s="286"/>
      <c r="BM22" s="175">
        <f t="shared" ref="BM22:BQ23" si="29">Y22+AS22</f>
        <v>52</v>
      </c>
      <c r="BN22" s="175">
        <f t="shared" si="29"/>
        <v>53</v>
      </c>
      <c r="BO22" s="175">
        <f t="shared" si="29"/>
        <v>63</v>
      </c>
      <c r="BP22" s="175">
        <f t="shared" si="29"/>
        <v>56</v>
      </c>
      <c r="BQ22" s="175">
        <f t="shared" si="29"/>
        <v>49</v>
      </c>
      <c r="BR22" s="177">
        <f>SUM(BM22:BQ22)</f>
        <v>273</v>
      </c>
    </row>
    <row r="23" spans="2:70" ht="16.5" thickTop="1" thickBot="1" x14ac:dyDescent="0.2">
      <c r="B23" s="97" t="s">
        <v>37</v>
      </c>
      <c r="C23" s="98">
        <f>ROUND(C17/$C$10,4)</f>
        <v>0.32979999999999998</v>
      </c>
      <c r="D23" s="99">
        <f>ROUND(D17/$D$10,4)</f>
        <v>0.29480000000000001</v>
      </c>
      <c r="E23" s="100">
        <f>ROUND(E17/$E$10,4)</f>
        <v>0.3115</v>
      </c>
      <c r="F23" s="98">
        <f>ROUND(F17/$F$10,4)</f>
        <v>8.1100000000000005E-2</v>
      </c>
      <c r="G23" s="99">
        <f>ROUND(G17/$G$10,4)</f>
        <v>0.26919999999999999</v>
      </c>
      <c r="H23" s="100">
        <f>ROUND(H17/$H$10,4)</f>
        <v>0.191</v>
      </c>
      <c r="I23" s="127">
        <f>ROUND(I17/$I$10,4)</f>
        <v>0.32800000000000001</v>
      </c>
      <c r="J23" s="128">
        <f>ROUND(J17/$J$10,4)</f>
        <v>0.29459999999999997</v>
      </c>
      <c r="K23" s="129">
        <f>ROUND(K17/$K$10,4)</f>
        <v>0.3105</v>
      </c>
      <c r="L23" s="72"/>
      <c r="O23" s="274" t="s">
        <v>15</v>
      </c>
      <c r="P23" s="293"/>
      <c r="Q23" s="17">
        <v>33</v>
      </c>
      <c r="R23" s="18">
        <v>39</v>
      </c>
      <c r="S23" s="18">
        <v>39</v>
      </c>
      <c r="T23" s="18">
        <v>38</v>
      </c>
      <c r="U23" s="18">
        <v>43</v>
      </c>
      <c r="V23" s="18">
        <f>SUM(Q23:U23)</f>
        <v>192</v>
      </c>
      <c r="W23" s="291" t="s">
        <v>15</v>
      </c>
      <c r="X23" s="292"/>
      <c r="Y23" s="18">
        <v>42</v>
      </c>
      <c r="Z23" s="18">
        <v>61</v>
      </c>
      <c r="AA23" s="18">
        <v>51</v>
      </c>
      <c r="AB23" s="18">
        <v>53</v>
      </c>
      <c r="AC23" s="28">
        <v>54</v>
      </c>
      <c r="AD23" s="19">
        <f>SUM(Y23:AC23)</f>
        <v>261</v>
      </c>
      <c r="AI23" s="274" t="s">
        <v>15</v>
      </c>
      <c r="AJ23" s="293"/>
      <c r="AK23" s="17">
        <v>3</v>
      </c>
      <c r="AL23" s="18">
        <v>2</v>
      </c>
      <c r="AM23" s="18">
        <v>2</v>
      </c>
      <c r="AN23" s="18">
        <v>1</v>
      </c>
      <c r="AO23" s="18">
        <v>2</v>
      </c>
      <c r="AP23" s="18">
        <f>SUM(AK23:AO23)</f>
        <v>10</v>
      </c>
      <c r="AQ23" s="291" t="s">
        <v>15</v>
      </c>
      <c r="AR23" s="292"/>
      <c r="AS23" s="18">
        <v>1</v>
      </c>
      <c r="AT23" s="18">
        <v>2</v>
      </c>
      <c r="AU23" s="18">
        <v>2</v>
      </c>
      <c r="AV23" s="18">
        <v>0</v>
      </c>
      <c r="AW23" s="18">
        <v>2</v>
      </c>
      <c r="AX23" s="19">
        <f>SUM(AS23:AW23)</f>
        <v>7</v>
      </c>
      <c r="BC23" s="274" t="s">
        <v>15</v>
      </c>
      <c r="BD23" s="293"/>
      <c r="BE23" s="17">
        <f t="shared" si="28"/>
        <v>36</v>
      </c>
      <c r="BF23" s="18">
        <f t="shared" si="28"/>
        <v>41</v>
      </c>
      <c r="BG23" s="18">
        <f t="shared" si="28"/>
        <v>41</v>
      </c>
      <c r="BH23" s="18">
        <f t="shared" si="28"/>
        <v>39</v>
      </c>
      <c r="BI23" s="18">
        <f t="shared" si="28"/>
        <v>45</v>
      </c>
      <c r="BJ23" s="18">
        <f>SUM(BE23:BI23)</f>
        <v>202</v>
      </c>
      <c r="BK23" s="287" t="s">
        <v>15</v>
      </c>
      <c r="BL23" s="287"/>
      <c r="BM23" s="18">
        <f t="shared" si="29"/>
        <v>43</v>
      </c>
      <c r="BN23" s="18">
        <f t="shared" si="29"/>
        <v>63</v>
      </c>
      <c r="BO23" s="18">
        <f t="shared" si="29"/>
        <v>53</v>
      </c>
      <c r="BP23" s="18">
        <f t="shared" si="29"/>
        <v>53</v>
      </c>
      <c r="BQ23" s="18">
        <f t="shared" si="29"/>
        <v>56</v>
      </c>
      <c r="BR23" s="19">
        <f>SUM(BM23:BQ23)</f>
        <v>268</v>
      </c>
    </row>
    <row r="24" spans="2:70" ht="15" x14ac:dyDescent="0.15">
      <c r="B24" s="87" t="s">
        <v>38</v>
      </c>
      <c r="C24" s="89">
        <f>ROUND(C18/$C$10,4)</f>
        <v>9.1399999999999995E-2</v>
      </c>
      <c r="D24" s="86">
        <f>ROUND(D18/$D$10,4)</f>
        <v>8.7099999999999997E-2</v>
      </c>
      <c r="E24" s="90">
        <f>ROUND(E18/$E$10,4)</f>
        <v>8.9099999999999999E-2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9.0700000000000003E-2</v>
      </c>
      <c r="J24" s="131">
        <f>ROUND(J18/$J$10,4)</f>
        <v>8.6199999999999999E-2</v>
      </c>
      <c r="K24" s="132">
        <f>ROUND(K18/$K$10,4)</f>
        <v>8.8400000000000006E-2</v>
      </c>
      <c r="O24" s="274" t="s">
        <v>12</v>
      </c>
      <c r="P24" s="275"/>
      <c r="Q24" s="20">
        <f t="shared" ref="Q24:V24" si="30">SUM(Q22:Q23)</f>
        <v>71</v>
      </c>
      <c r="R24" s="20">
        <f t="shared" si="30"/>
        <v>71</v>
      </c>
      <c r="S24" s="20">
        <f t="shared" si="30"/>
        <v>77</v>
      </c>
      <c r="T24" s="20">
        <f t="shared" si="30"/>
        <v>87</v>
      </c>
      <c r="U24" s="20">
        <f t="shared" si="30"/>
        <v>85</v>
      </c>
      <c r="V24" s="20">
        <f t="shared" si="30"/>
        <v>391</v>
      </c>
      <c r="W24" s="295" t="s">
        <v>12</v>
      </c>
      <c r="X24" s="296"/>
      <c r="Y24" s="20">
        <f t="shared" ref="Y24:AD24" si="31">SUM(Y22:Y23)</f>
        <v>94</v>
      </c>
      <c r="Z24" s="20">
        <f t="shared" si="31"/>
        <v>114</v>
      </c>
      <c r="AA24" s="20">
        <f t="shared" si="31"/>
        <v>114</v>
      </c>
      <c r="AB24" s="20">
        <f t="shared" si="31"/>
        <v>109</v>
      </c>
      <c r="AC24" s="20">
        <f t="shared" si="31"/>
        <v>103</v>
      </c>
      <c r="AD24" s="20">
        <f t="shared" si="31"/>
        <v>534</v>
      </c>
      <c r="AI24" s="274" t="s">
        <v>12</v>
      </c>
      <c r="AJ24" s="275"/>
      <c r="AK24" s="20">
        <f t="shared" ref="AK24:AP24" si="32">SUM(AK22:AK23)</f>
        <v>4</v>
      </c>
      <c r="AL24" s="20">
        <f t="shared" si="32"/>
        <v>6</v>
      </c>
      <c r="AM24" s="20">
        <f t="shared" si="32"/>
        <v>3</v>
      </c>
      <c r="AN24" s="20">
        <f t="shared" si="32"/>
        <v>2</v>
      </c>
      <c r="AO24" s="20">
        <f t="shared" si="32"/>
        <v>3</v>
      </c>
      <c r="AP24" s="29">
        <f t="shared" si="32"/>
        <v>18</v>
      </c>
      <c r="AQ24" s="295" t="s">
        <v>12</v>
      </c>
      <c r="AR24" s="296"/>
      <c r="AS24" s="20">
        <f t="shared" ref="AS24:AX24" si="33">SUM(AS22:AS23)</f>
        <v>1</v>
      </c>
      <c r="AT24" s="20">
        <f t="shared" si="33"/>
        <v>2</v>
      </c>
      <c r="AU24" s="20">
        <f t="shared" si="33"/>
        <v>2</v>
      </c>
      <c r="AV24" s="20">
        <f t="shared" si="33"/>
        <v>0</v>
      </c>
      <c r="AW24" s="20">
        <f t="shared" si="33"/>
        <v>2</v>
      </c>
      <c r="AX24" s="20">
        <f t="shared" si="33"/>
        <v>7</v>
      </c>
      <c r="BC24" s="274" t="s">
        <v>12</v>
      </c>
      <c r="BD24" s="275"/>
      <c r="BE24" s="20">
        <f t="shared" ref="BE24:BJ24" si="34">SUM(BE22:BE23)</f>
        <v>75</v>
      </c>
      <c r="BF24" s="20">
        <f t="shared" si="34"/>
        <v>77</v>
      </c>
      <c r="BG24" s="20">
        <f t="shared" si="34"/>
        <v>80</v>
      </c>
      <c r="BH24" s="20">
        <f t="shared" si="34"/>
        <v>89</v>
      </c>
      <c r="BI24" s="20">
        <f t="shared" si="34"/>
        <v>88</v>
      </c>
      <c r="BJ24" s="20">
        <f t="shared" si="34"/>
        <v>409</v>
      </c>
      <c r="BK24" s="295" t="s">
        <v>12</v>
      </c>
      <c r="BL24" s="296"/>
      <c r="BM24" s="20">
        <f t="shared" ref="BM24:BR24" si="35">SUM(BM22:BM23)</f>
        <v>95</v>
      </c>
      <c r="BN24" s="20">
        <f t="shared" si="35"/>
        <v>116</v>
      </c>
      <c r="BO24" s="20">
        <f t="shared" si="35"/>
        <v>116</v>
      </c>
      <c r="BP24" s="20">
        <f t="shared" si="35"/>
        <v>109</v>
      </c>
      <c r="BQ24" s="20">
        <f t="shared" si="35"/>
        <v>105</v>
      </c>
      <c r="BR24" s="20">
        <f t="shared" si="35"/>
        <v>541</v>
      </c>
    </row>
    <row r="25" spans="2:70" ht="15" x14ac:dyDescent="0.15">
      <c r="B25" s="87" t="s">
        <v>39</v>
      </c>
      <c r="C25" s="89">
        <f>ROUND(C19/$C$10,4)</f>
        <v>8.8200000000000001E-2</v>
      </c>
      <c r="D25" s="86">
        <f>ROUND(D19/$D$10,4)</f>
        <v>9.0700000000000003E-2</v>
      </c>
      <c r="E25" s="90">
        <f>ROUND(E19/$E$10,4)</f>
        <v>8.9499999999999996E-2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8.7599999999999997E-2</v>
      </c>
      <c r="J25" s="131">
        <f>ROUND(J19/$J$10,4)</f>
        <v>8.9800000000000005E-2</v>
      </c>
      <c r="K25" s="132">
        <f>ROUND(K19/$K$10,4)</f>
        <v>8.8800000000000004E-2</v>
      </c>
      <c r="O25" s="25"/>
      <c r="P25" s="25"/>
      <c r="Q25" s="23"/>
      <c r="R25" s="23"/>
      <c r="S25" s="23"/>
      <c r="T25" s="23"/>
      <c r="U25" s="23"/>
      <c r="V25" s="23"/>
      <c r="W25" s="25"/>
      <c r="X25" s="25"/>
      <c r="Y25" s="23"/>
      <c r="Z25" s="23"/>
      <c r="AA25" s="23"/>
      <c r="AB25" s="23"/>
      <c r="AC25" s="23"/>
      <c r="AD25" s="23"/>
      <c r="AI25" s="25"/>
      <c r="AJ25" s="25"/>
      <c r="AK25" s="23"/>
      <c r="AL25" s="23"/>
      <c r="AM25" s="23"/>
      <c r="AN25" s="23"/>
      <c r="AO25" s="23"/>
      <c r="AP25" s="23"/>
      <c r="AQ25" s="25"/>
      <c r="AR25" s="25"/>
      <c r="AS25" s="23"/>
      <c r="AT25" s="23"/>
      <c r="AU25" s="23"/>
      <c r="AV25" s="23"/>
      <c r="AW25" s="23"/>
      <c r="AX25" s="23"/>
      <c r="BC25" s="25"/>
      <c r="BD25" s="25"/>
      <c r="BE25" s="23"/>
      <c r="BF25" s="23"/>
      <c r="BG25" s="23"/>
      <c r="BH25" s="23"/>
      <c r="BI25" s="23"/>
      <c r="BJ25" s="23"/>
      <c r="BK25" s="25"/>
      <c r="BL25" s="25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0.15409999999999999</v>
      </c>
      <c r="D26" s="92">
        <f>ROUND(D20/$D$10,4)</f>
        <v>0.23280000000000001</v>
      </c>
      <c r="E26" s="93">
        <f>ROUND(E20/$E$10,4)</f>
        <v>0.19520000000000001</v>
      </c>
      <c r="F26" s="91">
        <f>ROUND(F20/$F$10,4)</f>
        <v>0</v>
      </c>
      <c r="G26" s="92">
        <f>ROUND(G20/$G$10,4)</f>
        <v>1.9199999999999998E-2</v>
      </c>
      <c r="H26" s="93">
        <f>ROUND(H20/$H$10,4)</f>
        <v>1.12E-2</v>
      </c>
      <c r="I26" s="133">
        <f>ROUND(I20/$I$10,4)</f>
        <v>0.153</v>
      </c>
      <c r="J26" s="134">
        <f>ROUND(J20/$J$10,4)</f>
        <v>0.23080000000000001</v>
      </c>
      <c r="K26" s="135">
        <f>ROUND(K20/$K$10,4)</f>
        <v>0.19359999999999999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176">
        <v>62</v>
      </c>
      <c r="R27" s="175">
        <v>70</v>
      </c>
      <c r="S27" s="175">
        <v>69</v>
      </c>
      <c r="T27" s="175">
        <v>68</v>
      </c>
      <c r="U27" s="175">
        <v>92</v>
      </c>
      <c r="V27" s="175">
        <f>SUM(Q27:U27)</f>
        <v>361</v>
      </c>
      <c r="W27" s="284" t="s">
        <v>13</v>
      </c>
      <c r="X27" s="285"/>
      <c r="Y27" s="175">
        <v>86</v>
      </c>
      <c r="Z27" s="175">
        <v>74</v>
      </c>
      <c r="AA27" s="175">
        <v>56</v>
      </c>
      <c r="AB27" s="175">
        <v>69</v>
      </c>
      <c r="AC27" s="175">
        <v>66</v>
      </c>
      <c r="AD27" s="177">
        <f>SUM(Y27:AC27)</f>
        <v>351</v>
      </c>
      <c r="AI27" s="274" t="s">
        <v>13</v>
      </c>
      <c r="AJ27" s="293"/>
      <c r="AK27" s="176">
        <v>0</v>
      </c>
      <c r="AL27" s="175">
        <v>0</v>
      </c>
      <c r="AM27" s="175">
        <v>1</v>
      </c>
      <c r="AN27" s="175">
        <v>0</v>
      </c>
      <c r="AO27" s="175">
        <v>0</v>
      </c>
      <c r="AP27" s="175">
        <f>SUM(AK27:AO27)</f>
        <v>1</v>
      </c>
      <c r="AQ27" s="284" t="s">
        <v>13</v>
      </c>
      <c r="AR27" s="285"/>
      <c r="AS27" s="175">
        <v>1</v>
      </c>
      <c r="AT27" s="175">
        <v>0</v>
      </c>
      <c r="AU27" s="175">
        <v>0</v>
      </c>
      <c r="AV27" s="175">
        <v>0</v>
      </c>
      <c r="AW27" s="175">
        <v>0</v>
      </c>
      <c r="AX27" s="177">
        <f>SUM(AS27:AW27)</f>
        <v>1</v>
      </c>
      <c r="BC27" s="274" t="s">
        <v>13</v>
      </c>
      <c r="BD27" s="293"/>
      <c r="BE27" s="176">
        <f t="shared" ref="BE27:BI28" si="36">Q27+AK27</f>
        <v>62</v>
      </c>
      <c r="BF27" s="175">
        <f t="shared" si="36"/>
        <v>70</v>
      </c>
      <c r="BG27" s="175">
        <f t="shared" si="36"/>
        <v>70</v>
      </c>
      <c r="BH27" s="175">
        <f t="shared" si="36"/>
        <v>68</v>
      </c>
      <c r="BI27" s="175">
        <f t="shared" si="36"/>
        <v>92</v>
      </c>
      <c r="BJ27" s="175">
        <f>SUM(BE27:BI27)</f>
        <v>362</v>
      </c>
      <c r="BK27" s="286" t="s">
        <v>13</v>
      </c>
      <c r="BL27" s="286"/>
      <c r="BM27" s="175">
        <f t="shared" ref="BM27:BQ28" si="37">Y27+AS27</f>
        <v>87</v>
      </c>
      <c r="BN27" s="175">
        <f t="shared" si="37"/>
        <v>74</v>
      </c>
      <c r="BO27" s="175">
        <f t="shared" si="37"/>
        <v>56</v>
      </c>
      <c r="BP27" s="175">
        <f t="shared" si="37"/>
        <v>69</v>
      </c>
      <c r="BQ27" s="175">
        <f t="shared" si="37"/>
        <v>66</v>
      </c>
      <c r="BR27" s="177">
        <f>SUM(BM27:BQ27)</f>
        <v>352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50</v>
      </c>
      <c r="R28" s="18">
        <v>72</v>
      </c>
      <c r="S28" s="18">
        <v>71</v>
      </c>
      <c r="T28" s="18">
        <v>60</v>
      </c>
      <c r="U28" s="18">
        <v>65</v>
      </c>
      <c r="V28" s="18">
        <f>SUM(Q28:U28)</f>
        <v>318</v>
      </c>
      <c r="W28" s="291" t="s">
        <v>15</v>
      </c>
      <c r="X28" s="292"/>
      <c r="Y28" s="18">
        <v>57</v>
      </c>
      <c r="Z28" s="18">
        <v>63</v>
      </c>
      <c r="AA28" s="18">
        <v>74</v>
      </c>
      <c r="AB28" s="18">
        <v>87</v>
      </c>
      <c r="AC28" s="18">
        <v>59</v>
      </c>
      <c r="AD28" s="19">
        <f>SUM(Y28:AC28)</f>
        <v>340</v>
      </c>
      <c r="AI28" s="274" t="s">
        <v>15</v>
      </c>
      <c r="AJ28" s="293"/>
      <c r="AK28" s="17">
        <v>0</v>
      </c>
      <c r="AL28" s="18">
        <v>3</v>
      </c>
      <c r="AM28" s="18">
        <v>1</v>
      </c>
      <c r="AN28" s="18">
        <v>0</v>
      </c>
      <c r="AO28" s="18">
        <v>2</v>
      </c>
      <c r="AP28" s="18">
        <f>SUM(AK28:AO28)</f>
        <v>6</v>
      </c>
      <c r="AQ28" s="291" t="s">
        <v>15</v>
      </c>
      <c r="AR28" s="292"/>
      <c r="AS28" s="18">
        <v>3</v>
      </c>
      <c r="AT28" s="18">
        <v>0</v>
      </c>
      <c r="AU28" s="18">
        <v>0</v>
      </c>
      <c r="AV28" s="18">
        <v>2</v>
      </c>
      <c r="AW28" s="18">
        <v>1</v>
      </c>
      <c r="AX28" s="19">
        <f>SUM(AS28:AW28)</f>
        <v>6</v>
      </c>
      <c r="BC28" s="274" t="s">
        <v>15</v>
      </c>
      <c r="BD28" s="293"/>
      <c r="BE28" s="17">
        <f t="shared" si="36"/>
        <v>50</v>
      </c>
      <c r="BF28" s="18">
        <f t="shared" si="36"/>
        <v>75</v>
      </c>
      <c r="BG28" s="18">
        <f t="shared" si="36"/>
        <v>72</v>
      </c>
      <c r="BH28" s="18">
        <f t="shared" si="36"/>
        <v>60</v>
      </c>
      <c r="BI28" s="18">
        <f t="shared" si="36"/>
        <v>67</v>
      </c>
      <c r="BJ28" s="18">
        <f>SUM(BE28:BI28)</f>
        <v>324</v>
      </c>
      <c r="BK28" s="287" t="s">
        <v>15</v>
      </c>
      <c r="BL28" s="287"/>
      <c r="BM28" s="18">
        <f t="shared" si="37"/>
        <v>60</v>
      </c>
      <c r="BN28" s="18">
        <f t="shared" si="37"/>
        <v>63</v>
      </c>
      <c r="BO28" s="18">
        <f t="shared" si="37"/>
        <v>74</v>
      </c>
      <c r="BP28" s="18">
        <f t="shared" si="37"/>
        <v>89</v>
      </c>
      <c r="BQ28" s="18">
        <f t="shared" si="37"/>
        <v>60</v>
      </c>
      <c r="BR28" s="19">
        <f>SUM(BM28:BQ28)</f>
        <v>346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 t="shared" ref="Q29:V29" si="38">SUM(Q27:Q28)</f>
        <v>112</v>
      </c>
      <c r="R29" s="20">
        <f t="shared" si="38"/>
        <v>142</v>
      </c>
      <c r="S29" s="20">
        <f t="shared" si="38"/>
        <v>140</v>
      </c>
      <c r="T29" s="20">
        <f t="shared" si="38"/>
        <v>128</v>
      </c>
      <c r="U29" s="20">
        <f t="shared" si="38"/>
        <v>157</v>
      </c>
      <c r="V29" s="20">
        <f t="shared" si="38"/>
        <v>679</v>
      </c>
      <c r="W29" s="295" t="s">
        <v>12</v>
      </c>
      <c r="X29" s="296"/>
      <c r="Y29" s="20">
        <f t="shared" ref="Y29:AD29" si="39">SUM(Y27:Y28)</f>
        <v>143</v>
      </c>
      <c r="Z29" s="20">
        <f t="shared" si="39"/>
        <v>137</v>
      </c>
      <c r="AA29" s="20">
        <f t="shared" si="39"/>
        <v>130</v>
      </c>
      <c r="AB29" s="20">
        <f t="shared" si="39"/>
        <v>156</v>
      </c>
      <c r="AC29" s="20">
        <f t="shared" si="39"/>
        <v>125</v>
      </c>
      <c r="AD29" s="20">
        <f t="shared" si="39"/>
        <v>691</v>
      </c>
      <c r="AI29" s="274" t="s">
        <v>12</v>
      </c>
      <c r="AJ29" s="275"/>
      <c r="AK29" s="20">
        <f t="shared" ref="AK29:AP29" si="40">SUM(AK27:AK28)</f>
        <v>0</v>
      </c>
      <c r="AL29" s="20">
        <f t="shared" si="40"/>
        <v>3</v>
      </c>
      <c r="AM29" s="20">
        <f t="shared" si="40"/>
        <v>2</v>
      </c>
      <c r="AN29" s="20">
        <f t="shared" si="40"/>
        <v>0</v>
      </c>
      <c r="AO29" s="20">
        <f t="shared" si="40"/>
        <v>2</v>
      </c>
      <c r="AP29" s="20">
        <f t="shared" si="40"/>
        <v>7</v>
      </c>
      <c r="AQ29" s="295" t="s">
        <v>12</v>
      </c>
      <c r="AR29" s="296"/>
      <c r="AS29" s="20">
        <f t="shared" ref="AS29:AX29" si="41">SUM(AS27:AS28)</f>
        <v>4</v>
      </c>
      <c r="AT29" s="20">
        <f t="shared" si="41"/>
        <v>0</v>
      </c>
      <c r="AU29" s="20">
        <f t="shared" si="41"/>
        <v>0</v>
      </c>
      <c r="AV29" s="20">
        <f t="shared" si="41"/>
        <v>2</v>
      </c>
      <c r="AW29" s="20">
        <f t="shared" si="41"/>
        <v>1</v>
      </c>
      <c r="AX29" s="20">
        <f t="shared" si="41"/>
        <v>7</v>
      </c>
      <c r="BC29" s="274" t="s">
        <v>12</v>
      </c>
      <c r="BD29" s="275"/>
      <c r="BE29" s="20">
        <f t="shared" ref="BE29:BJ29" si="42">SUM(BE27:BE28)</f>
        <v>112</v>
      </c>
      <c r="BF29" s="20">
        <f t="shared" si="42"/>
        <v>145</v>
      </c>
      <c r="BG29" s="20">
        <f t="shared" si="42"/>
        <v>142</v>
      </c>
      <c r="BH29" s="20">
        <f t="shared" si="42"/>
        <v>128</v>
      </c>
      <c r="BI29" s="20">
        <f t="shared" si="42"/>
        <v>159</v>
      </c>
      <c r="BJ29" s="20">
        <f t="shared" si="42"/>
        <v>686</v>
      </c>
      <c r="BK29" s="295" t="s">
        <v>12</v>
      </c>
      <c r="BL29" s="296"/>
      <c r="BM29" s="20">
        <f t="shared" ref="BM29:BR29" si="43">SUM(BM27:BM28)</f>
        <v>147</v>
      </c>
      <c r="BN29" s="20">
        <f t="shared" si="43"/>
        <v>137</v>
      </c>
      <c r="BO29" s="20">
        <f t="shared" si="43"/>
        <v>130</v>
      </c>
      <c r="BP29" s="20">
        <f t="shared" si="43"/>
        <v>158</v>
      </c>
      <c r="BQ29" s="20">
        <f t="shared" si="43"/>
        <v>126</v>
      </c>
      <c r="BR29" s="20">
        <f t="shared" si="43"/>
        <v>698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5"/>
      <c r="P30" s="25"/>
      <c r="Q30" s="23"/>
      <c r="R30" s="23"/>
      <c r="S30" s="23"/>
      <c r="T30" s="23"/>
      <c r="U30" s="23"/>
      <c r="V30" s="23"/>
      <c r="W30" s="25"/>
      <c r="X30" s="25"/>
      <c r="Y30" s="23"/>
      <c r="Z30" s="23"/>
      <c r="AA30" s="23"/>
      <c r="AB30" s="23"/>
      <c r="AC30" s="23"/>
      <c r="AD30" s="23"/>
      <c r="AI30" s="25"/>
      <c r="AJ30" s="25"/>
      <c r="AK30" s="23"/>
      <c r="AL30" s="23"/>
      <c r="AM30" s="23"/>
      <c r="AN30" s="23"/>
      <c r="AO30" s="23"/>
      <c r="AP30" s="23"/>
      <c r="AQ30" s="25"/>
      <c r="AR30" s="25"/>
      <c r="AS30" s="23"/>
      <c r="AT30" s="23"/>
      <c r="AU30" s="23"/>
      <c r="AV30" s="23"/>
      <c r="AW30" s="23"/>
      <c r="AX30" s="23"/>
      <c r="BC30" s="25"/>
      <c r="BD30" s="25"/>
      <c r="BE30" s="23"/>
      <c r="BF30" s="23"/>
      <c r="BG30" s="23"/>
      <c r="BH30" s="23"/>
      <c r="BI30" s="23"/>
      <c r="BJ30" s="23"/>
      <c r="BK30" s="25"/>
      <c r="BL30" s="25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908</v>
      </c>
      <c r="D32" s="319">
        <f t="shared" si="44"/>
        <v>982</v>
      </c>
      <c r="E32" s="321">
        <f t="shared" si="44"/>
        <v>1890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908</v>
      </c>
      <c r="J32" s="331">
        <f t="shared" si="44"/>
        <v>982</v>
      </c>
      <c r="K32" s="333">
        <f t="shared" si="44"/>
        <v>1890</v>
      </c>
      <c r="O32" s="274" t="s">
        <v>13</v>
      </c>
      <c r="P32" s="293"/>
      <c r="Q32" s="176">
        <v>62</v>
      </c>
      <c r="R32" s="175">
        <v>59</v>
      </c>
      <c r="S32" s="175">
        <v>55</v>
      </c>
      <c r="T32" s="175">
        <v>46</v>
      </c>
      <c r="U32" s="175">
        <v>58</v>
      </c>
      <c r="V32" s="175">
        <f>SUM(Q32:U32)</f>
        <v>280</v>
      </c>
      <c r="W32" s="284" t="s">
        <v>13</v>
      </c>
      <c r="X32" s="285"/>
      <c r="Y32" s="175">
        <v>55</v>
      </c>
      <c r="Z32" s="175">
        <v>49</v>
      </c>
      <c r="AA32" s="175">
        <v>56</v>
      </c>
      <c r="AB32" s="175">
        <v>75</v>
      </c>
      <c r="AC32" s="175">
        <v>69</v>
      </c>
      <c r="AD32" s="177">
        <f>SUM(Y32:AC32)</f>
        <v>304</v>
      </c>
      <c r="AI32" s="274" t="s">
        <v>13</v>
      </c>
      <c r="AJ32" s="293"/>
      <c r="AK32" s="176">
        <v>0</v>
      </c>
      <c r="AL32" s="175">
        <v>0</v>
      </c>
      <c r="AM32" s="175">
        <v>1</v>
      </c>
      <c r="AN32" s="175">
        <v>0</v>
      </c>
      <c r="AO32" s="175">
        <v>0</v>
      </c>
      <c r="AP32" s="175">
        <f>SUM(AK32:AO32)</f>
        <v>1</v>
      </c>
      <c r="AQ32" s="284" t="s">
        <v>13</v>
      </c>
      <c r="AR32" s="285"/>
      <c r="AS32" s="175"/>
      <c r="AT32" s="175"/>
      <c r="AU32" s="175"/>
      <c r="AV32" s="175"/>
      <c r="AW32" s="175"/>
      <c r="AX32" s="177">
        <f>SUM(AS32:AW32)</f>
        <v>0</v>
      </c>
      <c r="BC32" s="274" t="s">
        <v>13</v>
      </c>
      <c r="BD32" s="293"/>
      <c r="BE32" s="176">
        <f t="shared" ref="BE32:BI32" si="45">Q32+AK32</f>
        <v>62</v>
      </c>
      <c r="BF32" s="175">
        <f t="shared" si="45"/>
        <v>59</v>
      </c>
      <c r="BG32" s="175">
        <f t="shared" si="45"/>
        <v>56</v>
      </c>
      <c r="BH32" s="175">
        <f t="shared" si="45"/>
        <v>46</v>
      </c>
      <c r="BI32" s="175">
        <f t="shared" si="45"/>
        <v>58</v>
      </c>
      <c r="BJ32" s="175">
        <f>SUM(BE32:BI32)</f>
        <v>281</v>
      </c>
      <c r="BK32" s="286" t="s">
        <v>13</v>
      </c>
      <c r="BL32" s="286"/>
      <c r="BM32" s="175">
        <f t="shared" ref="BM32:BQ33" si="46">Y32+AS32</f>
        <v>55</v>
      </c>
      <c r="BN32" s="175">
        <f t="shared" si="46"/>
        <v>49</v>
      </c>
      <c r="BO32" s="175">
        <f t="shared" si="46"/>
        <v>56</v>
      </c>
      <c r="BP32" s="175">
        <f t="shared" si="46"/>
        <v>75</v>
      </c>
      <c r="BQ32" s="175">
        <f t="shared" si="46"/>
        <v>69</v>
      </c>
      <c r="BR32" s="177">
        <f>SUM(BM32:BQ32)</f>
        <v>304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56</v>
      </c>
      <c r="R33" s="18">
        <v>60</v>
      </c>
      <c r="S33" s="18">
        <v>49</v>
      </c>
      <c r="T33" s="18">
        <v>57</v>
      </c>
      <c r="U33" s="18">
        <v>44</v>
      </c>
      <c r="V33" s="18">
        <f>SUM(Q33:U33)</f>
        <v>266</v>
      </c>
      <c r="W33" s="291" t="s">
        <v>15</v>
      </c>
      <c r="X33" s="292"/>
      <c r="Y33" s="18">
        <v>59</v>
      </c>
      <c r="Z33" s="18">
        <v>62</v>
      </c>
      <c r="AA33" s="18">
        <v>72</v>
      </c>
      <c r="AB33" s="18">
        <v>66</v>
      </c>
      <c r="AC33" s="18">
        <v>68</v>
      </c>
      <c r="AD33" s="19">
        <f>SUM(Y33:AC33)</f>
        <v>327</v>
      </c>
      <c r="AI33" s="274" t="s">
        <v>15</v>
      </c>
      <c r="AJ33" s="293"/>
      <c r="AK33" s="17">
        <v>0</v>
      </c>
      <c r="AL33" s="18">
        <v>1</v>
      </c>
      <c r="AM33" s="18">
        <v>0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56</v>
      </c>
      <c r="BF33" s="17">
        <f t="shared" ref="BF33:BI33" si="47">SUM(R33,AL33)</f>
        <v>61</v>
      </c>
      <c r="BG33" s="17">
        <f t="shared" si="47"/>
        <v>49</v>
      </c>
      <c r="BH33" s="17">
        <f t="shared" si="47"/>
        <v>57</v>
      </c>
      <c r="BI33" s="17">
        <f t="shared" si="47"/>
        <v>44</v>
      </c>
      <c r="BJ33" s="18">
        <f>SUM(BE33:BI33)</f>
        <v>267</v>
      </c>
      <c r="BK33" s="287" t="s">
        <v>15</v>
      </c>
      <c r="BL33" s="287"/>
      <c r="BM33" s="18">
        <f>Y33+AS33</f>
        <v>59</v>
      </c>
      <c r="BN33" s="18">
        <f t="shared" si="46"/>
        <v>62</v>
      </c>
      <c r="BO33" s="18">
        <f t="shared" si="46"/>
        <v>72</v>
      </c>
      <c r="BP33" s="18">
        <f t="shared" si="46"/>
        <v>66</v>
      </c>
      <c r="BQ33" s="18">
        <f t="shared" si="46"/>
        <v>68</v>
      </c>
      <c r="BR33" s="19">
        <f>SUM(BM33:BQ33)</f>
        <v>327</v>
      </c>
    </row>
    <row r="34" spans="2:70" x14ac:dyDescent="0.15">
      <c r="B34" s="83" t="s">
        <v>46</v>
      </c>
      <c r="C34" s="347">
        <f t="shared" ref="C34:K34" si="48">C20</f>
        <v>779</v>
      </c>
      <c r="D34" s="349">
        <f t="shared" si="48"/>
        <v>1286</v>
      </c>
      <c r="E34" s="351">
        <f t="shared" si="48"/>
        <v>2065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343">
        <f t="shared" si="48"/>
        <v>779</v>
      </c>
      <c r="J34" s="345">
        <f t="shared" si="48"/>
        <v>1287</v>
      </c>
      <c r="K34" s="359">
        <f t="shared" si="48"/>
        <v>2066</v>
      </c>
      <c r="O34" s="274" t="s">
        <v>12</v>
      </c>
      <c r="P34" s="275"/>
      <c r="Q34" s="20">
        <f t="shared" ref="Q34:V34" si="49">SUM(Q32:Q33)</f>
        <v>118</v>
      </c>
      <c r="R34" s="20">
        <f t="shared" si="49"/>
        <v>119</v>
      </c>
      <c r="S34" s="20">
        <f t="shared" si="49"/>
        <v>104</v>
      </c>
      <c r="T34" s="20">
        <f t="shared" si="49"/>
        <v>103</v>
      </c>
      <c r="U34" s="20">
        <f t="shared" si="49"/>
        <v>102</v>
      </c>
      <c r="V34" s="20">
        <f t="shared" si="49"/>
        <v>546</v>
      </c>
      <c r="W34" s="295" t="s">
        <v>12</v>
      </c>
      <c r="X34" s="296"/>
      <c r="Y34" s="20">
        <f t="shared" ref="Y34:AD34" si="50">SUM(Y32:Y33)</f>
        <v>114</v>
      </c>
      <c r="Z34" s="20">
        <f t="shared" si="50"/>
        <v>111</v>
      </c>
      <c r="AA34" s="20">
        <f t="shared" si="50"/>
        <v>128</v>
      </c>
      <c r="AB34" s="20">
        <f t="shared" si="50"/>
        <v>141</v>
      </c>
      <c r="AC34" s="20">
        <f t="shared" si="50"/>
        <v>137</v>
      </c>
      <c r="AD34" s="20">
        <f t="shared" si="50"/>
        <v>631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1</v>
      </c>
      <c r="AM34" s="20">
        <f t="shared" si="51"/>
        <v>1</v>
      </c>
      <c r="AN34" s="20">
        <f t="shared" si="51"/>
        <v>0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118</v>
      </c>
      <c r="BF34" s="20">
        <f t="shared" si="53"/>
        <v>120</v>
      </c>
      <c r="BG34" s="20">
        <f t="shared" si="53"/>
        <v>105</v>
      </c>
      <c r="BH34" s="20">
        <f t="shared" si="53"/>
        <v>103</v>
      </c>
      <c r="BI34" s="20">
        <f t="shared" si="53"/>
        <v>102</v>
      </c>
      <c r="BJ34" s="20">
        <f t="shared" si="53"/>
        <v>548</v>
      </c>
      <c r="BK34" s="295" t="s">
        <v>12</v>
      </c>
      <c r="BL34" s="296"/>
      <c r="BM34" s="20">
        <f t="shared" ref="BM34:BR34" si="54">SUM(BM32:BM33)</f>
        <v>114</v>
      </c>
      <c r="BN34" s="20">
        <f t="shared" si="54"/>
        <v>111</v>
      </c>
      <c r="BO34" s="20">
        <f t="shared" si="54"/>
        <v>128</v>
      </c>
      <c r="BP34" s="20">
        <f t="shared" si="54"/>
        <v>141</v>
      </c>
      <c r="BQ34" s="20">
        <f t="shared" si="54"/>
        <v>137</v>
      </c>
      <c r="BR34" s="20">
        <f t="shared" si="54"/>
        <v>631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5"/>
      <c r="P35" s="25"/>
      <c r="Q35" s="23"/>
      <c r="R35" s="23"/>
      <c r="S35" s="23"/>
      <c r="T35" s="23"/>
      <c r="U35" s="23"/>
      <c r="V35" s="23"/>
      <c r="W35" s="25"/>
      <c r="X35" s="25"/>
      <c r="Y35" s="23"/>
      <c r="Z35" s="23"/>
      <c r="AA35" s="23"/>
      <c r="AB35" s="23"/>
      <c r="AC35" s="23"/>
      <c r="AD35" s="23"/>
      <c r="AI35" s="25"/>
      <c r="AJ35" s="25"/>
      <c r="AK35" s="23"/>
      <c r="AL35" s="23"/>
      <c r="AM35" s="23"/>
      <c r="AN35" s="23"/>
      <c r="AO35" s="23"/>
      <c r="AP35" s="23"/>
      <c r="AQ35" s="25"/>
      <c r="AR35" s="25"/>
      <c r="AS35" s="23"/>
      <c r="AT35" s="23"/>
      <c r="AU35" s="23"/>
      <c r="AV35" s="23"/>
      <c r="AW35" s="23"/>
      <c r="AX35" s="23"/>
      <c r="BC35" s="25"/>
      <c r="BD35" s="25"/>
      <c r="BE35" s="23"/>
      <c r="BF35" s="23"/>
      <c r="BG35" s="23"/>
      <c r="BH35" s="23"/>
      <c r="BI35" s="23"/>
      <c r="BJ35" s="23"/>
      <c r="BK35" s="25"/>
      <c r="BL35" s="25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176">
        <v>77</v>
      </c>
      <c r="R37" s="175">
        <v>79</v>
      </c>
      <c r="S37" s="175">
        <v>65</v>
      </c>
      <c r="T37" s="175">
        <v>72</v>
      </c>
      <c r="U37" s="175">
        <v>78</v>
      </c>
      <c r="V37" s="175">
        <f>SUM(Q37:U37)</f>
        <v>371</v>
      </c>
      <c r="W37" s="284" t="s">
        <v>13</v>
      </c>
      <c r="X37" s="285"/>
      <c r="Y37" s="175">
        <v>95</v>
      </c>
      <c r="Z37" s="175">
        <v>93</v>
      </c>
      <c r="AA37" s="175">
        <v>92</v>
      </c>
      <c r="AB37" s="175">
        <v>90</v>
      </c>
      <c r="AC37" s="175">
        <v>92</v>
      </c>
      <c r="AD37" s="177">
        <f>SUM(Y37:AC37)</f>
        <v>462</v>
      </c>
      <c r="AI37" s="274" t="s">
        <v>13</v>
      </c>
      <c r="AJ37" s="293"/>
      <c r="AK37" s="176">
        <v>0</v>
      </c>
      <c r="AL37" s="175"/>
      <c r="AM37" s="175"/>
      <c r="AN37" s="175"/>
      <c r="AO37" s="175"/>
      <c r="AP37" s="175">
        <f>SUM(AK37:AO37)</f>
        <v>0</v>
      </c>
      <c r="AQ37" s="284" t="s">
        <v>13</v>
      </c>
      <c r="AR37" s="285"/>
      <c r="AS37" s="175"/>
      <c r="AT37" s="175"/>
      <c r="AU37" s="175"/>
      <c r="AV37" s="175"/>
      <c r="AW37" s="175"/>
      <c r="AX37" s="177">
        <f>SUM(AS37:AW37)</f>
        <v>0</v>
      </c>
      <c r="BC37" s="274" t="s">
        <v>13</v>
      </c>
      <c r="BD37" s="293"/>
      <c r="BE37" s="176">
        <f t="shared" ref="BE37:BI38" si="55">Q37+AK37</f>
        <v>77</v>
      </c>
      <c r="BF37" s="175">
        <f t="shared" si="55"/>
        <v>79</v>
      </c>
      <c r="BG37" s="175">
        <f t="shared" si="55"/>
        <v>65</v>
      </c>
      <c r="BH37" s="175">
        <f t="shared" si="55"/>
        <v>72</v>
      </c>
      <c r="BI37" s="175">
        <f t="shared" si="55"/>
        <v>78</v>
      </c>
      <c r="BJ37" s="175">
        <f>SUM(BE37:BI37)</f>
        <v>371</v>
      </c>
      <c r="BK37" s="286" t="s">
        <v>13</v>
      </c>
      <c r="BL37" s="286"/>
      <c r="BM37" s="175">
        <f t="shared" ref="BM37:BQ38" si="56">Y37+AS37</f>
        <v>95</v>
      </c>
      <c r="BN37" s="175">
        <f t="shared" si="56"/>
        <v>93</v>
      </c>
      <c r="BO37" s="175">
        <f t="shared" si="56"/>
        <v>92</v>
      </c>
      <c r="BP37" s="175">
        <f t="shared" si="56"/>
        <v>90</v>
      </c>
      <c r="BQ37" s="175">
        <f t="shared" si="56"/>
        <v>92</v>
      </c>
      <c r="BR37" s="177">
        <f>SUM(BM37:BQ37)</f>
        <v>462</v>
      </c>
    </row>
    <row r="38" spans="2:70" ht="14.25" thickBot="1" x14ac:dyDescent="0.2">
      <c r="B38" s="138" t="s">
        <v>41</v>
      </c>
      <c r="C38" s="367">
        <f>ROUND(C32/$C$10,4)</f>
        <v>0.17960000000000001</v>
      </c>
      <c r="D38" s="369">
        <f>ROUND(D32/$D$10,4)</f>
        <v>0.1777</v>
      </c>
      <c r="E38" s="371">
        <f>ROUND(E32/$E$10,4)</f>
        <v>0.17860000000000001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0.17829999999999999</v>
      </c>
      <c r="J38" s="363">
        <f>ROUND(J32/$J$10,4)</f>
        <v>0.17610000000000001</v>
      </c>
      <c r="K38" s="365">
        <f>ROUND(K32/$K$10,4)</f>
        <v>0.17710000000000001</v>
      </c>
      <c r="O38" s="274" t="s">
        <v>15</v>
      </c>
      <c r="P38" s="293"/>
      <c r="Q38" s="17">
        <v>65</v>
      </c>
      <c r="R38" s="18">
        <v>79</v>
      </c>
      <c r="S38" s="18">
        <v>88</v>
      </c>
      <c r="T38" s="18">
        <v>60</v>
      </c>
      <c r="U38" s="18">
        <v>86</v>
      </c>
      <c r="V38" s="18">
        <f>SUM(Q38:U38)</f>
        <v>378</v>
      </c>
      <c r="W38" s="291" t="s">
        <v>15</v>
      </c>
      <c r="X38" s="292"/>
      <c r="Y38" s="18">
        <v>84</v>
      </c>
      <c r="Z38" s="18">
        <v>96</v>
      </c>
      <c r="AA38" s="18">
        <v>81</v>
      </c>
      <c r="AB38" s="18">
        <v>94</v>
      </c>
      <c r="AC38" s="18">
        <v>126</v>
      </c>
      <c r="AD38" s="19">
        <f>SUM(Y38:AC38)</f>
        <v>481</v>
      </c>
      <c r="AI38" s="274" t="s">
        <v>15</v>
      </c>
      <c r="AJ38" s="293"/>
      <c r="AK38" s="17">
        <v>1</v>
      </c>
      <c r="AL38" s="18"/>
      <c r="AM38" s="18"/>
      <c r="AN38" s="18"/>
      <c r="AO38" s="18"/>
      <c r="AP38" s="18">
        <f>SUM(AK38:AO38)</f>
        <v>1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66</v>
      </c>
      <c r="BF38" s="18">
        <f t="shared" si="55"/>
        <v>79</v>
      </c>
      <c r="BG38" s="18">
        <f t="shared" si="55"/>
        <v>88</v>
      </c>
      <c r="BH38" s="18">
        <f t="shared" si="55"/>
        <v>60</v>
      </c>
      <c r="BI38" s="18">
        <f t="shared" si="55"/>
        <v>86</v>
      </c>
      <c r="BJ38" s="18">
        <f>SUM(BE38:BI38)</f>
        <v>379</v>
      </c>
      <c r="BK38" s="287" t="s">
        <v>15</v>
      </c>
      <c r="BL38" s="287"/>
      <c r="BM38" s="18">
        <f t="shared" si="56"/>
        <v>84</v>
      </c>
      <c r="BN38" s="18">
        <f t="shared" si="56"/>
        <v>96</v>
      </c>
      <c r="BO38" s="18">
        <f t="shared" si="56"/>
        <v>81</v>
      </c>
      <c r="BP38" s="18">
        <f t="shared" si="56"/>
        <v>94</v>
      </c>
      <c r="BQ38" s="18">
        <f t="shared" si="56"/>
        <v>126</v>
      </c>
      <c r="BR38" s="19">
        <f>SUM(BM38:BQ38)</f>
        <v>481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72"/>
      <c r="O39" s="274" t="s">
        <v>12</v>
      </c>
      <c r="P39" s="275"/>
      <c r="Q39" s="20">
        <f t="shared" ref="Q39:V39" si="57">SUM(Q37:Q38)</f>
        <v>142</v>
      </c>
      <c r="R39" s="20">
        <f t="shared" si="57"/>
        <v>158</v>
      </c>
      <c r="S39" s="20">
        <f t="shared" si="57"/>
        <v>153</v>
      </c>
      <c r="T39" s="20">
        <f t="shared" si="57"/>
        <v>132</v>
      </c>
      <c r="U39" s="20">
        <f t="shared" si="57"/>
        <v>164</v>
      </c>
      <c r="V39" s="20">
        <f t="shared" si="57"/>
        <v>749</v>
      </c>
      <c r="W39" s="295" t="s">
        <v>12</v>
      </c>
      <c r="X39" s="296"/>
      <c r="Y39" s="20">
        <f t="shared" ref="Y39:AD39" si="58">SUM(Y37:Y38)</f>
        <v>179</v>
      </c>
      <c r="Z39" s="20">
        <f t="shared" si="58"/>
        <v>189</v>
      </c>
      <c r="AA39" s="20">
        <f t="shared" si="58"/>
        <v>173</v>
      </c>
      <c r="AB39" s="20">
        <f t="shared" si="58"/>
        <v>184</v>
      </c>
      <c r="AC39" s="20">
        <f t="shared" si="58"/>
        <v>218</v>
      </c>
      <c r="AD39" s="20">
        <f t="shared" si="58"/>
        <v>943</v>
      </c>
      <c r="AI39" s="274" t="s">
        <v>12</v>
      </c>
      <c r="AJ39" s="275"/>
      <c r="AK39" s="20">
        <f t="shared" ref="AK39:AP39" si="59">SUM(AK37:AK38)</f>
        <v>1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1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143</v>
      </c>
      <c r="BF39" s="20">
        <f t="shared" si="61"/>
        <v>158</v>
      </c>
      <c r="BG39" s="20">
        <f t="shared" si="61"/>
        <v>153</v>
      </c>
      <c r="BH39" s="20">
        <f t="shared" si="61"/>
        <v>132</v>
      </c>
      <c r="BI39" s="20">
        <f t="shared" si="61"/>
        <v>164</v>
      </c>
      <c r="BJ39" s="20">
        <f t="shared" si="61"/>
        <v>750</v>
      </c>
      <c r="BK39" s="295" t="s">
        <v>12</v>
      </c>
      <c r="BL39" s="296"/>
      <c r="BM39" s="20">
        <f t="shared" ref="BM39:BR39" si="62">SUM(BM37:BM38)</f>
        <v>179</v>
      </c>
      <c r="BN39" s="20">
        <f t="shared" si="62"/>
        <v>189</v>
      </c>
      <c r="BO39" s="20">
        <f t="shared" si="62"/>
        <v>173</v>
      </c>
      <c r="BP39" s="20">
        <f t="shared" si="62"/>
        <v>184</v>
      </c>
      <c r="BQ39" s="20">
        <f t="shared" si="62"/>
        <v>218</v>
      </c>
      <c r="BR39" s="20">
        <f t="shared" si="62"/>
        <v>943</v>
      </c>
    </row>
    <row r="40" spans="2:70" x14ac:dyDescent="0.15">
      <c r="B40" s="85" t="s">
        <v>43</v>
      </c>
      <c r="C40" s="368">
        <f>ROUND(C34/$C$10,4)</f>
        <v>0.15409999999999999</v>
      </c>
      <c r="D40" s="370">
        <f>ROUND(D34/$D$10,4)</f>
        <v>0.23280000000000001</v>
      </c>
      <c r="E40" s="372">
        <f>ROUND(E34/$E$10,4)</f>
        <v>0.19520000000000001</v>
      </c>
      <c r="F40" s="368">
        <f>ROUND(F34/$F$10,4)</f>
        <v>0</v>
      </c>
      <c r="G40" s="370">
        <f>ROUND(G34/$G$10,4)</f>
        <v>1.9199999999999998E-2</v>
      </c>
      <c r="H40" s="374">
        <f>ROUND(H34/$H$10,4)</f>
        <v>1.12E-2</v>
      </c>
      <c r="I40" s="362">
        <f>ROUND(I34/$I$10,4)</f>
        <v>0.153</v>
      </c>
      <c r="J40" s="364">
        <f>ROUND(J34/$J$10,4)</f>
        <v>0.23080000000000001</v>
      </c>
      <c r="K40" s="366">
        <f>ROUND(K34/$K$10,4)</f>
        <v>0.19359999999999999</v>
      </c>
      <c r="O40" s="25"/>
      <c r="P40" s="25"/>
      <c r="Q40" s="23"/>
      <c r="R40" s="23"/>
      <c r="S40" s="23"/>
      <c r="T40" s="23"/>
      <c r="U40" s="23"/>
      <c r="V40" s="23"/>
      <c r="W40" s="25"/>
      <c r="X40" s="25"/>
      <c r="Y40" s="23"/>
      <c r="Z40" s="23"/>
      <c r="AA40" s="23"/>
      <c r="AB40" s="23"/>
      <c r="AC40" s="23"/>
      <c r="AD40" s="23"/>
      <c r="AI40" s="25"/>
      <c r="AJ40" s="25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BC40" s="25"/>
      <c r="BD40" s="25"/>
      <c r="BE40" s="23"/>
      <c r="BF40" s="23"/>
      <c r="BG40" s="23"/>
      <c r="BH40" s="23"/>
      <c r="BI40" s="23"/>
      <c r="BJ40" s="23"/>
      <c r="BK40" s="25"/>
      <c r="BL40" s="25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176">
        <v>101</v>
      </c>
      <c r="R42" s="175">
        <v>118</v>
      </c>
      <c r="S42" s="175">
        <v>107</v>
      </c>
      <c r="T42" s="175">
        <v>82</v>
      </c>
      <c r="U42" s="175">
        <v>38</v>
      </c>
      <c r="V42" s="175">
        <f>SUM(Q42:U42)</f>
        <v>446</v>
      </c>
      <c r="W42" s="284" t="s">
        <v>13</v>
      </c>
      <c r="X42" s="285"/>
      <c r="Y42" s="175">
        <v>66</v>
      </c>
      <c r="Z42" s="175">
        <v>74</v>
      </c>
      <c r="AA42" s="175">
        <v>78</v>
      </c>
      <c r="AB42" s="175">
        <v>56</v>
      </c>
      <c r="AC42" s="175">
        <v>54</v>
      </c>
      <c r="AD42" s="177">
        <f>SUM(Y42:AC42)</f>
        <v>328</v>
      </c>
      <c r="AI42" s="274" t="s">
        <v>13</v>
      </c>
      <c r="AJ42" s="293"/>
      <c r="AK42" s="176"/>
      <c r="AL42" s="175"/>
      <c r="AM42" s="175"/>
      <c r="AN42" s="175"/>
      <c r="AO42" s="175"/>
      <c r="AP42" s="175">
        <f>SUM(AK42:AO42)</f>
        <v>0</v>
      </c>
      <c r="AQ42" s="284" t="s">
        <v>13</v>
      </c>
      <c r="AR42" s="285"/>
      <c r="AS42" s="175"/>
      <c r="AT42" s="175"/>
      <c r="AU42" s="175">
        <v>0</v>
      </c>
      <c r="AV42" s="175"/>
      <c r="AW42" s="175"/>
      <c r="AX42" s="177">
        <f>SUM(AS42:AW42)</f>
        <v>0</v>
      </c>
      <c r="BC42" s="274" t="s">
        <v>13</v>
      </c>
      <c r="BD42" s="293"/>
      <c r="BE42" s="176">
        <f t="shared" ref="BE42:BI43" si="63">Q42+AK42</f>
        <v>101</v>
      </c>
      <c r="BF42" s="175">
        <f t="shared" si="63"/>
        <v>118</v>
      </c>
      <c r="BG42" s="175">
        <f t="shared" si="63"/>
        <v>107</v>
      </c>
      <c r="BH42" s="175">
        <f t="shared" si="63"/>
        <v>82</v>
      </c>
      <c r="BI42" s="175">
        <f t="shared" si="63"/>
        <v>38</v>
      </c>
      <c r="BJ42" s="177">
        <f>SUM(BE42:BI42)</f>
        <v>446</v>
      </c>
      <c r="BK42" s="286" t="s">
        <v>13</v>
      </c>
      <c r="BL42" s="286"/>
      <c r="BM42" s="175">
        <f t="shared" ref="BM42:BQ43" si="64">Y42+AS42</f>
        <v>66</v>
      </c>
      <c r="BN42" s="175">
        <f t="shared" si="64"/>
        <v>74</v>
      </c>
      <c r="BO42" s="175">
        <f t="shared" si="64"/>
        <v>78</v>
      </c>
      <c r="BP42" s="175">
        <f t="shared" si="64"/>
        <v>56</v>
      </c>
      <c r="BQ42" s="175">
        <f t="shared" si="64"/>
        <v>54</v>
      </c>
      <c r="BR42" s="177">
        <f>SUM(BM42:BQ42)</f>
        <v>328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103</v>
      </c>
      <c r="R43" s="18">
        <v>101</v>
      </c>
      <c r="S43" s="18">
        <v>117</v>
      </c>
      <c r="T43" s="18">
        <v>120</v>
      </c>
      <c r="U43" s="18">
        <v>60</v>
      </c>
      <c r="V43" s="18">
        <f>SUM(Q43:U43)</f>
        <v>501</v>
      </c>
      <c r="W43" s="291" t="s">
        <v>15</v>
      </c>
      <c r="X43" s="292"/>
      <c r="Y43" s="18">
        <v>69</v>
      </c>
      <c r="Z43" s="18">
        <v>84</v>
      </c>
      <c r="AA43" s="18">
        <v>80</v>
      </c>
      <c r="AB43" s="18">
        <v>62</v>
      </c>
      <c r="AC43" s="18">
        <v>66</v>
      </c>
      <c r="AD43" s="163">
        <f>SUM(Y43:AC43)</f>
        <v>361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>
        <v>1</v>
      </c>
      <c r="AV43" s="18"/>
      <c r="AW43" s="18"/>
      <c r="AX43" s="19">
        <f>SUM(AS43:AW43)</f>
        <v>1</v>
      </c>
      <c r="BC43" s="274" t="s">
        <v>15</v>
      </c>
      <c r="BD43" s="293"/>
      <c r="BE43" s="17">
        <f>Q43+AK43</f>
        <v>103</v>
      </c>
      <c r="BF43" s="18">
        <f t="shared" si="63"/>
        <v>101</v>
      </c>
      <c r="BG43" s="18">
        <f t="shared" si="63"/>
        <v>117</v>
      </c>
      <c r="BH43" s="18">
        <f t="shared" si="63"/>
        <v>120</v>
      </c>
      <c r="BI43" s="18">
        <f t="shared" si="63"/>
        <v>60</v>
      </c>
      <c r="BJ43" s="18">
        <f>SUM(BE43:BI43)</f>
        <v>501</v>
      </c>
      <c r="BK43" s="287" t="s">
        <v>15</v>
      </c>
      <c r="BL43" s="287"/>
      <c r="BM43" s="18">
        <f t="shared" si="64"/>
        <v>69</v>
      </c>
      <c r="BN43" s="18">
        <f t="shared" si="64"/>
        <v>84</v>
      </c>
      <c r="BO43" s="18">
        <f t="shared" si="64"/>
        <v>81</v>
      </c>
      <c r="BP43" s="18">
        <f t="shared" si="64"/>
        <v>62</v>
      </c>
      <c r="BQ43" s="18">
        <f t="shared" si="64"/>
        <v>66</v>
      </c>
      <c r="BR43" s="19">
        <f>SUM(BM43:BQ43)</f>
        <v>362</v>
      </c>
    </row>
    <row r="44" spans="2:70" x14ac:dyDescent="0.15">
      <c r="O44" s="274" t="s">
        <v>12</v>
      </c>
      <c r="P44" s="275"/>
      <c r="Q44" s="20">
        <f t="shared" ref="Q44:V44" si="65">SUM(Q42:Q43)</f>
        <v>204</v>
      </c>
      <c r="R44" s="20">
        <f t="shared" si="65"/>
        <v>219</v>
      </c>
      <c r="S44" s="20">
        <f t="shared" si="65"/>
        <v>224</v>
      </c>
      <c r="T44" s="20">
        <f t="shared" si="65"/>
        <v>202</v>
      </c>
      <c r="U44" s="20">
        <f t="shared" si="65"/>
        <v>98</v>
      </c>
      <c r="V44" s="20">
        <f t="shared" si="65"/>
        <v>947</v>
      </c>
      <c r="W44" s="295" t="s">
        <v>12</v>
      </c>
      <c r="X44" s="296"/>
      <c r="Y44" s="20">
        <f t="shared" ref="Y44:AD44" si="66">SUM(Y42:Y43)</f>
        <v>135</v>
      </c>
      <c r="Z44" s="20">
        <f t="shared" si="66"/>
        <v>158</v>
      </c>
      <c r="AA44" s="20">
        <f t="shared" si="66"/>
        <v>158</v>
      </c>
      <c r="AB44" s="20">
        <f t="shared" si="66"/>
        <v>118</v>
      </c>
      <c r="AC44" s="20">
        <f t="shared" si="66"/>
        <v>120</v>
      </c>
      <c r="AD44" s="20">
        <f t="shared" si="66"/>
        <v>689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1</v>
      </c>
      <c r="AV44" s="20">
        <f t="shared" si="68"/>
        <v>0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204</v>
      </c>
      <c r="BF44" s="20">
        <f t="shared" si="69"/>
        <v>219</v>
      </c>
      <c r="BG44" s="20">
        <f t="shared" si="69"/>
        <v>224</v>
      </c>
      <c r="BH44" s="20">
        <f t="shared" si="69"/>
        <v>202</v>
      </c>
      <c r="BI44" s="20">
        <f t="shared" si="69"/>
        <v>98</v>
      </c>
      <c r="BJ44" s="20">
        <f t="shared" si="69"/>
        <v>947</v>
      </c>
      <c r="BK44" s="295" t="s">
        <v>12</v>
      </c>
      <c r="BL44" s="296"/>
      <c r="BM44" s="20">
        <f t="shared" ref="BM44:BR44" si="70">SUM(BM42:BM43)</f>
        <v>135</v>
      </c>
      <c r="BN44" s="20">
        <f t="shared" si="70"/>
        <v>158</v>
      </c>
      <c r="BO44" s="20">
        <f t="shared" si="70"/>
        <v>159</v>
      </c>
      <c r="BP44" s="20">
        <f t="shared" si="70"/>
        <v>118</v>
      </c>
      <c r="BQ44" s="20">
        <f t="shared" si="70"/>
        <v>120</v>
      </c>
      <c r="BR44" s="20">
        <f t="shared" si="70"/>
        <v>690</v>
      </c>
    </row>
    <row r="45" spans="2:70" x14ac:dyDescent="0.15">
      <c r="B45" s="31"/>
      <c r="C45" s="31"/>
      <c r="O45" s="25"/>
      <c r="P45" s="25"/>
      <c r="Q45" s="23"/>
      <c r="R45" s="23"/>
      <c r="S45" s="23"/>
      <c r="T45" s="23"/>
      <c r="U45" s="23"/>
      <c r="V45" s="23"/>
      <c r="W45" s="25"/>
      <c r="X45" s="25"/>
      <c r="Y45" s="23"/>
      <c r="Z45" s="23"/>
      <c r="AA45" s="23"/>
      <c r="AB45" s="23"/>
      <c r="AC45" s="23"/>
      <c r="AD45" s="23"/>
      <c r="AI45" s="25"/>
      <c r="AJ45" s="25"/>
      <c r="AK45" s="23"/>
      <c r="AL45" s="23"/>
      <c r="AM45" s="23"/>
      <c r="AN45" s="23"/>
      <c r="AO45" s="23"/>
      <c r="AP45" s="23"/>
      <c r="AQ45" s="25"/>
      <c r="AR45" s="25"/>
      <c r="AS45" s="23"/>
      <c r="AT45" s="23"/>
      <c r="AU45" s="23"/>
      <c r="AV45" s="23"/>
      <c r="AW45" s="23"/>
      <c r="AX45" s="23"/>
      <c r="BC45" s="25"/>
      <c r="BD45" s="25"/>
      <c r="BE45" s="23"/>
      <c r="BF45" s="23"/>
      <c r="BG45" s="23"/>
      <c r="BH45" s="23"/>
      <c r="BI45" s="23"/>
      <c r="BJ45" s="23"/>
      <c r="BK45" s="25"/>
      <c r="BL45" s="25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176">
        <v>47</v>
      </c>
      <c r="R47" s="175">
        <v>44</v>
      </c>
      <c r="S47" s="175">
        <v>42</v>
      </c>
      <c r="T47" s="175">
        <v>49</v>
      </c>
      <c r="U47" s="175">
        <v>40</v>
      </c>
      <c r="V47" s="175">
        <f>SUM(Q47:U47)</f>
        <v>222</v>
      </c>
      <c r="W47" s="284" t="s">
        <v>13</v>
      </c>
      <c r="X47" s="285"/>
      <c r="Y47" s="175">
        <v>42</v>
      </c>
      <c r="Z47" s="175">
        <v>31</v>
      </c>
      <c r="AA47" s="175">
        <v>32</v>
      </c>
      <c r="AB47" s="175">
        <v>31</v>
      </c>
      <c r="AC47" s="175">
        <v>20</v>
      </c>
      <c r="AD47" s="177">
        <f>SUM(Y47:AC47)</f>
        <v>156</v>
      </c>
      <c r="AI47" s="274" t="s">
        <v>13</v>
      </c>
      <c r="AJ47" s="293"/>
      <c r="AK47" s="176"/>
      <c r="AL47" s="175"/>
      <c r="AM47" s="175"/>
      <c r="AN47" s="175"/>
      <c r="AO47" s="175"/>
      <c r="AP47" s="175">
        <f>SUM(AK47:AO47)</f>
        <v>0</v>
      </c>
      <c r="AQ47" s="284" t="s">
        <v>13</v>
      </c>
      <c r="AR47" s="285"/>
      <c r="AS47" s="175"/>
      <c r="AT47" s="175"/>
      <c r="AU47" s="175"/>
      <c r="AV47" s="175"/>
      <c r="AW47" s="175"/>
      <c r="AX47" s="177">
        <f>SUM(AS47:AW47)</f>
        <v>0</v>
      </c>
      <c r="BC47" s="274" t="s">
        <v>13</v>
      </c>
      <c r="BD47" s="293"/>
      <c r="BE47" s="176">
        <f t="shared" ref="BE47:BI48" si="71">Q47+AK47</f>
        <v>47</v>
      </c>
      <c r="BF47" s="175">
        <f t="shared" si="71"/>
        <v>44</v>
      </c>
      <c r="BG47" s="175">
        <f t="shared" si="71"/>
        <v>42</v>
      </c>
      <c r="BH47" s="175">
        <f t="shared" si="71"/>
        <v>49</v>
      </c>
      <c r="BI47" s="175">
        <f t="shared" si="71"/>
        <v>40</v>
      </c>
      <c r="BJ47" s="175">
        <f>SUM(BE47:BI47)</f>
        <v>222</v>
      </c>
      <c r="BK47" s="286" t="s">
        <v>13</v>
      </c>
      <c r="BL47" s="286"/>
      <c r="BM47" s="175">
        <f t="shared" ref="BM47:BQ48" si="72">Y47+AS47</f>
        <v>42</v>
      </c>
      <c r="BN47" s="175">
        <f t="shared" si="72"/>
        <v>31</v>
      </c>
      <c r="BO47" s="175">
        <f t="shared" si="72"/>
        <v>32</v>
      </c>
      <c r="BP47" s="175">
        <f t="shared" si="72"/>
        <v>31</v>
      </c>
      <c r="BQ47" s="175">
        <f t="shared" si="72"/>
        <v>20</v>
      </c>
      <c r="BR47" s="177">
        <f>SUM(BM47:BQ47)</f>
        <v>156</v>
      </c>
    </row>
    <row r="48" spans="2:70" ht="14.25" thickBot="1" x14ac:dyDescent="0.2">
      <c r="O48" s="274" t="s">
        <v>15</v>
      </c>
      <c r="P48" s="293"/>
      <c r="Q48" s="17">
        <v>52</v>
      </c>
      <c r="R48" s="18">
        <v>60</v>
      </c>
      <c r="S48" s="18">
        <v>77</v>
      </c>
      <c r="T48" s="18">
        <v>77</v>
      </c>
      <c r="U48" s="18">
        <v>65</v>
      </c>
      <c r="V48" s="18">
        <f>SUM(Q48:U48)</f>
        <v>331</v>
      </c>
      <c r="W48" s="291" t="s">
        <v>15</v>
      </c>
      <c r="X48" s="292"/>
      <c r="Y48" s="18">
        <v>58</v>
      </c>
      <c r="Z48" s="18">
        <v>84</v>
      </c>
      <c r="AA48" s="18">
        <v>65</v>
      </c>
      <c r="AB48" s="18">
        <v>64</v>
      </c>
      <c r="AC48" s="18">
        <v>58</v>
      </c>
      <c r="AD48" s="19">
        <f>SUM(Y48:AC48)</f>
        <v>329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52</v>
      </c>
      <c r="BF48" s="18">
        <f t="shared" si="71"/>
        <v>60</v>
      </c>
      <c r="BG48" s="18">
        <f t="shared" si="71"/>
        <v>77</v>
      </c>
      <c r="BH48" s="18">
        <f t="shared" si="71"/>
        <v>77</v>
      </c>
      <c r="BI48" s="18">
        <f t="shared" si="71"/>
        <v>65</v>
      </c>
      <c r="BJ48" s="18">
        <f>SUM(BE48:BI48)</f>
        <v>331</v>
      </c>
      <c r="BK48" s="287" t="s">
        <v>15</v>
      </c>
      <c r="BL48" s="287"/>
      <c r="BM48" s="18">
        <f t="shared" si="72"/>
        <v>58</v>
      </c>
      <c r="BN48" s="18">
        <f t="shared" si="72"/>
        <v>84</v>
      </c>
      <c r="BO48" s="18">
        <f t="shared" si="72"/>
        <v>65</v>
      </c>
      <c r="BP48" s="18">
        <f t="shared" si="72"/>
        <v>64</v>
      </c>
      <c r="BQ48" s="18">
        <f t="shared" si="72"/>
        <v>58</v>
      </c>
      <c r="BR48" s="19">
        <f>SUM(BM48:BQ48)</f>
        <v>329</v>
      </c>
    </row>
    <row r="49" spans="15:76" x14ac:dyDescent="0.15">
      <c r="O49" s="274" t="s">
        <v>12</v>
      </c>
      <c r="P49" s="275"/>
      <c r="Q49" s="20">
        <f t="shared" ref="Q49:V49" si="73">SUM(Q47:Q48)</f>
        <v>99</v>
      </c>
      <c r="R49" s="20">
        <f t="shared" si="73"/>
        <v>104</v>
      </c>
      <c r="S49" s="20">
        <f t="shared" si="73"/>
        <v>119</v>
      </c>
      <c r="T49" s="20">
        <f t="shared" si="73"/>
        <v>126</v>
      </c>
      <c r="U49" s="20">
        <f t="shared" si="73"/>
        <v>105</v>
      </c>
      <c r="V49" s="20">
        <f t="shared" si="73"/>
        <v>553</v>
      </c>
      <c r="W49" s="295" t="s">
        <v>12</v>
      </c>
      <c r="X49" s="296"/>
      <c r="Y49" s="20">
        <f t="shared" ref="Y49:AD49" si="74">SUM(Y47:Y48)</f>
        <v>100</v>
      </c>
      <c r="Z49" s="20">
        <f t="shared" si="74"/>
        <v>115</v>
      </c>
      <c r="AA49" s="20">
        <f t="shared" si="74"/>
        <v>97</v>
      </c>
      <c r="AB49" s="20">
        <f t="shared" si="74"/>
        <v>95</v>
      </c>
      <c r="AC49" s="20">
        <f t="shared" si="74"/>
        <v>78</v>
      </c>
      <c r="AD49" s="20">
        <f t="shared" si="74"/>
        <v>485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99</v>
      </c>
      <c r="BF49" s="20">
        <f t="shared" si="77"/>
        <v>104</v>
      </c>
      <c r="BG49" s="20">
        <f t="shared" si="77"/>
        <v>119</v>
      </c>
      <c r="BH49" s="20">
        <f t="shared" si="77"/>
        <v>126</v>
      </c>
      <c r="BI49" s="20">
        <f t="shared" si="77"/>
        <v>105</v>
      </c>
      <c r="BJ49" s="20">
        <f t="shared" si="77"/>
        <v>553</v>
      </c>
      <c r="BK49" s="295" t="s">
        <v>12</v>
      </c>
      <c r="BL49" s="296"/>
      <c r="BM49" s="20">
        <f t="shared" ref="BM49:BR49" si="78">SUM(BM47:BM48)</f>
        <v>100</v>
      </c>
      <c r="BN49" s="20">
        <f t="shared" si="78"/>
        <v>115</v>
      </c>
      <c r="BO49" s="20">
        <f t="shared" si="78"/>
        <v>97</v>
      </c>
      <c r="BP49" s="20">
        <f t="shared" si="78"/>
        <v>95</v>
      </c>
      <c r="BQ49" s="20">
        <f t="shared" si="78"/>
        <v>78</v>
      </c>
      <c r="BR49" s="20">
        <f t="shared" si="78"/>
        <v>485</v>
      </c>
    </row>
    <row r="50" spans="15:76" x14ac:dyDescent="0.15">
      <c r="O50" s="25"/>
      <c r="P50" s="25"/>
      <c r="Q50" s="23"/>
      <c r="R50" s="23"/>
      <c r="S50" s="23"/>
      <c r="T50" s="23"/>
      <c r="U50" s="23"/>
      <c r="V50" s="23"/>
      <c r="W50" s="25"/>
      <c r="X50" s="25"/>
      <c r="Y50" s="23"/>
      <c r="Z50" s="23"/>
      <c r="AA50" s="23"/>
      <c r="AB50" s="23"/>
      <c r="AC50" s="23"/>
      <c r="AD50" s="23"/>
      <c r="AI50" s="25"/>
      <c r="AJ50" s="25"/>
      <c r="AK50" s="23"/>
      <c r="AL50" s="23"/>
      <c r="AM50" s="23"/>
      <c r="AN50" s="23"/>
      <c r="AO50" s="23"/>
      <c r="AP50" s="23"/>
      <c r="AQ50" s="25"/>
      <c r="AR50" s="25"/>
      <c r="AS50" s="23"/>
      <c r="AT50" s="23"/>
      <c r="AU50" s="23"/>
      <c r="AV50" s="23"/>
      <c r="AW50" s="23"/>
      <c r="AX50" s="23"/>
      <c r="BC50" s="25"/>
      <c r="BD50" s="25"/>
      <c r="BE50" s="23"/>
      <c r="BF50" s="23"/>
      <c r="BG50" s="23"/>
      <c r="BH50" s="23"/>
      <c r="BI50" s="23"/>
      <c r="BJ50" s="23"/>
      <c r="BK50" s="25"/>
      <c r="BL50" s="25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176">
        <v>20</v>
      </c>
      <c r="R52" s="175">
        <v>8</v>
      </c>
      <c r="S52" s="175">
        <v>17</v>
      </c>
      <c r="T52" s="175">
        <v>9</v>
      </c>
      <c r="U52" s="175">
        <v>7</v>
      </c>
      <c r="V52" s="175">
        <f>SUM(Q52:U52)</f>
        <v>61</v>
      </c>
      <c r="W52" s="284" t="s">
        <v>13</v>
      </c>
      <c r="X52" s="285"/>
      <c r="Y52" s="27">
        <v>3</v>
      </c>
      <c r="Z52" s="27">
        <v>2</v>
      </c>
      <c r="AA52" s="27">
        <v>2</v>
      </c>
      <c r="AB52" s="27">
        <v>3</v>
      </c>
      <c r="AC52" s="27">
        <v>1</v>
      </c>
      <c r="AD52" s="177">
        <f>SUM(Y52:AC52)</f>
        <v>11</v>
      </c>
      <c r="AI52" s="274" t="s">
        <v>13</v>
      </c>
      <c r="AJ52" s="293"/>
      <c r="AK52" s="176"/>
      <c r="AL52" s="175"/>
      <c r="AM52" s="175"/>
      <c r="AN52" s="175"/>
      <c r="AO52" s="175"/>
      <c r="AP52" s="175">
        <f>SUM(AK52:AO52)</f>
        <v>0</v>
      </c>
      <c r="AQ52" s="284" t="s">
        <v>13</v>
      </c>
      <c r="AR52" s="285"/>
      <c r="AS52" s="175"/>
      <c r="AT52" s="175"/>
      <c r="AU52" s="175"/>
      <c r="AV52" s="175"/>
      <c r="AW52" s="175"/>
      <c r="AX52" s="177">
        <f>SUM(AS52:AW52)</f>
        <v>0</v>
      </c>
      <c r="BC52" s="274" t="s">
        <v>13</v>
      </c>
      <c r="BD52" s="293"/>
      <c r="BE52" s="176">
        <f t="shared" ref="BE52:BI53" si="79">Q52+AK52</f>
        <v>20</v>
      </c>
      <c r="BF52" s="175">
        <f t="shared" si="79"/>
        <v>8</v>
      </c>
      <c r="BG52" s="175">
        <f t="shared" si="79"/>
        <v>17</v>
      </c>
      <c r="BH52" s="175">
        <f t="shared" si="79"/>
        <v>9</v>
      </c>
      <c r="BI52" s="175">
        <f t="shared" si="79"/>
        <v>7</v>
      </c>
      <c r="BJ52" s="175">
        <f>SUM(BE52:BI52)</f>
        <v>61</v>
      </c>
      <c r="BK52" s="286" t="s">
        <v>13</v>
      </c>
      <c r="BL52" s="286"/>
      <c r="BM52" s="175">
        <f t="shared" ref="BM52:BQ53" si="80">Y52+AS52</f>
        <v>3</v>
      </c>
      <c r="BN52" s="175">
        <f t="shared" si="80"/>
        <v>2</v>
      </c>
      <c r="BO52" s="175">
        <f t="shared" si="80"/>
        <v>2</v>
      </c>
      <c r="BP52" s="175">
        <f t="shared" si="80"/>
        <v>3</v>
      </c>
      <c r="BQ52" s="175">
        <f t="shared" si="80"/>
        <v>1</v>
      </c>
      <c r="BR52" s="177">
        <f>SUM(BM52:BQ52)</f>
        <v>11</v>
      </c>
    </row>
    <row r="53" spans="15:76" ht="14.25" thickBot="1" x14ac:dyDescent="0.2">
      <c r="O53" s="274" t="s">
        <v>15</v>
      </c>
      <c r="P53" s="293"/>
      <c r="Q53" s="17">
        <v>49</v>
      </c>
      <c r="R53" s="18">
        <v>59</v>
      </c>
      <c r="S53" s="18">
        <v>31</v>
      </c>
      <c r="T53" s="18">
        <v>28</v>
      </c>
      <c r="U53" s="18">
        <v>21</v>
      </c>
      <c r="V53" s="18">
        <f>SUM(Q53:U53)</f>
        <v>188</v>
      </c>
      <c r="W53" s="291" t="s">
        <v>15</v>
      </c>
      <c r="X53" s="292"/>
      <c r="Y53" s="28">
        <v>21</v>
      </c>
      <c r="Z53" s="28">
        <v>13</v>
      </c>
      <c r="AA53" s="28">
        <v>14</v>
      </c>
      <c r="AB53" s="28">
        <v>11</v>
      </c>
      <c r="AC53" s="28">
        <v>6</v>
      </c>
      <c r="AD53" s="19">
        <f>SUM(Y53:AC53)</f>
        <v>65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49</v>
      </c>
      <c r="BF53" s="18">
        <f t="shared" si="79"/>
        <v>59</v>
      </c>
      <c r="BG53" s="18">
        <f t="shared" si="79"/>
        <v>31</v>
      </c>
      <c r="BH53" s="18">
        <f t="shared" si="79"/>
        <v>28</v>
      </c>
      <c r="BI53" s="18">
        <f t="shared" si="79"/>
        <v>21</v>
      </c>
      <c r="BJ53" s="18">
        <f>SUM(BE53:BI53)</f>
        <v>188</v>
      </c>
      <c r="BK53" s="287" t="s">
        <v>15</v>
      </c>
      <c r="BL53" s="287"/>
      <c r="BM53" s="18">
        <f t="shared" si="80"/>
        <v>21</v>
      </c>
      <c r="BN53" s="18">
        <f t="shared" si="80"/>
        <v>13</v>
      </c>
      <c r="BO53" s="18">
        <f t="shared" si="80"/>
        <v>14</v>
      </c>
      <c r="BP53" s="18">
        <f t="shared" si="80"/>
        <v>11</v>
      </c>
      <c r="BQ53" s="18">
        <f t="shared" si="80"/>
        <v>6</v>
      </c>
      <c r="BR53" s="19">
        <f>SUM(BM53:BQ53)</f>
        <v>65</v>
      </c>
    </row>
    <row r="54" spans="15:76" x14ac:dyDescent="0.15">
      <c r="O54" s="274" t="s">
        <v>12</v>
      </c>
      <c r="P54" s="275"/>
      <c r="Q54" s="20">
        <f t="shared" ref="Q54:V54" si="81">SUM(Q52:Q53)</f>
        <v>69</v>
      </c>
      <c r="R54" s="20">
        <f t="shared" si="81"/>
        <v>67</v>
      </c>
      <c r="S54" s="20">
        <f t="shared" si="81"/>
        <v>48</v>
      </c>
      <c r="T54" s="20">
        <f t="shared" si="81"/>
        <v>37</v>
      </c>
      <c r="U54" s="20">
        <f t="shared" si="81"/>
        <v>28</v>
      </c>
      <c r="V54" s="20">
        <f t="shared" si="81"/>
        <v>249</v>
      </c>
      <c r="W54" s="295" t="s">
        <v>12</v>
      </c>
      <c r="X54" s="296"/>
      <c r="Y54" s="20">
        <f>SUM(Y52:Y53)</f>
        <v>24</v>
      </c>
      <c r="Z54" s="20">
        <f t="shared" ref="Z54:AD54" si="82">SUM(Z52:Z53)</f>
        <v>15</v>
      </c>
      <c r="AA54" s="20">
        <f t="shared" si="82"/>
        <v>16</v>
      </c>
      <c r="AB54" s="20">
        <f t="shared" si="82"/>
        <v>14</v>
      </c>
      <c r="AC54" s="20">
        <f t="shared" si="82"/>
        <v>7</v>
      </c>
      <c r="AD54" s="20">
        <f t="shared" si="82"/>
        <v>76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69</v>
      </c>
      <c r="BF54" s="20">
        <f t="shared" si="85"/>
        <v>67</v>
      </c>
      <c r="BG54" s="20">
        <f t="shared" si="85"/>
        <v>48</v>
      </c>
      <c r="BH54" s="20">
        <f t="shared" si="85"/>
        <v>37</v>
      </c>
      <c r="BI54" s="20">
        <f t="shared" si="85"/>
        <v>28</v>
      </c>
      <c r="BJ54" s="20">
        <f t="shared" si="85"/>
        <v>249</v>
      </c>
      <c r="BK54" s="295" t="s">
        <v>12</v>
      </c>
      <c r="BL54" s="296"/>
      <c r="BM54" s="20">
        <f t="shared" ref="BM54:BR54" si="86">SUM(BM52:BM53)</f>
        <v>24</v>
      </c>
      <c r="BN54" s="20">
        <f t="shared" si="86"/>
        <v>15</v>
      </c>
      <c r="BO54" s="20">
        <f t="shared" si="86"/>
        <v>16</v>
      </c>
      <c r="BP54" s="20">
        <f t="shared" si="86"/>
        <v>14</v>
      </c>
      <c r="BQ54" s="20">
        <f t="shared" si="86"/>
        <v>7</v>
      </c>
      <c r="BR54" s="20">
        <f t="shared" si="86"/>
        <v>76</v>
      </c>
    </row>
    <row r="55" spans="15:76" x14ac:dyDescent="0.15">
      <c r="O55" s="25"/>
      <c r="P55" s="25"/>
      <c r="Q55" s="23"/>
      <c r="R55" s="23"/>
      <c r="S55" s="23"/>
      <c r="T55" s="23"/>
      <c r="U55" s="23"/>
      <c r="V55" s="23"/>
      <c r="W55" s="25"/>
      <c r="X55" s="25"/>
      <c r="Y55" s="23"/>
      <c r="Z55" s="23"/>
      <c r="AA55" s="23"/>
      <c r="AB55" s="23"/>
      <c r="AC55" s="23"/>
      <c r="AD55" s="23"/>
      <c r="AI55" s="25"/>
      <c r="AJ55" s="25"/>
      <c r="AK55" s="23"/>
      <c r="AL55" s="23"/>
      <c r="AM55" s="23"/>
      <c r="AN55" s="23"/>
      <c r="AO55" s="23"/>
      <c r="AP55" s="23"/>
      <c r="AQ55" s="25"/>
      <c r="AR55" s="25"/>
      <c r="AS55" s="23"/>
      <c r="AT55" s="23"/>
      <c r="AU55" s="23"/>
      <c r="AV55" s="23"/>
      <c r="AW55" s="23"/>
      <c r="AX55" s="23"/>
      <c r="BC55" s="25"/>
      <c r="BD55" s="25"/>
      <c r="BE55" s="23"/>
      <c r="BF55" s="23"/>
      <c r="BG55" s="23"/>
      <c r="BH55" s="23"/>
      <c r="BI55" s="23"/>
      <c r="BJ55" s="23"/>
      <c r="BK55" s="25"/>
      <c r="BL55" s="25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6">
        <v>1</v>
      </c>
      <c r="R57" s="27">
        <v>0</v>
      </c>
      <c r="S57" s="27">
        <v>0</v>
      </c>
      <c r="T57" s="27">
        <v>0</v>
      </c>
      <c r="U57" s="27">
        <v>0</v>
      </c>
      <c r="V57" s="27">
        <f>SUM(Q57:U57)</f>
        <v>1</v>
      </c>
      <c r="W57" s="382" t="s">
        <v>13</v>
      </c>
      <c r="X57" s="383"/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177">
        <f>SUM(Y57:AC57)</f>
        <v>0</v>
      </c>
      <c r="AI57" s="274" t="s">
        <v>13</v>
      </c>
      <c r="AJ57" s="293"/>
      <c r="AK57" s="26"/>
      <c r="AL57" s="27"/>
      <c r="AM57" s="27"/>
      <c r="AN57" s="27"/>
      <c r="AO57" s="27"/>
      <c r="AP57" s="27">
        <f>SUM(AK57:AO57)</f>
        <v>0</v>
      </c>
      <c r="AQ57" s="284" t="s">
        <v>13</v>
      </c>
      <c r="AR57" s="285"/>
      <c r="AS57" s="27"/>
      <c r="AT57" s="27"/>
      <c r="AU57" s="27"/>
      <c r="AV57" s="27"/>
      <c r="AW57" s="27"/>
      <c r="AX57" s="177">
        <f>SUM(AS57:AW57)</f>
        <v>0</v>
      </c>
      <c r="BC57" s="274" t="s">
        <v>13</v>
      </c>
      <c r="BD57" s="293"/>
      <c r="BE57" s="176">
        <f t="shared" ref="BE57:BI58" si="87">Q57+AK57</f>
        <v>1</v>
      </c>
      <c r="BF57" s="175">
        <f t="shared" si="87"/>
        <v>0</v>
      </c>
      <c r="BG57" s="175">
        <f t="shared" si="87"/>
        <v>0</v>
      </c>
      <c r="BH57" s="175">
        <f t="shared" si="87"/>
        <v>0</v>
      </c>
      <c r="BI57" s="175">
        <f t="shared" si="87"/>
        <v>0</v>
      </c>
      <c r="BJ57" s="27">
        <f>SUM(BE57:BI57)</f>
        <v>1</v>
      </c>
      <c r="BK57" s="286" t="s">
        <v>13</v>
      </c>
      <c r="BL57" s="286"/>
      <c r="BM57" s="175">
        <f t="shared" ref="BM57:BO58" si="88">Y57+AS57</f>
        <v>0</v>
      </c>
      <c r="BN57" s="175">
        <f t="shared" si="88"/>
        <v>0</v>
      </c>
      <c r="BO57" s="175">
        <f t="shared" si="88"/>
        <v>0</v>
      </c>
      <c r="BP57" s="175"/>
      <c r="BQ57" s="175"/>
      <c r="BR57" s="177">
        <f>SUM(BM57:BQ57)</f>
        <v>0</v>
      </c>
    </row>
    <row r="58" spans="15:76" ht="14.25" thickBot="1" x14ac:dyDescent="0.2">
      <c r="O58" s="274" t="s">
        <v>15</v>
      </c>
      <c r="P58" s="293"/>
      <c r="Q58" s="30">
        <v>4</v>
      </c>
      <c r="R58" s="28">
        <v>5</v>
      </c>
      <c r="S58" s="28">
        <v>0</v>
      </c>
      <c r="T58" s="28">
        <v>3</v>
      </c>
      <c r="U58" s="28">
        <v>0</v>
      </c>
      <c r="V58" s="28">
        <f>SUM(Q58:U58)</f>
        <v>12</v>
      </c>
      <c r="W58" s="384" t="s">
        <v>15</v>
      </c>
      <c r="X58" s="385"/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">
        <f>SUM(Y58:AC58)</f>
        <v>0</v>
      </c>
      <c r="AI58" s="274" t="s">
        <v>15</v>
      </c>
      <c r="AJ58" s="293"/>
      <c r="AK58" s="30"/>
      <c r="AL58" s="28"/>
      <c r="AM58" s="28"/>
      <c r="AN58" s="28"/>
      <c r="AO58" s="28"/>
      <c r="AP58" s="28">
        <f>SUM(AK58:AO58)</f>
        <v>0</v>
      </c>
      <c r="AQ58" s="291" t="s">
        <v>15</v>
      </c>
      <c r="AR58" s="292"/>
      <c r="AS58" s="28"/>
      <c r="AT58" s="28"/>
      <c r="AU58" s="28"/>
      <c r="AV58" s="28"/>
      <c r="AW58" s="28"/>
      <c r="AX58" s="19">
        <f>SUM(AS58:AW58)</f>
        <v>0</v>
      </c>
      <c r="BC58" s="274" t="s">
        <v>15</v>
      </c>
      <c r="BD58" s="293"/>
      <c r="BE58" s="17">
        <f>Q58+AK58</f>
        <v>4</v>
      </c>
      <c r="BF58" s="18">
        <f t="shared" si="87"/>
        <v>5</v>
      </c>
      <c r="BG58" s="18">
        <f t="shared" si="87"/>
        <v>0</v>
      </c>
      <c r="BH58" s="18">
        <f t="shared" si="87"/>
        <v>3</v>
      </c>
      <c r="BI58" s="18">
        <f t="shared" si="87"/>
        <v>0</v>
      </c>
      <c r="BJ58" s="28">
        <f>SUM(BE58:BI58)</f>
        <v>12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5</v>
      </c>
      <c r="R59" s="20">
        <f t="shared" si="89"/>
        <v>5</v>
      </c>
      <c r="S59" s="20">
        <f t="shared" si="89"/>
        <v>0</v>
      </c>
      <c r="T59" s="20">
        <f t="shared" si="89"/>
        <v>3</v>
      </c>
      <c r="U59" s="20">
        <f t="shared" si="89"/>
        <v>0</v>
      </c>
      <c r="V59" s="20">
        <f t="shared" si="89"/>
        <v>13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5</v>
      </c>
      <c r="BF59" s="20">
        <f t="shared" si="93"/>
        <v>5</v>
      </c>
      <c r="BG59" s="20">
        <f t="shared" si="93"/>
        <v>0</v>
      </c>
      <c r="BH59" s="20">
        <f t="shared" si="93"/>
        <v>3</v>
      </c>
      <c r="BI59" s="20">
        <f t="shared" si="93"/>
        <v>0</v>
      </c>
      <c r="BJ59" s="20">
        <f t="shared" si="93"/>
        <v>13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6"/>
      <c r="U61" s="47"/>
      <c r="V61" s="390" t="s">
        <v>19</v>
      </c>
      <c r="W61" s="391"/>
      <c r="X61" s="392"/>
      <c r="Y61" s="48"/>
      <c r="Z61" s="48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N61" s="31"/>
      <c r="AP61" s="399" t="s">
        <v>19</v>
      </c>
      <c r="AQ61" s="400"/>
      <c r="AR61" s="401"/>
      <c r="AS61" s="32"/>
      <c r="AT61" s="32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H61" s="31"/>
      <c r="BJ61" s="399" t="s">
        <v>19</v>
      </c>
      <c r="BK61" s="400"/>
      <c r="BL61" s="401"/>
      <c r="BM61" s="32"/>
      <c r="BN61" s="32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49" t="s">
        <v>16</v>
      </c>
      <c r="R62" s="405">
        <f>V7+AD7+V12</f>
        <v>598</v>
      </c>
      <c r="S62" s="406"/>
      <c r="T62" s="46"/>
      <c r="U62" s="47"/>
      <c r="V62" s="49" t="s">
        <v>16</v>
      </c>
      <c r="W62" s="405">
        <f>AD12+V17+AD17+V22+AD22+V27+AD27+V32+AD32+V37</f>
        <v>2770</v>
      </c>
      <c r="X62" s="406"/>
      <c r="Y62" s="50"/>
      <c r="Z62" s="50"/>
      <c r="AA62" s="49" t="s">
        <v>16</v>
      </c>
      <c r="AB62" s="405">
        <f>AD37+V42+AD42+V47+AD47+V52+AD52+V57+AD57</f>
        <v>1687</v>
      </c>
      <c r="AC62" s="406"/>
      <c r="AD62" s="40" t="s">
        <v>16</v>
      </c>
      <c r="AE62" s="167">
        <f>AD37+V42</f>
        <v>908</v>
      </c>
      <c r="AF62" s="167">
        <f>AD42+V47+AD47+V52+AD52+V57+AD57</f>
        <v>779</v>
      </c>
      <c r="AK62" s="33" t="s">
        <v>16</v>
      </c>
      <c r="AL62" s="407">
        <f>AP7+AX7+AP12</f>
        <v>0</v>
      </c>
      <c r="AM62" s="251"/>
      <c r="AN62" s="31"/>
      <c r="AP62" s="33" t="s">
        <v>16</v>
      </c>
      <c r="AQ62" s="407">
        <f>AX12+AP17+AX17+AP22+AX22+AP27+AX27+AP32+AX32+AP37</f>
        <v>37</v>
      </c>
      <c r="AR62" s="251"/>
      <c r="AS62" s="34"/>
      <c r="AT62" s="34"/>
      <c r="AU62" s="33" t="s">
        <v>16</v>
      </c>
      <c r="AV62" s="407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33" t="s">
        <v>16</v>
      </c>
      <c r="BF62" s="408">
        <f>BJ7+BR7+BJ12</f>
        <v>598</v>
      </c>
      <c r="BG62" s="409"/>
      <c r="BH62" s="31"/>
      <c r="BJ62" s="33" t="s">
        <v>16</v>
      </c>
      <c r="BK62" s="408">
        <f>BR12+BJ17+BR17+BJ22+BR22+BJ27+BR27+BJ32+BR32+BJ37</f>
        <v>2807</v>
      </c>
      <c r="BL62" s="409"/>
      <c r="BM62" s="34"/>
      <c r="BN62" s="34"/>
      <c r="BO62" s="33" t="s">
        <v>16</v>
      </c>
      <c r="BP62" s="408">
        <f>BR37+BJ42+BR42+BJ47+BR47+BJ52+BR52+BJ57+BR57</f>
        <v>1687</v>
      </c>
      <c r="BQ62" s="409"/>
      <c r="BR62" s="40" t="s">
        <v>16</v>
      </c>
      <c r="BS62" s="167">
        <f>BR37+BJ42</f>
        <v>908</v>
      </c>
      <c r="BT62" s="167">
        <f>BR42+BJ47+BR47+BJ52+BR52+BJ57+BR57</f>
        <v>779</v>
      </c>
    </row>
    <row r="63" spans="15:76" ht="15" thickBot="1" x14ac:dyDescent="0.2">
      <c r="Q63" s="51" t="s">
        <v>14</v>
      </c>
      <c r="R63" s="410">
        <f>V8+AD8+V13</f>
        <v>607</v>
      </c>
      <c r="S63" s="411"/>
      <c r="T63" s="46"/>
      <c r="U63" s="47"/>
      <c r="V63" s="51" t="s">
        <v>14</v>
      </c>
      <c r="W63" s="410">
        <f>AD13+V18+AD18+V23+AD23+V28+AD28+V33+AD33+V38</f>
        <v>2650</v>
      </c>
      <c r="X63" s="411"/>
      <c r="Y63" s="50"/>
      <c r="Z63" s="50"/>
      <c r="AA63" s="51" t="s">
        <v>14</v>
      </c>
      <c r="AB63" s="410">
        <f>AD38+V43+AD43+V48+AD48+V53+AD53+V58+AD58</f>
        <v>2268</v>
      </c>
      <c r="AC63" s="411"/>
      <c r="AD63" s="40" t="s">
        <v>14</v>
      </c>
      <c r="AE63" s="168">
        <f>AD38+V43</f>
        <v>982</v>
      </c>
      <c r="AF63" s="168">
        <f>AD43+V48+AD48+V53+AD53+V58+AD58</f>
        <v>1286</v>
      </c>
      <c r="AK63" s="164" t="s">
        <v>14</v>
      </c>
      <c r="AL63" s="412">
        <f>AP8+AX8+AP13</f>
        <v>0</v>
      </c>
      <c r="AM63" s="413"/>
      <c r="AN63" s="31"/>
      <c r="AP63" s="164" t="s">
        <v>14</v>
      </c>
      <c r="AQ63" s="412">
        <f>AX13+AP18+AX18+AP23+AX23+AP28+AX28+AP33+AX33+AP38</f>
        <v>51</v>
      </c>
      <c r="AR63" s="413"/>
      <c r="AS63" s="34"/>
      <c r="AT63" s="34"/>
      <c r="AU63" s="164" t="s">
        <v>14</v>
      </c>
      <c r="AV63" s="41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164" t="s">
        <v>14</v>
      </c>
      <c r="BF63" s="414">
        <f>BJ8+BR8+BJ13</f>
        <v>607</v>
      </c>
      <c r="BG63" s="415"/>
      <c r="BH63" s="31"/>
      <c r="BJ63" s="164" t="s">
        <v>14</v>
      </c>
      <c r="BK63" s="414">
        <f>BR13+BJ18+BR18+BJ23+BR23+BJ28+BR28+BJ33+BR33+BJ38</f>
        <v>2701</v>
      </c>
      <c r="BL63" s="415"/>
      <c r="BM63" s="34"/>
      <c r="BN63" s="34"/>
      <c r="BO63" s="164" t="s">
        <v>14</v>
      </c>
      <c r="BP63" s="414">
        <f>BR38+BJ43+BR43+BJ48+BR48+BJ53+BR53+BJ58+BR58</f>
        <v>2269</v>
      </c>
      <c r="BQ63" s="416"/>
      <c r="BR63" s="40" t="s">
        <v>14</v>
      </c>
      <c r="BS63" s="168">
        <f>BR38+BJ43</f>
        <v>982</v>
      </c>
      <c r="BT63" s="168">
        <f>BR43+BJ48+BR48+BJ53+BR53+BJ58+BR58</f>
        <v>1287</v>
      </c>
    </row>
    <row r="64" spans="15:76" ht="15" thickBot="1" x14ac:dyDescent="0.2">
      <c r="Q64" s="52" t="s">
        <v>12</v>
      </c>
      <c r="R64" s="424">
        <f>R62+R63</f>
        <v>1205</v>
      </c>
      <c r="S64" s="425"/>
      <c r="T64" s="46"/>
      <c r="U64" s="47"/>
      <c r="V64" s="52" t="s">
        <v>12</v>
      </c>
      <c r="W64" s="424">
        <f>W62+W63</f>
        <v>5420</v>
      </c>
      <c r="X64" s="425"/>
      <c r="Y64" s="50"/>
      <c r="Z64" s="50"/>
      <c r="AA64" s="52" t="s">
        <v>12</v>
      </c>
      <c r="AB64" s="424">
        <f>AB62+AB63</f>
        <v>3955</v>
      </c>
      <c r="AC64" s="425"/>
      <c r="AD64" s="40" t="s">
        <v>12</v>
      </c>
      <c r="AE64" s="169">
        <f>AD39+V44</f>
        <v>1890</v>
      </c>
      <c r="AF64" s="170">
        <f>AD44+V49+AD49+V54+AD54+V59+AD59</f>
        <v>2065</v>
      </c>
      <c r="AK64" s="166" t="s">
        <v>12</v>
      </c>
      <c r="AL64" s="426">
        <f>AL62+AL63</f>
        <v>0</v>
      </c>
      <c r="AM64" s="427"/>
      <c r="AN64" s="31"/>
      <c r="AP64" s="166" t="s">
        <v>12</v>
      </c>
      <c r="AQ64" s="426">
        <f>AQ62+AQ63</f>
        <v>88</v>
      </c>
      <c r="AR64" s="427"/>
      <c r="AS64" s="34"/>
      <c r="AT64" s="34"/>
      <c r="AU64" s="166" t="s">
        <v>12</v>
      </c>
      <c r="AV64" s="426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166" t="s">
        <v>12</v>
      </c>
      <c r="BF64" s="420">
        <f>BF62+BF63</f>
        <v>1205</v>
      </c>
      <c r="BG64" s="421"/>
      <c r="BH64" s="31"/>
      <c r="BJ64" s="166" t="s">
        <v>12</v>
      </c>
      <c r="BK64" s="420">
        <f>BK62+BK63</f>
        <v>5508</v>
      </c>
      <c r="BL64" s="421"/>
      <c r="BM64" s="34"/>
      <c r="BN64" s="34"/>
      <c r="BO64" s="166" t="s">
        <v>12</v>
      </c>
      <c r="BP64" s="420">
        <f>BP62+BP63</f>
        <v>3956</v>
      </c>
      <c r="BQ64" s="421"/>
      <c r="BR64" s="40" t="s">
        <v>12</v>
      </c>
      <c r="BS64" s="169">
        <f>BR39+BJ44</f>
        <v>1890</v>
      </c>
      <c r="BT64" s="170">
        <f>BR44+BJ49+BR49+BJ54+BR54+BJ59+BR59</f>
        <v>2066</v>
      </c>
      <c r="BW64" s="35"/>
      <c r="BX64" s="35"/>
    </row>
    <row r="65" spans="17:76" ht="14.25" x14ac:dyDescent="0.15">
      <c r="Q65" s="53" t="s">
        <v>23</v>
      </c>
      <c r="R65" s="422">
        <f>R64/O9</f>
        <v>0.11389413988657845</v>
      </c>
      <c r="S65" s="423"/>
      <c r="T65" s="47"/>
      <c r="U65" s="47"/>
      <c r="V65" s="53" t="s">
        <v>23</v>
      </c>
      <c r="W65" s="422">
        <f>W64/O9</f>
        <v>0.51228733459357279</v>
      </c>
      <c r="X65" s="423"/>
      <c r="Y65" s="54"/>
      <c r="Z65" s="54"/>
      <c r="AA65" s="53" t="s">
        <v>23</v>
      </c>
      <c r="AB65" s="422">
        <f>AB64/O9</f>
        <v>0.37381852551984879</v>
      </c>
      <c r="AC65" s="423"/>
      <c r="AE65" s="45">
        <f>AE64/O9</f>
        <v>0.1786389413988658</v>
      </c>
      <c r="AF65" s="45">
        <f>AF64/O9</f>
        <v>0.19517958412098299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0.9887640449438202</v>
      </c>
      <c r="AR65" s="418"/>
      <c r="AS65" s="36"/>
      <c r="AT65" s="36"/>
      <c r="AU65" s="165" t="s">
        <v>23</v>
      </c>
      <c r="AV65" s="417">
        <f>AV64/AI9</f>
        <v>1.1235955056179775E-2</v>
      </c>
      <c r="AW65" s="418"/>
      <c r="AY65" s="45">
        <f>AY64/AI9</f>
        <v>0</v>
      </c>
      <c r="AZ65" s="45">
        <f>AZ64/AI9</f>
        <v>1.1235955056179775E-2</v>
      </c>
      <c r="BE65" s="165" t="s">
        <v>23</v>
      </c>
      <c r="BF65" s="417">
        <f>BF64/BC9</f>
        <v>0.11294404349048645</v>
      </c>
      <c r="BG65" s="418"/>
      <c r="BJ65" s="165" t="s">
        <v>23</v>
      </c>
      <c r="BK65" s="417">
        <f>BK64/BC9</f>
        <v>0.51626206767269656</v>
      </c>
      <c r="BL65" s="418"/>
      <c r="BM65" s="36"/>
      <c r="BN65" s="36"/>
      <c r="BO65" s="165" t="s">
        <v>23</v>
      </c>
      <c r="BP65" s="417">
        <f>BP64/BC9</f>
        <v>0.37079388883681696</v>
      </c>
      <c r="BQ65" s="418"/>
      <c r="BS65" s="45">
        <f>BS64/BC9</f>
        <v>0.17714874871121941</v>
      </c>
      <c r="BT65" s="45">
        <f>BT64/BC9</f>
        <v>0.19364514012559753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1667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1629</v>
      </c>
      <c r="AA75" s="419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B653-C154-43CB-8AD2-746AA07F2E5A}">
  <dimension ref="A1:BX75"/>
  <sheetViews>
    <sheetView view="pageBreakPreview" zoomScaleNormal="100" zoomScaleSheetLayoutView="100" workbookViewId="0">
      <selection activeCell="AT4" sqref="AT4:AX4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1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255"/>
      <c r="B1" s="255"/>
      <c r="C1" s="1"/>
      <c r="D1" s="1"/>
      <c r="E1" s="1"/>
      <c r="F1" s="1"/>
      <c r="G1" s="1"/>
      <c r="H1" s="1"/>
      <c r="I1" s="1"/>
      <c r="J1" s="1"/>
      <c r="K1" s="1"/>
      <c r="L1" s="74"/>
      <c r="M1" s="21" t="s">
        <v>40</v>
      </c>
      <c r="N1" s="1"/>
      <c r="O1" s="1"/>
    </row>
    <row r="2" spans="1:70" ht="13.5" customHeight="1" x14ac:dyDescent="0.15">
      <c r="A2" s="255"/>
      <c r="B2" s="255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255"/>
      <c r="B3" s="255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258" t="s">
        <v>58</v>
      </c>
      <c r="H4" s="259"/>
      <c r="I4" s="259"/>
      <c r="J4" s="259"/>
      <c r="K4" s="259"/>
      <c r="M4" s="2" t="s">
        <v>3</v>
      </c>
      <c r="N4" s="3"/>
      <c r="O4" s="2"/>
      <c r="V4" s="4"/>
      <c r="W4" s="5"/>
      <c r="X4" s="5"/>
      <c r="Z4" s="260" t="str">
        <f>G4</f>
        <v>令和2年6月30日現在</v>
      </c>
      <c r="AA4" s="261"/>
      <c r="AB4" s="261"/>
      <c r="AC4" s="261"/>
      <c r="AD4" s="261"/>
      <c r="AG4" s="6" t="s">
        <v>4</v>
      </c>
      <c r="AH4" s="7"/>
      <c r="AI4" s="6"/>
      <c r="AP4" s="4"/>
      <c r="AQ4" s="5"/>
      <c r="AR4" s="5"/>
      <c r="AT4" s="262" t="str">
        <f>Z4</f>
        <v>令和2年6月30日現在</v>
      </c>
      <c r="AU4" s="263"/>
      <c r="AV4" s="263"/>
      <c r="AW4" s="263"/>
      <c r="AX4" s="263"/>
      <c r="BA4" s="8" t="s">
        <v>5</v>
      </c>
      <c r="BB4" s="9"/>
      <c r="BC4" s="8"/>
      <c r="BJ4" s="4"/>
      <c r="BK4" s="5"/>
      <c r="BL4" s="5"/>
      <c r="BN4" s="262" t="str">
        <f>AT4</f>
        <v>令和2年6月30日現在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252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252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252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75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5049</v>
      </c>
      <c r="P7" s="283"/>
      <c r="Q7" s="178">
        <v>37</v>
      </c>
      <c r="R7" s="179">
        <v>22</v>
      </c>
      <c r="S7" s="179">
        <v>34</v>
      </c>
      <c r="T7" s="179">
        <v>38</v>
      </c>
      <c r="U7" s="179">
        <v>35</v>
      </c>
      <c r="V7" s="179">
        <f>SUM(Q7:U7)</f>
        <v>166</v>
      </c>
      <c r="W7" s="284" t="s">
        <v>13</v>
      </c>
      <c r="X7" s="285"/>
      <c r="Y7" s="179">
        <v>41</v>
      </c>
      <c r="Z7" s="179">
        <v>25</v>
      </c>
      <c r="AA7" s="179">
        <v>42</v>
      </c>
      <c r="AB7" s="179">
        <v>36</v>
      </c>
      <c r="AC7" s="179">
        <v>42</v>
      </c>
      <c r="AD7" s="180">
        <f>SUM(Y7:AC7)</f>
        <v>186</v>
      </c>
      <c r="AG7" s="274" t="s">
        <v>13</v>
      </c>
      <c r="AH7" s="275"/>
      <c r="AI7" s="282">
        <f>AP7+AX7+AP12+AX12+AP17+AX17+AP22+AX22+AP27+AX27+AP32+AX32+AP37+AX37+AP42+AX42+AP47+AX47+AP52+AX52+AP57+AX57</f>
        <v>38</v>
      </c>
      <c r="AJ7" s="283"/>
      <c r="AK7" s="178"/>
      <c r="AL7" s="179"/>
      <c r="AM7" s="179"/>
      <c r="AN7" s="179"/>
      <c r="AO7" s="179"/>
      <c r="AP7" s="179">
        <f>SUM(AK7:AO7)</f>
        <v>0</v>
      </c>
      <c r="AQ7" s="284" t="s">
        <v>13</v>
      </c>
      <c r="AR7" s="285"/>
      <c r="AS7" s="179"/>
      <c r="AT7" s="179"/>
      <c r="AU7" s="179"/>
      <c r="AV7" s="179"/>
      <c r="AW7" s="179"/>
      <c r="AX7" s="180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5087</v>
      </c>
      <c r="BD7" s="283"/>
      <c r="BE7" s="178">
        <f>Q7+AK7</f>
        <v>37</v>
      </c>
      <c r="BF7" s="179">
        <f t="shared" ref="BF7:BJ8" si="0">R7+AL7</f>
        <v>22</v>
      </c>
      <c r="BG7" s="179">
        <f t="shared" si="0"/>
        <v>34</v>
      </c>
      <c r="BH7" s="179">
        <f t="shared" si="0"/>
        <v>38</v>
      </c>
      <c r="BI7" s="179">
        <f t="shared" si="0"/>
        <v>35</v>
      </c>
      <c r="BJ7" s="179">
        <f t="shared" si="0"/>
        <v>166</v>
      </c>
      <c r="BK7" s="286" t="s">
        <v>13</v>
      </c>
      <c r="BL7" s="286"/>
      <c r="BM7" s="179">
        <f>Y7+AS7</f>
        <v>41</v>
      </c>
      <c r="BN7" s="179">
        <f t="shared" ref="BN7:BQ8" si="1">Z7+AT7</f>
        <v>25</v>
      </c>
      <c r="BO7" s="179">
        <f t="shared" si="1"/>
        <v>42</v>
      </c>
      <c r="BP7" s="179">
        <f t="shared" si="1"/>
        <v>36</v>
      </c>
      <c r="BQ7" s="179">
        <f t="shared" si="1"/>
        <v>42</v>
      </c>
      <c r="BR7" s="180">
        <f>SUM(BM7:BQ7)</f>
        <v>186</v>
      </c>
    </row>
    <row r="8" spans="1:70" ht="15.75" customHeight="1" thickBot="1" x14ac:dyDescent="0.2">
      <c r="B8" s="144" t="s">
        <v>34</v>
      </c>
      <c r="C8" s="140">
        <f t="shared" ref="C8:H8" si="2">+C10-C9</f>
        <v>3354</v>
      </c>
      <c r="D8" s="58">
        <f t="shared" si="2"/>
        <v>3249</v>
      </c>
      <c r="E8" s="59">
        <f t="shared" si="2"/>
        <v>6603</v>
      </c>
      <c r="F8" s="60">
        <f>+F10-F9</f>
        <v>38</v>
      </c>
      <c r="G8" s="61">
        <f t="shared" si="2"/>
        <v>51</v>
      </c>
      <c r="H8" s="59">
        <f t="shared" si="2"/>
        <v>89</v>
      </c>
      <c r="I8" s="104">
        <f t="shared" ref="I8:K10" si="3">+C8+F8</f>
        <v>3392</v>
      </c>
      <c r="J8" s="105">
        <f t="shared" si="3"/>
        <v>3300</v>
      </c>
      <c r="K8" s="106">
        <f t="shared" si="3"/>
        <v>6692</v>
      </c>
      <c r="L8" s="71"/>
      <c r="M8" s="274" t="s">
        <v>14</v>
      </c>
      <c r="N8" s="275"/>
      <c r="O8" s="282">
        <f>V8+AD8+V13+AD13+V18+AD18+V23+AD23+V28+AD28+V33+AD33+V38+AD38+V43+AD43+V48+AD48+V53+AD53+V58+AD58</f>
        <v>5517</v>
      </c>
      <c r="P8" s="283"/>
      <c r="Q8" s="17">
        <v>18</v>
      </c>
      <c r="R8" s="18">
        <v>23</v>
      </c>
      <c r="S8" s="18">
        <v>42</v>
      </c>
      <c r="T8" s="18">
        <v>34</v>
      </c>
      <c r="U8" s="18">
        <v>32</v>
      </c>
      <c r="V8" s="18">
        <f>SUM(Q8:U8)</f>
        <v>149</v>
      </c>
      <c r="W8" s="291" t="s">
        <v>15</v>
      </c>
      <c r="X8" s="292"/>
      <c r="Y8" s="18">
        <v>37</v>
      </c>
      <c r="Z8" s="28">
        <v>39</v>
      </c>
      <c r="AA8" s="18">
        <v>48</v>
      </c>
      <c r="AB8" s="18">
        <v>54</v>
      </c>
      <c r="AC8" s="18">
        <v>38</v>
      </c>
      <c r="AD8" s="19">
        <f>SUM(Y8:AC8)</f>
        <v>216</v>
      </c>
      <c r="AG8" s="274" t="s">
        <v>14</v>
      </c>
      <c r="AH8" s="275"/>
      <c r="AI8" s="282">
        <f>AP8+AX8+AP13+AX13+AP18+AX18+AP23+AX23+AP28+AX28+AP33+AX33+AP38+AX38+AP43+AX43+AP48+AX48+AP53+AX53+AP58+AX58</f>
        <v>52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5569</v>
      </c>
      <c r="BD8" s="283"/>
      <c r="BE8" s="17">
        <f>Q8+AK8</f>
        <v>18</v>
      </c>
      <c r="BF8" s="18">
        <f t="shared" si="0"/>
        <v>23</v>
      </c>
      <c r="BG8" s="18">
        <f t="shared" si="0"/>
        <v>42</v>
      </c>
      <c r="BH8" s="18">
        <f t="shared" si="0"/>
        <v>34</v>
      </c>
      <c r="BI8" s="18">
        <f t="shared" si="0"/>
        <v>32</v>
      </c>
      <c r="BJ8" s="18">
        <f>SUM(BE8:BI8)</f>
        <v>149</v>
      </c>
      <c r="BK8" s="287" t="s">
        <v>15</v>
      </c>
      <c r="BL8" s="287"/>
      <c r="BM8" s="18">
        <f>Y8+AS8</f>
        <v>37</v>
      </c>
      <c r="BN8" s="18">
        <f t="shared" si="1"/>
        <v>39</v>
      </c>
      <c r="BO8" s="18">
        <f t="shared" si="1"/>
        <v>48</v>
      </c>
      <c r="BP8" s="18">
        <f t="shared" si="1"/>
        <v>54</v>
      </c>
      <c r="BQ8" s="18">
        <f t="shared" si="1"/>
        <v>38</v>
      </c>
      <c r="BR8" s="19">
        <f>SUM(BM8:BQ8)</f>
        <v>216</v>
      </c>
    </row>
    <row r="9" spans="1:70" ht="15" x14ac:dyDescent="0.15">
      <c r="B9" s="145" t="s">
        <v>35</v>
      </c>
      <c r="C9" s="141">
        <f>AB62</f>
        <v>1695</v>
      </c>
      <c r="D9" s="62">
        <f>AB63</f>
        <v>2268</v>
      </c>
      <c r="E9" s="63">
        <f>+C9+D9</f>
        <v>3963</v>
      </c>
      <c r="F9" s="64">
        <f>AV62</f>
        <v>0</v>
      </c>
      <c r="G9" s="62">
        <f>AV63</f>
        <v>1</v>
      </c>
      <c r="H9" s="63">
        <f>SUM(F9:G9)</f>
        <v>1</v>
      </c>
      <c r="I9" s="107">
        <f t="shared" si="3"/>
        <v>1695</v>
      </c>
      <c r="J9" s="108">
        <f t="shared" si="3"/>
        <v>2269</v>
      </c>
      <c r="K9" s="109">
        <f t="shared" si="3"/>
        <v>3964</v>
      </c>
      <c r="L9" s="71"/>
      <c r="M9" s="274" t="s">
        <v>12</v>
      </c>
      <c r="N9" s="275"/>
      <c r="O9" s="282">
        <f>SUM(O7:O8)</f>
        <v>10566</v>
      </c>
      <c r="P9" s="288"/>
      <c r="Q9" s="20">
        <f t="shared" ref="Q9:V9" si="4">SUM(Q7:Q8)</f>
        <v>55</v>
      </c>
      <c r="R9" s="20">
        <f t="shared" si="4"/>
        <v>45</v>
      </c>
      <c r="S9" s="20">
        <f t="shared" si="4"/>
        <v>76</v>
      </c>
      <c r="T9" s="20">
        <f t="shared" si="4"/>
        <v>72</v>
      </c>
      <c r="U9" s="20">
        <f t="shared" si="4"/>
        <v>67</v>
      </c>
      <c r="V9" s="20">
        <f t="shared" si="4"/>
        <v>315</v>
      </c>
      <c r="W9" s="289" t="s">
        <v>12</v>
      </c>
      <c r="X9" s="290"/>
      <c r="Y9" s="20">
        <f t="shared" ref="Y9:AD9" si="5">SUM(Y7:Y8)</f>
        <v>78</v>
      </c>
      <c r="Z9" s="20">
        <f t="shared" si="5"/>
        <v>64</v>
      </c>
      <c r="AA9" s="20">
        <f t="shared" si="5"/>
        <v>90</v>
      </c>
      <c r="AB9" s="20">
        <f t="shared" si="5"/>
        <v>90</v>
      </c>
      <c r="AC9" s="20">
        <f t="shared" si="5"/>
        <v>80</v>
      </c>
      <c r="AD9" s="20">
        <f t="shared" si="5"/>
        <v>402</v>
      </c>
      <c r="AG9" s="274" t="s">
        <v>12</v>
      </c>
      <c r="AH9" s="275"/>
      <c r="AI9" s="282">
        <f>SUM(AI7:AI8)</f>
        <v>90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10656</v>
      </c>
      <c r="BD9" s="283"/>
      <c r="BE9" s="20">
        <f t="shared" ref="BE9:BJ9" si="8">SUM(BE7:BE8)</f>
        <v>55</v>
      </c>
      <c r="BF9" s="20">
        <f t="shared" si="8"/>
        <v>45</v>
      </c>
      <c r="BG9" s="20">
        <f t="shared" si="8"/>
        <v>76</v>
      </c>
      <c r="BH9" s="20">
        <f t="shared" si="8"/>
        <v>72</v>
      </c>
      <c r="BI9" s="20">
        <f t="shared" si="8"/>
        <v>67</v>
      </c>
      <c r="BJ9" s="20">
        <f t="shared" si="8"/>
        <v>315</v>
      </c>
      <c r="BK9" s="294" t="s">
        <v>12</v>
      </c>
      <c r="BL9" s="294"/>
      <c r="BM9" s="20">
        <f t="shared" ref="BM9:BR9" si="9">SUM(BM7:BM8)</f>
        <v>78</v>
      </c>
      <c r="BN9" s="20">
        <f t="shared" si="9"/>
        <v>64</v>
      </c>
      <c r="BO9" s="20">
        <f t="shared" si="9"/>
        <v>90</v>
      </c>
      <c r="BP9" s="20">
        <f t="shared" si="9"/>
        <v>90</v>
      </c>
      <c r="BQ9" s="20">
        <f t="shared" si="9"/>
        <v>80</v>
      </c>
      <c r="BR9" s="20">
        <f t="shared" si="9"/>
        <v>402</v>
      </c>
    </row>
    <row r="10" spans="1:70" ht="15.75" thickBot="1" x14ac:dyDescent="0.2">
      <c r="B10" s="146" t="s">
        <v>12</v>
      </c>
      <c r="C10" s="142">
        <f>O7</f>
        <v>5049</v>
      </c>
      <c r="D10" s="65">
        <f>O8</f>
        <v>5517</v>
      </c>
      <c r="E10" s="66">
        <f>+C10+D10</f>
        <v>10566</v>
      </c>
      <c r="F10" s="67">
        <f>AI7</f>
        <v>38</v>
      </c>
      <c r="G10" s="65">
        <f>AI8</f>
        <v>52</v>
      </c>
      <c r="H10" s="66">
        <f>SUM(F10:G10)</f>
        <v>90</v>
      </c>
      <c r="I10" s="110">
        <f t="shared" si="3"/>
        <v>5087</v>
      </c>
      <c r="J10" s="111">
        <f t="shared" si="3"/>
        <v>5569</v>
      </c>
      <c r="K10" s="112">
        <f t="shared" si="3"/>
        <v>10656</v>
      </c>
      <c r="L10" s="71"/>
      <c r="M10" s="21"/>
      <c r="N10" s="22"/>
      <c r="O10" s="1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G10" s="21"/>
      <c r="AH10" s="22"/>
      <c r="AI10" s="1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A10" s="21"/>
      <c r="BB10" s="22"/>
      <c r="BC10" s="1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B11" s="31"/>
      <c r="C11" s="96"/>
      <c r="D11" s="96"/>
      <c r="E11" s="71"/>
      <c r="F11" s="96"/>
      <c r="G11" s="96"/>
      <c r="H11" s="71"/>
      <c r="I11" s="125"/>
      <c r="J11" s="125"/>
      <c r="K11" s="126"/>
      <c r="L11" s="72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33.57</v>
      </c>
      <c r="D12" s="162">
        <f t="shared" si="10"/>
        <v>41.11</v>
      </c>
      <c r="E12" s="158">
        <f t="shared" si="10"/>
        <v>37.51</v>
      </c>
      <c r="F12" s="157">
        <f t="shared" si="10"/>
        <v>0</v>
      </c>
      <c r="G12" s="162">
        <f t="shared" si="10"/>
        <v>1.92</v>
      </c>
      <c r="H12" s="158">
        <f t="shared" si="10"/>
        <v>1.1100000000000001</v>
      </c>
      <c r="I12" s="159">
        <f t="shared" si="10"/>
        <v>33.32</v>
      </c>
      <c r="J12" s="160">
        <f t="shared" si="10"/>
        <v>40.74</v>
      </c>
      <c r="K12" s="158">
        <f t="shared" si="10"/>
        <v>37.200000000000003</v>
      </c>
      <c r="L12" s="72"/>
      <c r="N12" s="161"/>
      <c r="O12" s="274" t="s">
        <v>13</v>
      </c>
      <c r="P12" s="293"/>
      <c r="Q12" s="26">
        <v>43</v>
      </c>
      <c r="R12" s="179">
        <v>52</v>
      </c>
      <c r="S12" s="179">
        <v>36</v>
      </c>
      <c r="T12" s="179">
        <v>55</v>
      </c>
      <c r="U12" s="179">
        <v>52</v>
      </c>
      <c r="V12" s="179">
        <f>SUM(Q12:U12)</f>
        <v>238</v>
      </c>
      <c r="W12" s="284" t="s">
        <v>13</v>
      </c>
      <c r="X12" s="285"/>
      <c r="Y12" s="27">
        <v>53</v>
      </c>
      <c r="Z12" s="179">
        <v>56</v>
      </c>
      <c r="AA12" s="179">
        <v>51</v>
      </c>
      <c r="AB12" s="179">
        <v>35</v>
      </c>
      <c r="AC12" s="179">
        <v>45</v>
      </c>
      <c r="AD12" s="180">
        <f>SUM(Y12:AC12)</f>
        <v>240</v>
      </c>
      <c r="AI12" s="274" t="s">
        <v>13</v>
      </c>
      <c r="AJ12" s="293"/>
      <c r="AK12" s="178"/>
      <c r="AL12" s="179"/>
      <c r="AM12" s="179"/>
      <c r="AN12" s="179"/>
      <c r="AO12" s="179"/>
      <c r="AP12" s="179">
        <f>SUM(AK12:AO12)</f>
        <v>0</v>
      </c>
      <c r="AQ12" s="284" t="s">
        <v>13</v>
      </c>
      <c r="AR12" s="285"/>
      <c r="AS12" s="179"/>
      <c r="AT12" s="179"/>
      <c r="AU12" s="179"/>
      <c r="AV12" s="179"/>
      <c r="AW12" s="179">
        <v>1</v>
      </c>
      <c r="AX12" s="180">
        <f>SUM(AS12:AW12)</f>
        <v>1</v>
      </c>
      <c r="BC12" s="274" t="s">
        <v>13</v>
      </c>
      <c r="BD12" s="293"/>
      <c r="BE12" s="178">
        <f>Q12+AK12</f>
        <v>43</v>
      </c>
      <c r="BF12" s="179">
        <f t="shared" ref="BF12:BI13" si="11">R12+AL12</f>
        <v>52</v>
      </c>
      <c r="BG12" s="179">
        <f t="shared" si="11"/>
        <v>36</v>
      </c>
      <c r="BH12" s="179">
        <f t="shared" si="11"/>
        <v>55</v>
      </c>
      <c r="BI12" s="179">
        <f t="shared" si="11"/>
        <v>52</v>
      </c>
      <c r="BJ12" s="179">
        <f>SUM(BE12:BI12)</f>
        <v>238</v>
      </c>
      <c r="BK12" s="286" t="s">
        <v>13</v>
      </c>
      <c r="BL12" s="286"/>
      <c r="BM12" s="179">
        <f t="shared" ref="BM12:BQ13" si="12">Y12+AS12</f>
        <v>53</v>
      </c>
      <c r="BN12" s="179">
        <f t="shared" si="12"/>
        <v>56</v>
      </c>
      <c r="BO12" s="179">
        <f t="shared" si="12"/>
        <v>51</v>
      </c>
      <c r="BP12" s="179">
        <f t="shared" si="12"/>
        <v>35</v>
      </c>
      <c r="BQ12" s="179">
        <f t="shared" si="12"/>
        <v>46</v>
      </c>
      <c r="BR12" s="180">
        <f>SUM(BM12:BQ12)</f>
        <v>241</v>
      </c>
    </row>
    <row r="13" spans="1:70" ht="16.5" thickTop="1" thickBot="1" x14ac:dyDescent="0.2">
      <c r="E13" s="37"/>
      <c r="H13" s="37"/>
      <c r="I13" s="113"/>
      <c r="J13" s="113"/>
      <c r="K13" s="114"/>
      <c r="L13" s="72"/>
      <c r="O13" s="274" t="s">
        <v>15</v>
      </c>
      <c r="P13" s="293"/>
      <c r="Q13" s="17">
        <v>51</v>
      </c>
      <c r="R13" s="18">
        <v>37</v>
      </c>
      <c r="S13" s="18">
        <v>41</v>
      </c>
      <c r="T13" s="18">
        <v>49</v>
      </c>
      <c r="U13" s="18">
        <v>62</v>
      </c>
      <c r="V13" s="18">
        <f>SUM(Q13:U13)</f>
        <v>240</v>
      </c>
      <c r="W13" s="291" t="s">
        <v>15</v>
      </c>
      <c r="X13" s="292"/>
      <c r="Y13" s="18">
        <v>51</v>
      </c>
      <c r="Z13" s="18">
        <v>55</v>
      </c>
      <c r="AA13" s="18">
        <v>45</v>
      </c>
      <c r="AB13" s="18">
        <v>49</v>
      </c>
      <c r="AC13" s="18">
        <v>63</v>
      </c>
      <c r="AD13" s="19">
        <f>SUM(Y13:AC13)</f>
        <v>263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/>
      <c r="AX13" s="19">
        <f>SUM(AS13:AW13)</f>
        <v>0</v>
      </c>
      <c r="BC13" s="274" t="s">
        <v>15</v>
      </c>
      <c r="BD13" s="293"/>
      <c r="BE13" s="17">
        <f>Q13+AK13</f>
        <v>51</v>
      </c>
      <c r="BF13" s="18">
        <f t="shared" si="11"/>
        <v>37</v>
      </c>
      <c r="BG13" s="18">
        <f t="shared" si="11"/>
        <v>41</v>
      </c>
      <c r="BH13" s="18">
        <f t="shared" si="11"/>
        <v>49</v>
      </c>
      <c r="BI13" s="18">
        <f t="shared" si="11"/>
        <v>62</v>
      </c>
      <c r="BJ13" s="18">
        <f>SUM(BE13:BI13)</f>
        <v>240</v>
      </c>
      <c r="BK13" s="287" t="s">
        <v>15</v>
      </c>
      <c r="BL13" s="287"/>
      <c r="BM13" s="18">
        <f t="shared" si="12"/>
        <v>51</v>
      </c>
      <c r="BN13" s="18">
        <f t="shared" si="12"/>
        <v>55</v>
      </c>
      <c r="BO13" s="18">
        <f t="shared" si="12"/>
        <v>45</v>
      </c>
      <c r="BP13" s="18">
        <f t="shared" si="12"/>
        <v>49</v>
      </c>
      <c r="BQ13" s="18">
        <f t="shared" si="12"/>
        <v>63</v>
      </c>
      <c r="BR13" s="19">
        <f>SUM(BM13:BQ13)</f>
        <v>263</v>
      </c>
    </row>
    <row r="14" spans="1:70" ht="15" x14ac:dyDescent="0.15">
      <c r="A14" s="1"/>
      <c r="E14" s="37"/>
      <c r="H14" s="37"/>
      <c r="I14" s="113"/>
      <c r="J14" s="113"/>
      <c r="K14" s="114"/>
      <c r="L14" s="73"/>
      <c r="O14" s="274" t="s">
        <v>12</v>
      </c>
      <c r="P14" s="275"/>
      <c r="Q14" s="20">
        <f t="shared" ref="Q14:V14" si="13">SUM(Q12:Q13)</f>
        <v>94</v>
      </c>
      <c r="R14" s="20">
        <f t="shared" si="13"/>
        <v>89</v>
      </c>
      <c r="S14" s="20">
        <f t="shared" si="13"/>
        <v>77</v>
      </c>
      <c r="T14" s="20">
        <f t="shared" si="13"/>
        <v>104</v>
      </c>
      <c r="U14" s="20">
        <f t="shared" si="13"/>
        <v>114</v>
      </c>
      <c r="V14" s="20">
        <f t="shared" si="13"/>
        <v>478</v>
      </c>
      <c r="W14" s="295" t="s">
        <v>12</v>
      </c>
      <c r="X14" s="296"/>
      <c r="Y14" s="20">
        <f t="shared" ref="Y14:AD14" si="14">SUM(Y12:Y13)</f>
        <v>104</v>
      </c>
      <c r="Z14" s="20">
        <f t="shared" si="14"/>
        <v>111</v>
      </c>
      <c r="AA14" s="20">
        <f t="shared" si="14"/>
        <v>96</v>
      </c>
      <c r="AB14" s="20">
        <f t="shared" si="14"/>
        <v>84</v>
      </c>
      <c r="AC14" s="20">
        <f t="shared" si="14"/>
        <v>108</v>
      </c>
      <c r="AD14" s="20">
        <f t="shared" si="14"/>
        <v>503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1</v>
      </c>
      <c r="AX14" s="20">
        <f t="shared" si="16"/>
        <v>1</v>
      </c>
      <c r="BC14" s="274" t="s">
        <v>12</v>
      </c>
      <c r="BD14" s="275"/>
      <c r="BE14" s="20">
        <f t="shared" ref="BE14:BJ14" si="17">SUM(BE12:BE13)</f>
        <v>94</v>
      </c>
      <c r="BF14" s="20">
        <f t="shared" si="17"/>
        <v>89</v>
      </c>
      <c r="BG14" s="20">
        <f t="shared" si="17"/>
        <v>77</v>
      </c>
      <c r="BH14" s="20">
        <f t="shared" si="17"/>
        <v>104</v>
      </c>
      <c r="BI14" s="20">
        <f t="shared" si="17"/>
        <v>114</v>
      </c>
      <c r="BJ14" s="20">
        <f t="shared" si="17"/>
        <v>478</v>
      </c>
      <c r="BK14" s="295" t="s">
        <v>12</v>
      </c>
      <c r="BL14" s="296"/>
      <c r="BM14" s="20">
        <f t="shared" ref="BM14:BR14" si="18">SUM(BM12:BM13)</f>
        <v>104</v>
      </c>
      <c r="BN14" s="20">
        <f t="shared" si="18"/>
        <v>111</v>
      </c>
      <c r="BO14" s="20">
        <f t="shared" si="18"/>
        <v>96</v>
      </c>
      <c r="BP14" s="20">
        <f t="shared" si="18"/>
        <v>84</v>
      </c>
      <c r="BQ14" s="20">
        <f t="shared" si="18"/>
        <v>109</v>
      </c>
      <c r="BR14" s="20">
        <f t="shared" si="18"/>
        <v>504</v>
      </c>
    </row>
    <row r="15" spans="1:70" ht="15.75" thickBot="1" x14ac:dyDescent="0.2">
      <c r="A15" s="1"/>
      <c r="E15" s="37"/>
      <c r="H15" s="37"/>
      <c r="I15" s="113"/>
      <c r="J15" s="113"/>
      <c r="K15" s="114"/>
      <c r="L15" s="73"/>
      <c r="O15" s="25"/>
      <c r="P15" s="25"/>
      <c r="Q15" s="23"/>
      <c r="R15" s="23"/>
      <c r="S15" s="23"/>
      <c r="T15" s="23"/>
      <c r="U15" s="23"/>
      <c r="V15" s="23"/>
      <c r="W15" s="25"/>
      <c r="X15" s="25"/>
      <c r="Y15" s="23"/>
      <c r="Z15" s="23"/>
      <c r="AA15" s="23"/>
      <c r="AB15" s="23"/>
      <c r="AC15" s="23"/>
      <c r="AD15" s="23"/>
      <c r="AI15" s="25"/>
      <c r="AJ15" s="25"/>
      <c r="AK15" s="23"/>
      <c r="AL15" s="23"/>
      <c r="AM15" s="23"/>
      <c r="AN15" s="23"/>
      <c r="AO15" s="23"/>
      <c r="AP15" s="23"/>
      <c r="AQ15" s="25"/>
      <c r="AR15" s="25"/>
      <c r="AS15" s="23"/>
      <c r="AT15" s="23"/>
      <c r="AU15" s="23"/>
      <c r="AV15" s="23"/>
      <c r="AW15" s="23"/>
      <c r="AX15" s="23"/>
      <c r="BC15" s="25"/>
      <c r="BD15" s="25"/>
      <c r="BE15" s="23"/>
      <c r="BF15" s="23"/>
      <c r="BG15" s="23"/>
      <c r="BH15" s="23"/>
      <c r="BI15" s="23"/>
      <c r="BJ15" s="23"/>
      <c r="BK15" s="25"/>
      <c r="BL15" s="25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71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1" t="s">
        <v>37</v>
      </c>
      <c r="C17" s="148">
        <f>V27+AD27+V32+AD32+V37</f>
        <v>1654</v>
      </c>
      <c r="D17" s="76">
        <f>V28+AD28+V33+AD33+V38</f>
        <v>1622</v>
      </c>
      <c r="E17" s="77">
        <f>SUM(C17:D17)</f>
        <v>3276</v>
      </c>
      <c r="F17" s="78">
        <f>AP27+AX27+AP32+AX32+AP37</f>
        <v>4</v>
      </c>
      <c r="G17" s="76">
        <f>AP28+AX28+AP33+AX33+AP38</f>
        <v>15</v>
      </c>
      <c r="H17" s="77">
        <f>SUM(F17:G17)</f>
        <v>19</v>
      </c>
      <c r="I17" s="115">
        <f t="shared" ref="I17:K20" si="19">+C17+F17</f>
        <v>1658</v>
      </c>
      <c r="J17" s="116">
        <f t="shared" si="19"/>
        <v>1637</v>
      </c>
      <c r="K17" s="117">
        <f t="shared" si="19"/>
        <v>3295</v>
      </c>
      <c r="L17" s="71"/>
      <c r="O17" s="274" t="s">
        <v>13</v>
      </c>
      <c r="P17" s="293"/>
      <c r="Q17" s="178">
        <v>49</v>
      </c>
      <c r="R17" s="179">
        <v>42</v>
      </c>
      <c r="S17" s="179">
        <v>38</v>
      </c>
      <c r="T17" s="179">
        <v>39</v>
      </c>
      <c r="U17" s="179">
        <v>37</v>
      </c>
      <c r="V17" s="179">
        <f>SUM(Q17:U17)</f>
        <v>205</v>
      </c>
      <c r="W17" s="284" t="s">
        <v>13</v>
      </c>
      <c r="X17" s="285"/>
      <c r="Y17" s="179">
        <v>39</v>
      </c>
      <c r="Z17" s="179">
        <v>33</v>
      </c>
      <c r="AA17" s="179">
        <v>38</v>
      </c>
      <c r="AB17" s="179">
        <v>41</v>
      </c>
      <c r="AC17" s="179">
        <v>39</v>
      </c>
      <c r="AD17" s="180">
        <f>SUM(Y17:AC17)</f>
        <v>190</v>
      </c>
      <c r="AI17" s="274" t="s">
        <v>13</v>
      </c>
      <c r="AJ17" s="293"/>
      <c r="AK17" s="26">
        <v>2</v>
      </c>
      <c r="AL17" s="179">
        <v>3</v>
      </c>
      <c r="AM17" s="179">
        <v>3</v>
      </c>
      <c r="AN17" s="179">
        <v>7</v>
      </c>
      <c r="AO17" s="179">
        <v>1</v>
      </c>
      <c r="AP17" s="179">
        <f>SUM(AK17:AO17)</f>
        <v>16</v>
      </c>
      <c r="AQ17" s="284" t="s">
        <v>13</v>
      </c>
      <c r="AR17" s="285"/>
      <c r="AS17" s="179">
        <v>2</v>
      </c>
      <c r="AT17" s="179">
        <v>1</v>
      </c>
      <c r="AU17" s="179">
        <v>4</v>
      </c>
      <c r="AV17" s="179">
        <v>0</v>
      </c>
      <c r="AW17" s="179">
        <v>2</v>
      </c>
      <c r="AX17" s="180">
        <f>SUM(AS17:AW17)</f>
        <v>9</v>
      </c>
      <c r="BC17" s="274" t="s">
        <v>13</v>
      </c>
      <c r="BD17" s="293"/>
      <c r="BE17" s="178">
        <f t="shared" ref="BE17:BI18" si="20">Q17+AK17</f>
        <v>51</v>
      </c>
      <c r="BF17" s="179">
        <f t="shared" si="20"/>
        <v>45</v>
      </c>
      <c r="BG17" s="179">
        <f t="shared" si="20"/>
        <v>41</v>
      </c>
      <c r="BH17" s="179">
        <f t="shared" si="20"/>
        <v>46</v>
      </c>
      <c r="BI17" s="179">
        <f t="shared" si="20"/>
        <v>38</v>
      </c>
      <c r="BJ17" s="179">
        <f>SUM(BE17:BI17)</f>
        <v>221</v>
      </c>
      <c r="BK17" s="286" t="s">
        <v>13</v>
      </c>
      <c r="BL17" s="286"/>
      <c r="BM17" s="179">
        <f t="shared" ref="BM17:BQ18" si="21">Y17+AS17</f>
        <v>41</v>
      </c>
      <c r="BN17" s="179">
        <f t="shared" si="21"/>
        <v>34</v>
      </c>
      <c r="BO17" s="179">
        <f t="shared" si="21"/>
        <v>42</v>
      </c>
      <c r="BP17" s="179">
        <f t="shared" si="21"/>
        <v>41</v>
      </c>
      <c r="BQ17" s="179">
        <f t="shared" si="21"/>
        <v>41</v>
      </c>
      <c r="BR17" s="180">
        <f>SUM(BM17:BQ17)</f>
        <v>199</v>
      </c>
    </row>
    <row r="18" spans="2:70" ht="15.75" thickBot="1" x14ac:dyDescent="0.2">
      <c r="B18" s="152" t="s">
        <v>38</v>
      </c>
      <c r="C18" s="149">
        <f>AD37</f>
        <v>465</v>
      </c>
      <c r="D18" s="68">
        <f>AD38</f>
        <v>478</v>
      </c>
      <c r="E18" s="69">
        <f>SUM(C18:D18)</f>
        <v>943</v>
      </c>
      <c r="F18" s="70">
        <f>AX37</f>
        <v>0</v>
      </c>
      <c r="G18" s="68">
        <f>AX38</f>
        <v>0</v>
      </c>
      <c r="H18" s="69">
        <f>SUM(F18:G18)</f>
        <v>0</v>
      </c>
      <c r="I18" s="118">
        <f t="shared" si="19"/>
        <v>465</v>
      </c>
      <c r="J18" s="119">
        <f t="shared" si="19"/>
        <v>478</v>
      </c>
      <c r="K18" s="120">
        <f t="shared" si="19"/>
        <v>943</v>
      </c>
      <c r="L18" s="72"/>
      <c r="O18" s="274" t="s">
        <v>15</v>
      </c>
      <c r="P18" s="293"/>
      <c r="Q18" s="17">
        <v>30</v>
      </c>
      <c r="R18" s="18">
        <v>40</v>
      </c>
      <c r="S18" s="18">
        <v>33</v>
      </c>
      <c r="T18" s="18">
        <v>32</v>
      </c>
      <c r="U18" s="18">
        <v>33</v>
      </c>
      <c r="V18" s="18">
        <f>SUM(Q18:U18)</f>
        <v>168</v>
      </c>
      <c r="W18" s="291" t="s">
        <v>15</v>
      </c>
      <c r="X18" s="292"/>
      <c r="Y18" s="18">
        <v>28</v>
      </c>
      <c r="Z18" s="18">
        <v>18</v>
      </c>
      <c r="AA18" s="18">
        <v>36</v>
      </c>
      <c r="AB18" s="18">
        <v>24</v>
      </c>
      <c r="AC18" s="18">
        <v>28</v>
      </c>
      <c r="AD18" s="19">
        <f>SUM(Y18:AC18)</f>
        <v>134</v>
      </c>
      <c r="AI18" s="274" t="s">
        <v>15</v>
      </c>
      <c r="AJ18" s="293"/>
      <c r="AK18" s="17">
        <v>2</v>
      </c>
      <c r="AL18" s="18">
        <v>3</v>
      </c>
      <c r="AM18" s="18">
        <v>0</v>
      </c>
      <c r="AN18" s="18">
        <v>3</v>
      </c>
      <c r="AO18" s="18">
        <v>2</v>
      </c>
      <c r="AP18" s="18">
        <f>SUM(AK18:AO18)</f>
        <v>10</v>
      </c>
      <c r="AQ18" s="291" t="s">
        <v>15</v>
      </c>
      <c r="AR18" s="292"/>
      <c r="AS18" s="18">
        <v>4</v>
      </c>
      <c r="AT18" s="18">
        <v>1</v>
      </c>
      <c r="AU18" s="18">
        <v>1</v>
      </c>
      <c r="AV18" s="18">
        <v>1</v>
      </c>
      <c r="AW18" s="18">
        <v>2</v>
      </c>
      <c r="AX18" s="19">
        <f>SUM(AS18:AW18)</f>
        <v>9</v>
      </c>
      <c r="BC18" s="274" t="s">
        <v>15</v>
      </c>
      <c r="BD18" s="293"/>
      <c r="BE18" s="17">
        <f t="shared" si="20"/>
        <v>32</v>
      </c>
      <c r="BF18" s="18">
        <f t="shared" si="20"/>
        <v>43</v>
      </c>
      <c r="BG18" s="18">
        <f t="shared" si="20"/>
        <v>33</v>
      </c>
      <c r="BH18" s="18">
        <f t="shared" si="20"/>
        <v>35</v>
      </c>
      <c r="BI18" s="18">
        <f t="shared" si="20"/>
        <v>35</v>
      </c>
      <c r="BJ18" s="18">
        <f>SUM(BE18:BI18)</f>
        <v>178</v>
      </c>
      <c r="BK18" s="287" t="s">
        <v>15</v>
      </c>
      <c r="BL18" s="287"/>
      <c r="BM18" s="18">
        <f t="shared" si="21"/>
        <v>32</v>
      </c>
      <c r="BN18" s="18">
        <f t="shared" si="21"/>
        <v>19</v>
      </c>
      <c r="BO18" s="18">
        <f t="shared" si="21"/>
        <v>37</v>
      </c>
      <c r="BP18" s="18">
        <f t="shared" si="21"/>
        <v>25</v>
      </c>
      <c r="BQ18" s="18">
        <f t="shared" si="21"/>
        <v>30</v>
      </c>
      <c r="BR18" s="19">
        <f>SUM(BM18:BQ18)</f>
        <v>143</v>
      </c>
    </row>
    <row r="19" spans="2:70" ht="15" x14ac:dyDescent="0.15">
      <c r="B19" s="153" t="s">
        <v>39</v>
      </c>
      <c r="C19" s="141">
        <f>V42</f>
        <v>451</v>
      </c>
      <c r="D19" s="62">
        <f>V43</f>
        <v>503</v>
      </c>
      <c r="E19" s="63">
        <f>SUM(C19:D19)</f>
        <v>954</v>
      </c>
      <c r="F19" s="64">
        <f>AP42</f>
        <v>0</v>
      </c>
      <c r="G19" s="62">
        <f>AP43</f>
        <v>0</v>
      </c>
      <c r="H19" s="63">
        <f>SUM(F19:G19)</f>
        <v>0</v>
      </c>
      <c r="I19" s="107">
        <f t="shared" si="19"/>
        <v>451</v>
      </c>
      <c r="J19" s="108">
        <f t="shared" si="19"/>
        <v>503</v>
      </c>
      <c r="K19" s="121">
        <f t="shared" si="19"/>
        <v>954</v>
      </c>
      <c r="L19" s="72"/>
      <c r="O19" s="274" t="s">
        <v>12</v>
      </c>
      <c r="P19" s="275"/>
      <c r="Q19" s="20">
        <f t="shared" ref="Q19:V19" si="22">SUM(Q17:Q18)</f>
        <v>79</v>
      </c>
      <c r="R19" s="20">
        <f t="shared" si="22"/>
        <v>82</v>
      </c>
      <c r="S19" s="20">
        <f t="shared" si="22"/>
        <v>71</v>
      </c>
      <c r="T19" s="20">
        <f t="shared" si="22"/>
        <v>71</v>
      </c>
      <c r="U19" s="20">
        <f t="shared" si="22"/>
        <v>70</v>
      </c>
      <c r="V19" s="20">
        <f t="shared" si="22"/>
        <v>373</v>
      </c>
      <c r="W19" s="295" t="s">
        <v>12</v>
      </c>
      <c r="X19" s="296"/>
      <c r="Y19" s="20">
        <f>SUM(Y17:Y18)</f>
        <v>67</v>
      </c>
      <c r="Z19" s="20">
        <f t="shared" ref="Z19:AD19" si="23">SUM(Z17:Z18)</f>
        <v>51</v>
      </c>
      <c r="AA19" s="20">
        <f t="shared" si="23"/>
        <v>74</v>
      </c>
      <c r="AB19" s="20">
        <f t="shared" si="23"/>
        <v>65</v>
      </c>
      <c r="AC19" s="20">
        <f t="shared" si="23"/>
        <v>67</v>
      </c>
      <c r="AD19" s="20">
        <f t="shared" si="23"/>
        <v>324</v>
      </c>
      <c r="AI19" s="274" t="s">
        <v>12</v>
      </c>
      <c r="AJ19" s="275"/>
      <c r="AK19" s="20">
        <f t="shared" ref="AK19:AP19" si="24">SUM(AK17:AK18)</f>
        <v>4</v>
      </c>
      <c r="AL19" s="20">
        <f t="shared" si="24"/>
        <v>6</v>
      </c>
      <c r="AM19" s="20">
        <f t="shared" si="24"/>
        <v>3</v>
      </c>
      <c r="AN19" s="20">
        <f t="shared" si="24"/>
        <v>10</v>
      </c>
      <c r="AO19" s="20">
        <f t="shared" si="24"/>
        <v>3</v>
      </c>
      <c r="AP19" s="20">
        <f t="shared" si="24"/>
        <v>26</v>
      </c>
      <c r="AQ19" s="295" t="s">
        <v>12</v>
      </c>
      <c r="AR19" s="296"/>
      <c r="AS19" s="20">
        <f t="shared" ref="AS19:AX19" si="25">SUM(AS17:AS18)</f>
        <v>6</v>
      </c>
      <c r="AT19" s="20">
        <f t="shared" si="25"/>
        <v>2</v>
      </c>
      <c r="AU19" s="20">
        <f t="shared" si="25"/>
        <v>5</v>
      </c>
      <c r="AV19" s="20">
        <f t="shared" si="25"/>
        <v>1</v>
      </c>
      <c r="AW19" s="20">
        <f t="shared" si="25"/>
        <v>4</v>
      </c>
      <c r="AX19" s="20">
        <f t="shared" si="25"/>
        <v>18</v>
      </c>
      <c r="BC19" s="274" t="s">
        <v>12</v>
      </c>
      <c r="BD19" s="275"/>
      <c r="BE19" s="20">
        <f t="shared" ref="BE19:BJ19" si="26">SUM(BE17:BE18)</f>
        <v>83</v>
      </c>
      <c r="BF19" s="20">
        <f t="shared" si="26"/>
        <v>88</v>
      </c>
      <c r="BG19" s="20">
        <f t="shared" si="26"/>
        <v>74</v>
      </c>
      <c r="BH19" s="20">
        <f t="shared" si="26"/>
        <v>81</v>
      </c>
      <c r="BI19" s="20">
        <f t="shared" si="26"/>
        <v>73</v>
      </c>
      <c r="BJ19" s="20">
        <f t="shared" si="26"/>
        <v>399</v>
      </c>
      <c r="BK19" s="295" t="s">
        <v>12</v>
      </c>
      <c r="BL19" s="296"/>
      <c r="BM19" s="20">
        <f t="shared" ref="BM19:BR19" si="27">SUM(BM17:BM18)</f>
        <v>73</v>
      </c>
      <c r="BN19" s="20">
        <f t="shared" si="27"/>
        <v>53</v>
      </c>
      <c r="BO19" s="20">
        <f t="shared" si="27"/>
        <v>79</v>
      </c>
      <c r="BP19" s="20">
        <f t="shared" si="27"/>
        <v>66</v>
      </c>
      <c r="BQ19" s="20">
        <f t="shared" si="27"/>
        <v>71</v>
      </c>
      <c r="BR19" s="20">
        <f t="shared" si="27"/>
        <v>342</v>
      </c>
    </row>
    <row r="20" spans="2:70" ht="15.75" thickBot="1" x14ac:dyDescent="0.2">
      <c r="B20" s="154" t="s">
        <v>22</v>
      </c>
      <c r="C20" s="150">
        <f>C9-C18-C19</f>
        <v>779</v>
      </c>
      <c r="D20" s="79">
        <f>D9-D18-D19</f>
        <v>1287</v>
      </c>
      <c r="E20" s="80">
        <f>SUM(C20:D20)</f>
        <v>2066</v>
      </c>
      <c r="F20" s="81">
        <f>F9-F18-F19</f>
        <v>0</v>
      </c>
      <c r="G20" s="79">
        <f>G9-G18-G19</f>
        <v>1</v>
      </c>
      <c r="H20" s="84">
        <f>H9-H18-H19</f>
        <v>1</v>
      </c>
      <c r="I20" s="122">
        <f>+C20+F20</f>
        <v>779</v>
      </c>
      <c r="J20" s="123">
        <f t="shared" si="19"/>
        <v>1288</v>
      </c>
      <c r="K20" s="124">
        <f t="shared" si="19"/>
        <v>2067</v>
      </c>
      <c r="L20" s="72"/>
      <c r="O20" s="25"/>
      <c r="P20" s="25"/>
      <c r="Q20" s="23"/>
      <c r="R20" s="23"/>
      <c r="S20" s="23"/>
      <c r="T20" s="23"/>
      <c r="U20" s="23"/>
      <c r="V20" s="23"/>
      <c r="W20" s="25"/>
      <c r="X20" s="25"/>
      <c r="Y20" s="23"/>
      <c r="Z20" s="23"/>
      <c r="AA20" s="23"/>
      <c r="AB20" s="23"/>
      <c r="AC20" s="23"/>
      <c r="AD20" s="23"/>
      <c r="AI20" s="25"/>
      <c r="AJ20" s="25"/>
      <c r="AK20" s="23"/>
      <c r="AL20" s="23"/>
      <c r="AM20" s="23"/>
      <c r="AN20" s="23"/>
      <c r="AO20" s="23"/>
      <c r="AP20" s="23"/>
      <c r="AQ20" s="25"/>
      <c r="AR20" s="25"/>
      <c r="AS20" s="23"/>
      <c r="AT20" s="23"/>
      <c r="AU20" s="23"/>
      <c r="AV20" s="23"/>
      <c r="AW20" s="23"/>
      <c r="AX20" s="23"/>
      <c r="BC20" s="25"/>
      <c r="BD20" s="25"/>
      <c r="BE20" s="23"/>
      <c r="BF20" s="23"/>
      <c r="BG20" s="23"/>
      <c r="BH20" s="23"/>
      <c r="BI20" s="23"/>
      <c r="BJ20" s="23"/>
      <c r="BK20" s="25"/>
      <c r="BL20" s="25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72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72"/>
      <c r="O22" s="274" t="s">
        <v>13</v>
      </c>
      <c r="P22" s="293"/>
      <c r="Q22" s="178">
        <v>44</v>
      </c>
      <c r="R22" s="174">
        <v>28</v>
      </c>
      <c r="S22" s="179">
        <v>39</v>
      </c>
      <c r="T22" s="179">
        <v>50</v>
      </c>
      <c r="U22" s="179">
        <v>39</v>
      </c>
      <c r="V22" s="179">
        <f>SUM(Q22:U22)</f>
        <v>200</v>
      </c>
      <c r="W22" s="284" t="s">
        <v>13</v>
      </c>
      <c r="X22" s="285"/>
      <c r="Y22" s="179">
        <v>50</v>
      </c>
      <c r="Z22" s="179">
        <v>51</v>
      </c>
      <c r="AA22" s="179">
        <v>63</v>
      </c>
      <c r="AB22" s="179">
        <v>58</v>
      </c>
      <c r="AC22" s="27">
        <v>53</v>
      </c>
      <c r="AD22" s="180">
        <f>SUM(Y22:AC22)</f>
        <v>275</v>
      </c>
      <c r="AI22" s="274" t="s">
        <v>13</v>
      </c>
      <c r="AJ22" s="293"/>
      <c r="AK22" s="178">
        <v>1</v>
      </c>
      <c r="AL22" s="179">
        <v>4</v>
      </c>
      <c r="AM22" s="179">
        <v>1</v>
      </c>
      <c r="AN22" s="179">
        <v>1</v>
      </c>
      <c r="AO22" s="179">
        <v>1</v>
      </c>
      <c r="AP22" s="179">
        <f>SUM(AK22:AO22)</f>
        <v>8</v>
      </c>
      <c r="AQ22" s="284" t="s">
        <v>13</v>
      </c>
      <c r="AR22" s="285"/>
      <c r="AS22" s="179">
        <v>0</v>
      </c>
      <c r="AT22" s="179">
        <v>0</v>
      </c>
      <c r="AU22" s="179">
        <v>0</v>
      </c>
      <c r="AV22" s="179">
        <v>0</v>
      </c>
      <c r="AW22" s="179">
        <v>0</v>
      </c>
      <c r="AX22" s="180">
        <f>SUM(AS22:AW22)</f>
        <v>0</v>
      </c>
      <c r="BC22" s="274" t="s">
        <v>13</v>
      </c>
      <c r="BD22" s="293"/>
      <c r="BE22" s="178">
        <f t="shared" ref="BE22:BI23" si="28">Q22+AK22</f>
        <v>45</v>
      </c>
      <c r="BF22" s="179">
        <f t="shared" si="28"/>
        <v>32</v>
      </c>
      <c r="BG22" s="179">
        <f t="shared" si="28"/>
        <v>40</v>
      </c>
      <c r="BH22" s="179">
        <f t="shared" si="28"/>
        <v>51</v>
      </c>
      <c r="BI22" s="179">
        <f t="shared" si="28"/>
        <v>40</v>
      </c>
      <c r="BJ22" s="179">
        <f>SUM(BE22:BI22)</f>
        <v>208</v>
      </c>
      <c r="BK22" s="286" t="s">
        <v>13</v>
      </c>
      <c r="BL22" s="286"/>
      <c r="BM22" s="179">
        <f t="shared" ref="BM22:BQ23" si="29">Y22+AS22</f>
        <v>50</v>
      </c>
      <c r="BN22" s="179">
        <f t="shared" si="29"/>
        <v>51</v>
      </c>
      <c r="BO22" s="179">
        <f t="shared" si="29"/>
        <v>63</v>
      </c>
      <c r="BP22" s="179">
        <f t="shared" si="29"/>
        <v>58</v>
      </c>
      <c r="BQ22" s="179">
        <f t="shared" si="29"/>
        <v>53</v>
      </c>
      <c r="BR22" s="180">
        <f>SUM(BM22:BQ22)</f>
        <v>275</v>
      </c>
    </row>
    <row r="23" spans="2:70" ht="16.5" thickTop="1" thickBot="1" x14ac:dyDescent="0.2">
      <c r="B23" s="97" t="s">
        <v>37</v>
      </c>
      <c r="C23" s="98">
        <f>ROUND(C17/$C$10,4)</f>
        <v>0.3276</v>
      </c>
      <c r="D23" s="99">
        <f>ROUND(D17/$D$10,4)</f>
        <v>0.29399999999999998</v>
      </c>
      <c r="E23" s="100">
        <f>ROUND(E17/$E$10,4)</f>
        <v>0.31009999999999999</v>
      </c>
      <c r="F23" s="98">
        <f>ROUND(F17/$F$10,4)</f>
        <v>0.1053</v>
      </c>
      <c r="G23" s="99">
        <f>ROUND(G17/$G$10,4)</f>
        <v>0.28849999999999998</v>
      </c>
      <c r="H23" s="100">
        <f>ROUND(H17/$H$10,4)</f>
        <v>0.21110000000000001</v>
      </c>
      <c r="I23" s="127">
        <f>ROUND(I17/$I$10,4)</f>
        <v>0.32590000000000002</v>
      </c>
      <c r="J23" s="128">
        <f>ROUND(J17/$J$10,4)</f>
        <v>0.29389999999999999</v>
      </c>
      <c r="K23" s="129">
        <f>ROUND(K17/$K$10,4)</f>
        <v>0.30919999999999997</v>
      </c>
      <c r="L23" s="72"/>
      <c r="O23" s="274" t="s">
        <v>15</v>
      </c>
      <c r="P23" s="293"/>
      <c r="Q23" s="17">
        <v>35</v>
      </c>
      <c r="R23" s="18">
        <v>38</v>
      </c>
      <c r="S23" s="18">
        <v>41</v>
      </c>
      <c r="T23" s="18">
        <v>36</v>
      </c>
      <c r="U23" s="18">
        <v>44</v>
      </c>
      <c r="V23" s="18">
        <f>SUM(Q23:U23)</f>
        <v>194</v>
      </c>
      <c r="W23" s="291" t="s">
        <v>15</v>
      </c>
      <c r="X23" s="292"/>
      <c r="Y23" s="18">
        <v>45</v>
      </c>
      <c r="Z23" s="18">
        <v>61</v>
      </c>
      <c r="AA23" s="18">
        <v>47</v>
      </c>
      <c r="AB23" s="18">
        <v>56</v>
      </c>
      <c r="AC23" s="28">
        <v>54</v>
      </c>
      <c r="AD23" s="19">
        <f>SUM(Y23:AC23)</f>
        <v>263</v>
      </c>
      <c r="AI23" s="274" t="s">
        <v>15</v>
      </c>
      <c r="AJ23" s="293"/>
      <c r="AK23" s="17">
        <v>2</v>
      </c>
      <c r="AL23" s="18">
        <v>3</v>
      </c>
      <c r="AM23" s="18">
        <v>1</v>
      </c>
      <c r="AN23" s="18">
        <v>2</v>
      </c>
      <c r="AO23" s="18">
        <v>2</v>
      </c>
      <c r="AP23" s="18">
        <f>SUM(AK23:AO23)</f>
        <v>10</v>
      </c>
      <c r="AQ23" s="291" t="s">
        <v>15</v>
      </c>
      <c r="AR23" s="292"/>
      <c r="AS23" s="18">
        <v>1</v>
      </c>
      <c r="AT23" s="18">
        <v>2</v>
      </c>
      <c r="AU23" s="18">
        <v>2</v>
      </c>
      <c r="AV23" s="18">
        <v>0</v>
      </c>
      <c r="AW23" s="18">
        <v>2</v>
      </c>
      <c r="AX23" s="19">
        <f>SUM(AS23:AW23)</f>
        <v>7</v>
      </c>
      <c r="BC23" s="274" t="s">
        <v>15</v>
      </c>
      <c r="BD23" s="293"/>
      <c r="BE23" s="17">
        <f t="shared" si="28"/>
        <v>37</v>
      </c>
      <c r="BF23" s="18">
        <f t="shared" si="28"/>
        <v>41</v>
      </c>
      <c r="BG23" s="18">
        <f t="shared" si="28"/>
        <v>42</v>
      </c>
      <c r="BH23" s="18">
        <f t="shared" si="28"/>
        <v>38</v>
      </c>
      <c r="BI23" s="18">
        <f t="shared" si="28"/>
        <v>46</v>
      </c>
      <c r="BJ23" s="18">
        <f>SUM(BE23:BI23)</f>
        <v>204</v>
      </c>
      <c r="BK23" s="287" t="s">
        <v>15</v>
      </c>
      <c r="BL23" s="287"/>
      <c r="BM23" s="18">
        <f t="shared" si="29"/>
        <v>46</v>
      </c>
      <c r="BN23" s="18">
        <f t="shared" si="29"/>
        <v>63</v>
      </c>
      <c r="BO23" s="18">
        <f t="shared" si="29"/>
        <v>49</v>
      </c>
      <c r="BP23" s="18">
        <f t="shared" si="29"/>
        <v>56</v>
      </c>
      <c r="BQ23" s="18">
        <f t="shared" si="29"/>
        <v>56</v>
      </c>
      <c r="BR23" s="19">
        <f>SUM(BM23:BQ23)</f>
        <v>270</v>
      </c>
    </row>
    <row r="24" spans="2:70" ht="15" x14ac:dyDescent="0.15">
      <c r="B24" s="87" t="s">
        <v>38</v>
      </c>
      <c r="C24" s="89">
        <f>ROUND(C18/$C$10,4)</f>
        <v>9.2100000000000001E-2</v>
      </c>
      <c r="D24" s="86">
        <f>ROUND(D18/$D$10,4)</f>
        <v>8.6599999999999996E-2</v>
      </c>
      <c r="E24" s="90">
        <f>ROUND(E18/$E$10,4)</f>
        <v>8.9200000000000002E-2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9.1399999999999995E-2</v>
      </c>
      <c r="J24" s="131">
        <f>ROUND(J18/$J$10,4)</f>
        <v>8.5800000000000001E-2</v>
      </c>
      <c r="K24" s="132">
        <f>ROUND(K18/$K$10,4)</f>
        <v>8.8499999999999995E-2</v>
      </c>
      <c r="O24" s="274" t="s">
        <v>12</v>
      </c>
      <c r="P24" s="275"/>
      <c r="Q24" s="20">
        <f t="shared" ref="Q24:V24" si="30">SUM(Q22:Q23)</f>
        <v>79</v>
      </c>
      <c r="R24" s="20">
        <f t="shared" si="30"/>
        <v>66</v>
      </c>
      <c r="S24" s="20">
        <f t="shared" si="30"/>
        <v>80</v>
      </c>
      <c r="T24" s="20">
        <f t="shared" si="30"/>
        <v>86</v>
      </c>
      <c r="U24" s="20">
        <f t="shared" si="30"/>
        <v>83</v>
      </c>
      <c r="V24" s="20">
        <f t="shared" si="30"/>
        <v>394</v>
      </c>
      <c r="W24" s="295" t="s">
        <v>12</v>
      </c>
      <c r="X24" s="296"/>
      <c r="Y24" s="20">
        <f t="shared" ref="Y24:AD24" si="31">SUM(Y22:Y23)</f>
        <v>95</v>
      </c>
      <c r="Z24" s="20">
        <f t="shared" si="31"/>
        <v>112</v>
      </c>
      <c r="AA24" s="20">
        <f t="shared" si="31"/>
        <v>110</v>
      </c>
      <c r="AB24" s="20">
        <f t="shared" si="31"/>
        <v>114</v>
      </c>
      <c r="AC24" s="20">
        <f t="shared" si="31"/>
        <v>107</v>
      </c>
      <c r="AD24" s="20">
        <f t="shared" si="31"/>
        <v>538</v>
      </c>
      <c r="AI24" s="274" t="s">
        <v>12</v>
      </c>
      <c r="AJ24" s="275"/>
      <c r="AK24" s="20">
        <f t="shared" ref="AK24:AP24" si="32">SUM(AK22:AK23)</f>
        <v>3</v>
      </c>
      <c r="AL24" s="20">
        <f t="shared" si="32"/>
        <v>7</v>
      </c>
      <c r="AM24" s="20">
        <f t="shared" si="32"/>
        <v>2</v>
      </c>
      <c r="AN24" s="20">
        <f t="shared" si="32"/>
        <v>3</v>
      </c>
      <c r="AO24" s="20">
        <f t="shared" si="32"/>
        <v>3</v>
      </c>
      <c r="AP24" s="29">
        <f t="shared" si="32"/>
        <v>18</v>
      </c>
      <c r="AQ24" s="295" t="s">
        <v>12</v>
      </c>
      <c r="AR24" s="296"/>
      <c r="AS24" s="20">
        <f t="shared" ref="AS24:AX24" si="33">SUM(AS22:AS23)</f>
        <v>1</v>
      </c>
      <c r="AT24" s="20">
        <f t="shared" si="33"/>
        <v>2</v>
      </c>
      <c r="AU24" s="20">
        <f t="shared" si="33"/>
        <v>2</v>
      </c>
      <c r="AV24" s="20">
        <f t="shared" si="33"/>
        <v>0</v>
      </c>
      <c r="AW24" s="20">
        <f t="shared" si="33"/>
        <v>2</v>
      </c>
      <c r="AX24" s="20">
        <f t="shared" si="33"/>
        <v>7</v>
      </c>
      <c r="BC24" s="274" t="s">
        <v>12</v>
      </c>
      <c r="BD24" s="275"/>
      <c r="BE24" s="20">
        <f t="shared" ref="BE24:BJ24" si="34">SUM(BE22:BE23)</f>
        <v>82</v>
      </c>
      <c r="BF24" s="20">
        <f t="shared" si="34"/>
        <v>73</v>
      </c>
      <c r="BG24" s="20">
        <f t="shared" si="34"/>
        <v>82</v>
      </c>
      <c r="BH24" s="20">
        <f t="shared" si="34"/>
        <v>89</v>
      </c>
      <c r="BI24" s="20">
        <f t="shared" si="34"/>
        <v>86</v>
      </c>
      <c r="BJ24" s="20">
        <f t="shared" si="34"/>
        <v>412</v>
      </c>
      <c r="BK24" s="295" t="s">
        <v>12</v>
      </c>
      <c r="BL24" s="296"/>
      <c r="BM24" s="20">
        <f t="shared" ref="BM24:BR24" si="35">SUM(BM22:BM23)</f>
        <v>96</v>
      </c>
      <c r="BN24" s="20">
        <f t="shared" si="35"/>
        <v>114</v>
      </c>
      <c r="BO24" s="20">
        <f t="shared" si="35"/>
        <v>112</v>
      </c>
      <c r="BP24" s="20">
        <f t="shared" si="35"/>
        <v>114</v>
      </c>
      <c r="BQ24" s="20">
        <f t="shared" si="35"/>
        <v>109</v>
      </c>
      <c r="BR24" s="20">
        <f t="shared" si="35"/>
        <v>545</v>
      </c>
    </row>
    <row r="25" spans="2:70" ht="15" x14ac:dyDescent="0.15">
      <c r="B25" s="87" t="s">
        <v>39</v>
      </c>
      <c r="C25" s="89">
        <f>ROUND(C19/$C$10,4)</f>
        <v>8.9300000000000004E-2</v>
      </c>
      <c r="D25" s="86">
        <f>ROUND(D19/$D$10,4)</f>
        <v>9.1200000000000003E-2</v>
      </c>
      <c r="E25" s="90">
        <f>ROUND(E19/$E$10,4)</f>
        <v>9.0300000000000005E-2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8.8700000000000001E-2</v>
      </c>
      <c r="J25" s="131">
        <f>ROUND(J19/$J$10,4)</f>
        <v>9.0300000000000005E-2</v>
      </c>
      <c r="K25" s="132">
        <f>ROUND(K19/$K$10,4)</f>
        <v>8.9499999999999996E-2</v>
      </c>
      <c r="O25" s="25"/>
      <c r="P25" s="25"/>
      <c r="Q25" s="23"/>
      <c r="R25" s="23"/>
      <c r="S25" s="23"/>
      <c r="T25" s="23"/>
      <c r="U25" s="23"/>
      <c r="V25" s="23"/>
      <c r="W25" s="25"/>
      <c r="X25" s="25"/>
      <c r="Y25" s="23"/>
      <c r="Z25" s="23"/>
      <c r="AA25" s="23"/>
      <c r="AB25" s="23"/>
      <c r="AC25" s="23"/>
      <c r="AD25" s="23"/>
      <c r="AI25" s="25"/>
      <c r="AJ25" s="25"/>
      <c r="AK25" s="23"/>
      <c r="AL25" s="23"/>
      <c r="AM25" s="23"/>
      <c r="AN25" s="23"/>
      <c r="AO25" s="23"/>
      <c r="AP25" s="23"/>
      <c r="AQ25" s="25"/>
      <c r="AR25" s="25"/>
      <c r="AS25" s="23"/>
      <c r="AT25" s="23"/>
      <c r="AU25" s="23"/>
      <c r="AV25" s="23"/>
      <c r="AW25" s="23"/>
      <c r="AX25" s="23"/>
      <c r="BC25" s="25"/>
      <c r="BD25" s="25"/>
      <c r="BE25" s="23"/>
      <c r="BF25" s="23"/>
      <c r="BG25" s="23"/>
      <c r="BH25" s="23"/>
      <c r="BI25" s="23"/>
      <c r="BJ25" s="23"/>
      <c r="BK25" s="25"/>
      <c r="BL25" s="25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0.15429999999999999</v>
      </c>
      <c r="D26" s="92">
        <f>ROUND(D20/$D$10,4)</f>
        <v>0.23330000000000001</v>
      </c>
      <c r="E26" s="93">
        <f>ROUND(E20/$E$10,4)</f>
        <v>0.19550000000000001</v>
      </c>
      <c r="F26" s="91">
        <f>ROUND(F20/$F$10,4)</f>
        <v>0</v>
      </c>
      <c r="G26" s="92">
        <f>ROUND(G20/$G$10,4)</f>
        <v>1.9199999999999998E-2</v>
      </c>
      <c r="H26" s="93">
        <f>ROUND(H20/$H$10,4)</f>
        <v>1.11E-2</v>
      </c>
      <c r="I26" s="133">
        <f>ROUND(I20/$I$10,4)</f>
        <v>0.15310000000000001</v>
      </c>
      <c r="J26" s="134">
        <f>ROUND(J20/$J$10,4)</f>
        <v>0.23130000000000001</v>
      </c>
      <c r="K26" s="135">
        <f>ROUND(K20/$K$10,4)</f>
        <v>0.19400000000000001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178">
        <v>61</v>
      </c>
      <c r="R27" s="179">
        <v>65</v>
      </c>
      <c r="S27" s="179">
        <v>68</v>
      </c>
      <c r="T27" s="179">
        <v>68</v>
      </c>
      <c r="U27" s="179">
        <v>91</v>
      </c>
      <c r="V27" s="179">
        <f>SUM(Q27:U27)</f>
        <v>353</v>
      </c>
      <c r="W27" s="284" t="s">
        <v>13</v>
      </c>
      <c r="X27" s="285"/>
      <c r="Y27" s="179">
        <v>84</v>
      </c>
      <c r="Z27" s="179">
        <v>78</v>
      </c>
      <c r="AA27" s="179">
        <v>59</v>
      </c>
      <c r="AB27" s="179">
        <v>65</v>
      </c>
      <c r="AC27" s="179">
        <v>64</v>
      </c>
      <c r="AD27" s="180">
        <f>SUM(Y27:AC27)</f>
        <v>350</v>
      </c>
      <c r="AI27" s="274" t="s">
        <v>13</v>
      </c>
      <c r="AJ27" s="293"/>
      <c r="AK27" s="178">
        <v>0</v>
      </c>
      <c r="AL27" s="179">
        <v>0</v>
      </c>
      <c r="AM27" s="179">
        <v>1</v>
      </c>
      <c r="AN27" s="179">
        <v>0</v>
      </c>
      <c r="AO27" s="179">
        <v>0</v>
      </c>
      <c r="AP27" s="179">
        <f>SUM(AK27:AO27)</f>
        <v>1</v>
      </c>
      <c r="AQ27" s="284" t="s">
        <v>13</v>
      </c>
      <c r="AR27" s="285"/>
      <c r="AS27" s="179">
        <v>1</v>
      </c>
      <c r="AT27" s="179">
        <v>0</v>
      </c>
      <c r="AU27" s="179">
        <v>1</v>
      </c>
      <c r="AV27" s="179">
        <v>0</v>
      </c>
      <c r="AW27" s="179">
        <v>0</v>
      </c>
      <c r="AX27" s="180">
        <f>SUM(AS27:AW27)</f>
        <v>2</v>
      </c>
      <c r="BC27" s="274" t="s">
        <v>13</v>
      </c>
      <c r="BD27" s="293"/>
      <c r="BE27" s="178">
        <f t="shared" ref="BE27:BI28" si="36">Q27+AK27</f>
        <v>61</v>
      </c>
      <c r="BF27" s="179">
        <f t="shared" si="36"/>
        <v>65</v>
      </c>
      <c r="BG27" s="179">
        <f t="shared" si="36"/>
        <v>69</v>
      </c>
      <c r="BH27" s="179">
        <f t="shared" si="36"/>
        <v>68</v>
      </c>
      <c r="BI27" s="179">
        <f t="shared" si="36"/>
        <v>91</v>
      </c>
      <c r="BJ27" s="179">
        <f>SUM(BE27:BI27)</f>
        <v>354</v>
      </c>
      <c r="BK27" s="286" t="s">
        <v>13</v>
      </c>
      <c r="BL27" s="286"/>
      <c r="BM27" s="179">
        <f t="shared" ref="BM27:BQ28" si="37">Y27+AS27</f>
        <v>85</v>
      </c>
      <c r="BN27" s="179">
        <f t="shared" si="37"/>
        <v>78</v>
      </c>
      <c r="BO27" s="179">
        <f t="shared" si="37"/>
        <v>60</v>
      </c>
      <c r="BP27" s="179">
        <f t="shared" si="37"/>
        <v>65</v>
      </c>
      <c r="BQ27" s="179">
        <f t="shared" si="37"/>
        <v>64</v>
      </c>
      <c r="BR27" s="180">
        <f>SUM(BM27:BQ27)</f>
        <v>352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50</v>
      </c>
      <c r="R28" s="18">
        <v>66</v>
      </c>
      <c r="S28" s="18">
        <v>71</v>
      </c>
      <c r="T28" s="18">
        <v>61</v>
      </c>
      <c r="U28" s="18">
        <v>64</v>
      </c>
      <c r="V28" s="18">
        <f>SUM(Q28:U28)</f>
        <v>312</v>
      </c>
      <c r="W28" s="291" t="s">
        <v>15</v>
      </c>
      <c r="X28" s="292"/>
      <c r="Y28" s="18">
        <v>58</v>
      </c>
      <c r="Z28" s="18">
        <v>63</v>
      </c>
      <c r="AA28" s="18">
        <v>71</v>
      </c>
      <c r="AB28" s="18">
        <v>85</v>
      </c>
      <c r="AC28" s="18">
        <v>60</v>
      </c>
      <c r="AD28" s="19">
        <f>SUM(Y28:AC28)</f>
        <v>337</v>
      </c>
      <c r="AI28" s="274" t="s">
        <v>15</v>
      </c>
      <c r="AJ28" s="293"/>
      <c r="AK28" s="17">
        <v>0</v>
      </c>
      <c r="AL28" s="18">
        <v>4</v>
      </c>
      <c r="AM28" s="18">
        <v>1</v>
      </c>
      <c r="AN28" s="18">
        <v>0</v>
      </c>
      <c r="AO28" s="18">
        <v>2</v>
      </c>
      <c r="AP28" s="18">
        <f>SUM(AK28:AO28)</f>
        <v>7</v>
      </c>
      <c r="AQ28" s="291" t="s">
        <v>15</v>
      </c>
      <c r="AR28" s="292"/>
      <c r="AS28" s="18">
        <v>3</v>
      </c>
      <c r="AT28" s="18">
        <v>0</v>
      </c>
      <c r="AU28" s="18">
        <v>0</v>
      </c>
      <c r="AV28" s="18">
        <v>2</v>
      </c>
      <c r="AW28" s="18">
        <v>1</v>
      </c>
      <c r="AX28" s="19">
        <f>SUM(AS28:AW28)</f>
        <v>6</v>
      </c>
      <c r="BC28" s="274" t="s">
        <v>15</v>
      </c>
      <c r="BD28" s="293"/>
      <c r="BE28" s="17">
        <f t="shared" si="36"/>
        <v>50</v>
      </c>
      <c r="BF28" s="18">
        <f t="shared" si="36"/>
        <v>70</v>
      </c>
      <c r="BG28" s="18">
        <f t="shared" si="36"/>
        <v>72</v>
      </c>
      <c r="BH28" s="18">
        <f t="shared" si="36"/>
        <v>61</v>
      </c>
      <c r="BI28" s="18">
        <f t="shared" si="36"/>
        <v>66</v>
      </c>
      <c r="BJ28" s="18">
        <f>SUM(BE28:BI28)</f>
        <v>319</v>
      </c>
      <c r="BK28" s="287" t="s">
        <v>15</v>
      </c>
      <c r="BL28" s="287"/>
      <c r="BM28" s="18">
        <f t="shared" si="37"/>
        <v>61</v>
      </c>
      <c r="BN28" s="18">
        <f t="shared" si="37"/>
        <v>63</v>
      </c>
      <c r="BO28" s="18">
        <f t="shared" si="37"/>
        <v>71</v>
      </c>
      <c r="BP28" s="18">
        <f t="shared" si="37"/>
        <v>87</v>
      </c>
      <c r="BQ28" s="18">
        <f t="shared" si="37"/>
        <v>61</v>
      </c>
      <c r="BR28" s="19">
        <f>SUM(BM28:BQ28)</f>
        <v>343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 t="shared" ref="Q29:V29" si="38">SUM(Q27:Q28)</f>
        <v>111</v>
      </c>
      <c r="R29" s="20">
        <f t="shared" si="38"/>
        <v>131</v>
      </c>
      <c r="S29" s="20">
        <f t="shared" si="38"/>
        <v>139</v>
      </c>
      <c r="T29" s="20">
        <f t="shared" si="38"/>
        <v>129</v>
      </c>
      <c r="U29" s="20">
        <f t="shared" si="38"/>
        <v>155</v>
      </c>
      <c r="V29" s="20">
        <f t="shared" si="38"/>
        <v>665</v>
      </c>
      <c r="W29" s="295" t="s">
        <v>12</v>
      </c>
      <c r="X29" s="296"/>
      <c r="Y29" s="20">
        <f t="shared" ref="Y29:AD29" si="39">SUM(Y27:Y28)</f>
        <v>142</v>
      </c>
      <c r="Z29" s="20">
        <f t="shared" si="39"/>
        <v>141</v>
      </c>
      <c r="AA29" s="20">
        <f t="shared" si="39"/>
        <v>130</v>
      </c>
      <c r="AB29" s="20">
        <f t="shared" si="39"/>
        <v>150</v>
      </c>
      <c r="AC29" s="20">
        <f t="shared" si="39"/>
        <v>124</v>
      </c>
      <c r="AD29" s="20">
        <f t="shared" si="39"/>
        <v>687</v>
      </c>
      <c r="AI29" s="274" t="s">
        <v>12</v>
      </c>
      <c r="AJ29" s="275"/>
      <c r="AK29" s="20">
        <f t="shared" ref="AK29:AP29" si="40">SUM(AK27:AK28)</f>
        <v>0</v>
      </c>
      <c r="AL29" s="20">
        <f t="shared" si="40"/>
        <v>4</v>
      </c>
      <c r="AM29" s="20">
        <f t="shared" si="40"/>
        <v>2</v>
      </c>
      <c r="AN29" s="20">
        <f t="shared" si="40"/>
        <v>0</v>
      </c>
      <c r="AO29" s="20">
        <f t="shared" si="40"/>
        <v>2</v>
      </c>
      <c r="AP29" s="20">
        <f t="shared" si="40"/>
        <v>8</v>
      </c>
      <c r="AQ29" s="295" t="s">
        <v>12</v>
      </c>
      <c r="AR29" s="296"/>
      <c r="AS29" s="20">
        <f t="shared" ref="AS29:AX29" si="41">SUM(AS27:AS28)</f>
        <v>4</v>
      </c>
      <c r="AT29" s="20">
        <f t="shared" si="41"/>
        <v>0</v>
      </c>
      <c r="AU29" s="20">
        <f t="shared" si="41"/>
        <v>1</v>
      </c>
      <c r="AV29" s="20">
        <f t="shared" si="41"/>
        <v>2</v>
      </c>
      <c r="AW29" s="20">
        <f t="shared" si="41"/>
        <v>1</v>
      </c>
      <c r="AX29" s="20">
        <f t="shared" si="41"/>
        <v>8</v>
      </c>
      <c r="BC29" s="274" t="s">
        <v>12</v>
      </c>
      <c r="BD29" s="275"/>
      <c r="BE29" s="20">
        <f t="shared" ref="BE29:BJ29" si="42">SUM(BE27:BE28)</f>
        <v>111</v>
      </c>
      <c r="BF29" s="20">
        <f t="shared" si="42"/>
        <v>135</v>
      </c>
      <c r="BG29" s="20">
        <f t="shared" si="42"/>
        <v>141</v>
      </c>
      <c r="BH29" s="20">
        <f t="shared" si="42"/>
        <v>129</v>
      </c>
      <c r="BI29" s="20">
        <f t="shared" si="42"/>
        <v>157</v>
      </c>
      <c r="BJ29" s="20">
        <f t="shared" si="42"/>
        <v>673</v>
      </c>
      <c r="BK29" s="295" t="s">
        <v>12</v>
      </c>
      <c r="BL29" s="296"/>
      <c r="BM29" s="20">
        <f t="shared" ref="BM29:BR29" si="43">SUM(BM27:BM28)</f>
        <v>146</v>
      </c>
      <c r="BN29" s="20">
        <f t="shared" si="43"/>
        <v>141</v>
      </c>
      <c r="BO29" s="20">
        <f t="shared" si="43"/>
        <v>131</v>
      </c>
      <c r="BP29" s="20">
        <f t="shared" si="43"/>
        <v>152</v>
      </c>
      <c r="BQ29" s="20">
        <f t="shared" si="43"/>
        <v>125</v>
      </c>
      <c r="BR29" s="20">
        <f t="shared" si="43"/>
        <v>695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5"/>
      <c r="P30" s="25"/>
      <c r="Q30" s="23"/>
      <c r="R30" s="23"/>
      <c r="S30" s="23"/>
      <c r="T30" s="23"/>
      <c r="U30" s="23"/>
      <c r="V30" s="23"/>
      <c r="W30" s="25"/>
      <c r="X30" s="25"/>
      <c r="Y30" s="23"/>
      <c r="Z30" s="23"/>
      <c r="AA30" s="23"/>
      <c r="AB30" s="23"/>
      <c r="AC30" s="23"/>
      <c r="AD30" s="23"/>
      <c r="AI30" s="25"/>
      <c r="AJ30" s="25"/>
      <c r="AK30" s="23"/>
      <c r="AL30" s="23"/>
      <c r="AM30" s="23"/>
      <c r="AN30" s="23"/>
      <c r="AO30" s="23"/>
      <c r="AP30" s="23"/>
      <c r="AQ30" s="25"/>
      <c r="AR30" s="25"/>
      <c r="AS30" s="23"/>
      <c r="AT30" s="23"/>
      <c r="AU30" s="23"/>
      <c r="AV30" s="23"/>
      <c r="AW30" s="23"/>
      <c r="AX30" s="23"/>
      <c r="BC30" s="25"/>
      <c r="BD30" s="25"/>
      <c r="BE30" s="23"/>
      <c r="BF30" s="23"/>
      <c r="BG30" s="23"/>
      <c r="BH30" s="23"/>
      <c r="BI30" s="23"/>
      <c r="BJ30" s="23"/>
      <c r="BK30" s="25"/>
      <c r="BL30" s="25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916</v>
      </c>
      <c r="D32" s="319">
        <f t="shared" si="44"/>
        <v>981</v>
      </c>
      <c r="E32" s="321">
        <f t="shared" si="44"/>
        <v>1897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916</v>
      </c>
      <c r="J32" s="331">
        <f t="shared" si="44"/>
        <v>981</v>
      </c>
      <c r="K32" s="333">
        <f t="shared" si="44"/>
        <v>1897</v>
      </c>
      <c r="O32" s="274" t="s">
        <v>13</v>
      </c>
      <c r="P32" s="293"/>
      <c r="Q32" s="178">
        <v>63</v>
      </c>
      <c r="R32" s="179">
        <v>54</v>
      </c>
      <c r="S32" s="179">
        <v>61</v>
      </c>
      <c r="T32" s="179">
        <v>47</v>
      </c>
      <c r="U32" s="179">
        <v>56</v>
      </c>
      <c r="V32" s="179">
        <f>SUM(Q32:U32)</f>
        <v>281</v>
      </c>
      <c r="W32" s="284" t="s">
        <v>13</v>
      </c>
      <c r="X32" s="285"/>
      <c r="Y32" s="179">
        <v>57</v>
      </c>
      <c r="Z32" s="179">
        <v>46</v>
      </c>
      <c r="AA32" s="179">
        <v>57</v>
      </c>
      <c r="AB32" s="179">
        <v>71</v>
      </c>
      <c r="AC32" s="179">
        <v>74</v>
      </c>
      <c r="AD32" s="180">
        <f>SUM(Y32:AC32)</f>
        <v>305</v>
      </c>
      <c r="AI32" s="274" t="s">
        <v>13</v>
      </c>
      <c r="AJ32" s="293"/>
      <c r="AK32" s="178">
        <v>0</v>
      </c>
      <c r="AL32" s="179">
        <v>0</v>
      </c>
      <c r="AM32" s="179">
        <v>0</v>
      </c>
      <c r="AN32" s="179">
        <v>1</v>
      </c>
      <c r="AO32" s="179">
        <v>0</v>
      </c>
      <c r="AP32" s="179">
        <f>SUM(AK32:AO32)</f>
        <v>1</v>
      </c>
      <c r="AQ32" s="284" t="s">
        <v>13</v>
      </c>
      <c r="AR32" s="285"/>
      <c r="AS32" s="179"/>
      <c r="AT32" s="179"/>
      <c r="AU32" s="179"/>
      <c r="AV32" s="179"/>
      <c r="AW32" s="179"/>
      <c r="AX32" s="180">
        <f>SUM(AS32:AW32)</f>
        <v>0</v>
      </c>
      <c r="BC32" s="274" t="s">
        <v>13</v>
      </c>
      <c r="BD32" s="293"/>
      <c r="BE32" s="178">
        <f t="shared" ref="BE32:BI32" si="45">Q32+AK32</f>
        <v>63</v>
      </c>
      <c r="BF32" s="179">
        <f t="shared" si="45"/>
        <v>54</v>
      </c>
      <c r="BG32" s="179">
        <f t="shared" si="45"/>
        <v>61</v>
      </c>
      <c r="BH32" s="179">
        <f t="shared" si="45"/>
        <v>48</v>
      </c>
      <c r="BI32" s="179">
        <f t="shared" si="45"/>
        <v>56</v>
      </c>
      <c r="BJ32" s="179">
        <f>SUM(BE32:BI32)</f>
        <v>282</v>
      </c>
      <c r="BK32" s="286" t="s">
        <v>13</v>
      </c>
      <c r="BL32" s="286"/>
      <c r="BM32" s="179">
        <f t="shared" ref="BM32:BQ33" si="46">Y32+AS32</f>
        <v>57</v>
      </c>
      <c r="BN32" s="179">
        <f t="shared" si="46"/>
        <v>46</v>
      </c>
      <c r="BO32" s="179">
        <f t="shared" si="46"/>
        <v>57</v>
      </c>
      <c r="BP32" s="179">
        <f t="shared" si="46"/>
        <v>71</v>
      </c>
      <c r="BQ32" s="179">
        <f t="shared" si="46"/>
        <v>74</v>
      </c>
      <c r="BR32" s="180">
        <f>SUM(BM32:BQ32)</f>
        <v>305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59</v>
      </c>
      <c r="R33" s="18">
        <v>60</v>
      </c>
      <c r="S33" s="18">
        <v>49</v>
      </c>
      <c r="T33" s="18">
        <v>58</v>
      </c>
      <c r="U33" s="18">
        <v>46</v>
      </c>
      <c r="V33" s="18">
        <f>SUM(Q33:U33)</f>
        <v>272</v>
      </c>
      <c r="W33" s="291" t="s">
        <v>15</v>
      </c>
      <c r="X33" s="292"/>
      <c r="Y33" s="18">
        <v>56</v>
      </c>
      <c r="Z33" s="18">
        <v>61</v>
      </c>
      <c r="AA33" s="18">
        <v>72</v>
      </c>
      <c r="AB33" s="18">
        <v>68</v>
      </c>
      <c r="AC33" s="18">
        <v>64</v>
      </c>
      <c r="AD33" s="19">
        <f>SUM(Y33:AC33)</f>
        <v>321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59</v>
      </c>
      <c r="BF33" s="17">
        <f t="shared" ref="BF33:BI33" si="47">SUM(R33,AL33)</f>
        <v>60</v>
      </c>
      <c r="BG33" s="17">
        <f t="shared" si="47"/>
        <v>50</v>
      </c>
      <c r="BH33" s="17">
        <f t="shared" si="47"/>
        <v>58</v>
      </c>
      <c r="BI33" s="17">
        <f t="shared" si="47"/>
        <v>46</v>
      </c>
      <c r="BJ33" s="18">
        <f>SUM(BE33:BI33)</f>
        <v>273</v>
      </c>
      <c r="BK33" s="287" t="s">
        <v>15</v>
      </c>
      <c r="BL33" s="287"/>
      <c r="BM33" s="18">
        <f>Y33+AS33</f>
        <v>56</v>
      </c>
      <c r="BN33" s="18">
        <f t="shared" si="46"/>
        <v>61</v>
      </c>
      <c r="BO33" s="18">
        <f t="shared" si="46"/>
        <v>72</v>
      </c>
      <c r="BP33" s="18">
        <f t="shared" si="46"/>
        <v>68</v>
      </c>
      <c r="BQ33" s="18">
        <f t="shared" si="46"/>
        <v>64</v>
      </c>
      <c r="BR33" s="19">
        <f>SUM(BM33:BQ33)</f>
        <v>321</v>
      </c>
    </row>
    <row r="34" spans="2:70" x14ac:dyDescent="0.15">
      <c r="B34" s="83" t="s">
        <v>46</v>
      </c>
      <c r="C34" s="347">
        <f t="shared" ref="C34:K34" si="48">C20</f>
        <v>779</v>
      </c>
      <c r="D34" s="349">
        <f t="shared" si="48"/>
        <v>1287</v>
      </c>
      <c r="E34" s="351">
        <f t="shared" si="48"/>
        <v>2066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343">
        <f t="shared" si="48"/>
        <v>779</v>
      </c>
      <c r="J34" s="345">
        <f t="shared" si="48"/>
        <v>1288</v>
      </c>
      <c r="K34" s="359">
        <f t="shared" si="48"/>
        <v>2067</v>
      </c>
      <c r="O34" s="274" t="s">
        <v>12</v>
      </c>
      <c r="P34" s="275"/>
      <c r="Q34" s="20">
        <f t="shared" ref="Q34:V34" si="49">SUM(Q32:Q33)</f>
        <v>122</v>
      </c>
      <c r="R34" s="20">
        <f t="shared" si="49"/>
        <v>114</v>
      </c>
      <c r="S34" s="20">
        <f t="shared" si="49"/>
        <v>110</v>
      </c>
      <c r="T34" s="20">
        <f t="shared" si="49"/>
        <v>105</v>
      </c>
      <c r="U34" s="20">
        <f t="shared" si="49"/>
        <v>102</v>
      </c>
      <c r="V34" s="20">
        <f t="shared" si="49"/>
        <v>553</v>
      </c>
      <c r="W34" s="295" t="s">
        <v>12</v>
      </c>
      <c r="X34" s="296"/>
      <c r="Y34" s="20">
        <f t="shared" ref="Y34:AD34" si="50">SUM(Y32:Y33)</f>
        <v>113</v>
      </c>
      <c r="Z34" s="20">
        <f t="shared" si="50"/>
        <v>107</v>
      </c>
      <c r="AA34" s="20">
        <f t="shared" si="50"/>
        <v>129</v>
      </c>
      <c r="AB34" s="20">
        <f t="shared" si="50"/>
        <v>139</v>
      </c>
      <c r="AC34" s="20">
        <f t="shared" si="50"/>
        <v>138</v>
      </c>
      <c r="AD34" s="20">
        <f t="shared" si="50"/>
        <v>626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122</v>
      </c>
      <c r="BF34" s="20">
        <f t="shared" si="53"/>
        <v>114</v>
      </c>
      <c r="BG34" s="20">
        <f t="shared" si="53"/>
        <v>111</v>
      </c>
      <c r="BH34" s="20">
        <f t="shared" si="53"/>
        <v>106</v>
      </c>
      <c r="BI34" s="20">
        <f t="shared" si="53"/>
        <v>102</v>
      </c>
      <c r="BJ34" s="20">
        <f t="shared" si="53"/>
        <v>555</v>
      </c>
      <c r="BK34" s="295" t="s">
        <v>12</v>
      </c>
      <c r="BL34" s="296"/>
      <c r="BM34" s="20">
        <f t="shared" ref="BM34:BR34" si="54">SUM(BM32:BM33)</f>
        <v>113</v>
      </c>
      <c r="BN34" s="20">
        <f t="shared" si="54"/>
        <v>107</v>
      </c>
      <c r="BO34" s="20">
        <f t="shared" si="54"/>
        <v>129</v>
      </c>
      <c r="BP34" s="20">
        <f t="shared" si="54"/>
        <v>139</v>
      </c>
      <c r="BQ34" s="20">
        <f t="shared" si="54"/>
        <v>138</v>
      </c>
      <c r="BR34" s="20">
        <f t="shared" si="54"/>
        <v>626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5"/>
      <c r="P35" s="25"/>
      <c r="Q35" s="23"/>
      <c r="R35" s="23"/>
      <c r="S35" s="23"/>
      <c r="T35" s="23"/>
      <c r="U35" s="23"/>
      <c r="V35" s="23"/>
      <c r="W35" s="25"/>
      <c r="X35" s="25"/>
      <c r="Y35" s="23"/>
      <c r="Z35" s="23"/>
      <c r="AA35" s="23"/>
      <c r="AB35" s="23"/>
      <c r="AC35" s="23"/>
      <c r="AD35" s="23"/>
      <c r="AI35" s="25"/>
      <c r="AJ35" s="25"/>
      <c r="AK35" s="23"/>
      <c r="AL35" s="23"/>
      <c r="AM35" s="23"/>
      <c r="AN35" s="23"/>
      <c r="AO35" s="23"/>
      <c r="AP35" s="23"/>
      <c r="AQ35" s="25"/>
      <c r="AR35" s="25"/>
      <c r="AS35" s="23"/>
      <c r="AT35" s="23"/>
      <c r="AU35" s="23"/>
      <c r="AV35" s="23"/>
      <c r="AW35" s="23"/>
      <c r="AX35" s="23"/>
      <c r="BC35" s="25"/>
      <c r="BD35" s="25"/>
      <c r="BE35" s="23"/>
      <c r="BF35" s="23"/>
      <c r="BG35" s="23"/>
      <c r="BH35" s="23"/>
      <c r="BI35" s="23"/>
      <c r="BJ35" s="23"/>
      <c r="BK35" s="25"/>
      <c r="BL35" s="25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178">
        <v>72</v>
      </c>
      <c r="R37" s="179">
        <v>80</v>
      </c>
      <c r="S37" s="179">
        <v>69</v>
      </c>
      <c r="T37" s="179">
        <v>71</v>
      </c>
      <c r="U37" s="179">
        <v>73</v>
      </c>
      <c r="V37" s="179">
        <f>SUM(Q37:U37)</f>
        <v>365</v>
      </c>
      <c r="W37" s="284" t="s">
        <v>13</v>
      </c>
      <c r="X37" s="285"/>
      <c r="Y37" s="179">
        <v>95</v>
      </c>
      <c r="Z37" s="179">
        <v>92</v>
      </c>
      <c r="AA37" s="179">
        <v>96</v>
      </c>
      <c r="AB37" s="179">
        <v>94</v>
      </c>
      <c r="AC37" s="179">
        <v>88</v>
      </c>
      <c r="AD37" s="180">
        <f>SUM(Y37:AC37)</f>
        <v>465</v>
      </c>
      <c r="AI37" s="274" t="s">
        <v>13</v>
      </c>
      <c r="AJ37" s="293"/>
      <c r="AK37" s="178">
        <v>0</v>
      </c>
      <c r="AL37" s="179"/>
      <c r="AM37" s="179"/>
      <c r="AN37" s="179"/>
      <c r="AO37" s="179"/>
      <c r="AP37" s="179">
        <f>SUM(AK37:AO37)</f>
        <v>0</v>
      </c>
      <c r="AQ37" s="284" t="s">
        <v>13</v>
      </c>
      <c r="AR37" s="285"/>
      <c r="AS37" s="179"/>
      <c r="AT37" s="179"/>
      <c r="AU37" s="179"/>
      <c r="AV37" s="179"/>
      <c r="AW37" s="179"/>
      <c r="AX37" s="180">
        <f>SUM(AS37:AW37)</f>
        <v>0</v>
      </c>
      <c r="BC37" s="274" t="s">
        <v>13</v>
      </c>
      <c r="BD37" s="293"/>
      <c r="BE37" s="178">
        <f t="shared" ref="BE37:BI38" si="55">Q37+AK37</f>
        <v>72</v>
      </c>
      <c r="BF37" s="179">
        <f t="shared" si="55"/>
        <v>80</v>
      </c>
      <c r="BG37" s="179">
        <f t="shared" si="55"/>
        <v>69</v>
      </c>
      <c r="BH37" s="179">
        <f t="shared" si="55"/>
        <v>71</v>
      </c>
      <c r="BI37" s="179">
        <f t="shared" si="55"/>
        <v>73</v>
      </c>
      <c r="BJ37" s="179">
        <f>SUM(BE37:BI37)</f>
        <v>365</v>
      </c>
      <c r="BK37" s="286" t="s">
        <v>13</v>
      </c>
      <c r="BL37" s="286"/>
      <c r="BM37" s="179">
        <f t="shared" ref="BM37:BQ38" si="56">Y37+AS37</f>
        <v>95</v>
      </c>
      <c r="BN37" s="179">
        <f t="shared" si="56"/>
        <v>92</v>
      </c>
      <c r="BO37" s="179">
        <f t="shared" si="56"/>
        <v>96</v>
      </c>
      <c r="BP37" s="179">
        <f t="shared" si="56"/>
        <v>94</v>
      </c>
      <c r="BQ37" s="179">
        <f t="shared" si="56"/>
        <v>88</v>
      </c>
      <c r="BR37" s="180">
        <f>SUM(BM37:BQ37)</f>
        <v>465</v>
      </c>
    </row>
    <row r="38" spans="2:70" ht="14.25" thickBot="1" x14ac:dyDescent="0.2">
      <c r="B38" s="138" t="s">
        <v>41</v>
      </c>
      <c r="C38" s="367">
        <f>ROUND(C32/$C$10,4)</f>
        <v>0.18140000000000001</v>
      </c>
      <c r="D38" s="369">
        <f>ROUND(D32/$D$10,4)</f>
        <v>0.17780000000000001</v>
      </c>
      <c r="E38" s="371">
        <f>ROUND(E32/$E$10,4)</f>
        <v>0.17949999999999999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0.18010000000000001</v>
      </c>
      <c r="J38" s="363">
        <f>ROUND(J32/$J$10,4)</f>
        <v>0.1762</v>
      </c>
      <c r="K38" s="365">
        <f>ROUND(K32/$K$10,4)</f>
        <v>0.17799999999999999</v>
      </c>
      <c r="O38" s="274" t="s">
        <v>15</v>
      </c>
      <c r="P38" s="293"/>
      <c r="Q38" s="17">
        <v>66</v>
      </c>
      <c r="R38" s="18">
        <v>75</v>
      </c>
      <c r="S38" s="18">
        <v>92</v>
      </c>
      <c r="T38" s="18">
        <v>55</v>
      </c>
      <c r="U38" s="18">
        <v>92</v>
      </c>
      <c r="V38" s="18">
        <f>SUM(Q38:U38)</f>
        <v>380</v>
      </c>
      <c r="W38" s="291" t="s">
        <v>15</v>
      </c>
      <c r="X38" s="292"/>
      <c r="Y38" s="18">
        <v>81</v>
      </c>
      <c r="Z38" s="18">
        <v>98</v>
      </c>
      <c r="AA38" s="18">
        <v>81</v>
      </c>
      <c r="AB38" s="18">
        <v>95</v>
      </c>
      <c r="AC38" s="18">
        <v>123</v>
      </c>
      <c r="AD38" s="19">
        <f>SUM(Y38:AC38)</f>
        <v>478</v>
      </c>
      <c r="AI38" s="274" t="s">
        <v>15</v>
      </c>
      <c r="AJ38" s="293"/>
      <c r="AK38" s="17">
        <v>1</v>
      </c>
      <c r="AL38" s="18"/>
      <c r="AM38" s="18"/>
      <c r="AN38" s="18"/>
      <c r="AO38" s="18"/>
      <c r="AP38" s="18">
        <f>SUM(AK38:AO38)</f>
        <v>1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67</v>
      </c>
      <c r="BF38" s="18">
        <f t="shared" si="55"/>
        <v>75</v>
      </c>
      <c r="BG38" s="18">
        <f t="shared" si="55"/>
        <v>92</v>
      </c>
      <c r="BH38" s="18">
        <f t="shared" si="55"/>
        <v>55</v>
      </c>
      <c r="BI38" s="18">
        <f t="shared" si="55"/>
        <v>92</v>
      </c>
      <c r="BJ38" s="18">
        <f>SUM(BE38:BI38)</f>
        <v>381</v>
      </c>
      <c r="BK38" s="287" t="s">
        <v>15</v>
      </c>
      <c r="BL38" s="287"/>
      <c r="BM38" s="18">
        <f t="shared" si="56"/>
        <v>81</v>
      </c>
      <c r="BN38" s="18">
        <f t="shared" si="56"/>
        <v>98</v>
      </c>
      <c r="BO38" s="18">
        <f t="shared" si="56"/>
        <v>81</v>
      </c>
      <c r="BP38" s="18">
        <f t="shared" si="56"/>
        <v>95</v>
      </c>
      <c r="BQ38" s="18">
        <f t="shared" si="56"/>
        <v>123</v>
      </c>
      <c r="BR38" s="19">
        <f>SUM(BM38:BQ38)</f>
        <v>478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72"/>
      <c r="O39" s="274" t="s">
        <v>12</v>
      </c>
      <c r="P39" s="275"/>
      <c r="Q39" s="20">
        <f t="shared" ref="Q39:V39" si="57">SUM(Q37:Q38)</f>
        <v>138</v>
      </c>
      <c r="R39" s="20">
        <f t="shared" si="57"/>
        <v>155</v>
      </c>
      <c r="S39" s="20">
        <f t="shared" si="57"/>
        <v>161</v>
      </c>
      <c r="T39" s="20">
        <f t="shared" si="57"/>
        <v>126</v>
      </c>
      <c r="U39" s="20">
        <f t="shared" si="57"/>
        <v>165</v>
      </c>
      <c r="V39" s="20">
        <f t="shared" si="57"/>
        <v>745</v>
      </c>
      <c r="W39" s="295" t="s">
        <v>12</v>
      </c>
      <c r="X39" s="296"/>
      <c r="Y39" s="20">
        <f t="shared" ref="Y39:AD39" si="58">SUM(Y37:Y38)</f>
        <v>176</v>
      </c>
      <c r="Z39" s="20">
        <f t="shared" si="58"/>
        <v>190</v>
      </c>
      <c r="AA39" s="20">
        <f t="shared" si="58"/>
        <v>177</v>
      </c>
      <c r="AB39" s="20">
        <f t="shared" si="58"/>
        <v>189</v>
      </c>
      <c r="AC39" s="20">
        <f t="shared" si="58"/>
        <v>211</v>
      </c>
      <c r="AD39" s="20">
        <f t="shared" si="58"/>
        <v>943</v>
      </c>
      <c r="AI39" s="274" t="s">
        <v>12</v>
      </c>
      <c r="AJ39" s="275"/>
      <c r="AK39" s="20">
        <f t="shared" ref="AK39:AP39" si="59">SUM(AK37:AK38)</f>
        <v>1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1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139</v>
      </c>
      <c r="BF39" s="20">
        <f t="shared" si="61"/>
        <v>155</v>
      </c>
      <c r="BG39" s="20">
        <f t="shared" si="61"/>
        <v>161</v>
      </c>
      <c r="BH39" s="20">
        <f t="shared" si="61"/>
        <v>126</v>
      </c>
      <c r="BI39" s="20">
        <f t="shared" si="61"/>
        <v>165</v>
      </c>
      <c r="BJ39" s="20">
        <f t="shared" si="61"/>
        <v>746</v>
      </c>
      <c r="BK39" s="295" t="s">
        <v>12</v>
      </c>
      <c r="BL39" s="296"/>
      <c r="BM39" s="20">
        <f t="shared" ref="BM39:BR39" si="62">SUM(BM37:BM38)</f>
        <v>176</v>
      </c>
      <c r="BN39" s="20">
        <f t="shared" si="62"/>
        <v>190</v>
      </c>
      <c r="BO39" s="20">
        <f t="shared" si="62"/>
        <v>177</v>
      </c>
      <c r="BP39" s="20">
        <f t="shared" si="62"/>
        <v>189</v>
      </c>
      <c r="BQ39" s="20">
        <f t="shared" si="62"/>
        <v>211</v>
      </c>
      <c r="BR39" s="20">
        <f t="shared" si="62"/>
        <v>943</v>
      </c>
    </row>
    <row r="40" spans="2:70" x14ac:dyDescent="0.15">
      <c r="B40" s="85" t="s">
        <v>43</v>
      </c>
      <c r="C40" s="368">
        <f>ROUND(C34/$C$10,4)</f>
        <v>0.15429999999999999</v>
      </c>
      <c r="D40" s="370">
        <f>ROUND(D34/$D$10,4)</f>
        <v>0.23330000000000001</v>
      </c>
      <c r="E40" s="372">
        <f>ROUND(E34/$E$10,4)</f>
        <v>0.19550000000000001</v>
      </c>
      <c r="F40" s="368">
        <f>ROUND(F34/$F$10,4)</f>
        <v>0</v>
      </c>
      <c r="G40" s="370">
        <f>ROUND(G34/$G$10,4)</f>
        <v>1.9199999999999998E-2</v>
      </c>
      <c r="H40" s="374">
        <f>ROUND(H34/$H$10,4)</f>
        <v>1.11E-2</v>
      </c>
      <c r="I40" s="362">
        <f>ROUND(I34/$I$10,4)</f>
        <v>0.15310000000000001</v>
      </c>
      <c r="J40" s="364">
        <f>ROUND(J34/$J$10,4)</f>
        <v>0.23130000000000001</v>
      </c>
      <c r="K40" s="366">
        <f>ROUND(K34/$K$10,4)</f>
        <v>0.19400000000000001</v>
      </c>
      <c r="O40" s="25"/>
      <c r="P40" s="25"/>
      <c r="Q40" s="23"/>
      <c r="R40" s="23"/>
      <c r="S40" s="23"/>
      <c r="T40" s="23"/>
      <c r="U40" s="23"/>
      <c r="V40" s="23"/>
      <c r="W40" s="25"/>
      <c r="X40" s="25"/>
      <c r="Y40" s="23"/>
      <c r="Z40" s="23"/>
      <c r="AA40" s="23"/>
      <c r="AB40" s="23"/>
      <c r="AC40" s="23"/>
      <c r="AD40" s="23"/>
      <c r="AI40" s="25"/>
      <c r="AJ40" s="25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BC40" s="25"/>
      <c r="BD40" s="25"/>
      <c r="BE40" s="23"/>
      <c r="BF40" s="23"/>
      <c r="BG40" s="23"/>
      <c r="BH40" s="23"/>
      <c r="BI40" s="23"/>
      <c r="BJ40" s="23"/>
      <c r="BK40" s="25"/>
      <c r="BL40" s="25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178">
        <v>102</v>
      </c>
      <c r="R42" s="179">
        <v>116</v>
      </c>
      <c r="S42" s="179">
        <v>104</v>
      </c>
      <c r="T42" s="179">
        <v>89</v>
      </c>
      <c r="U42" s="179">
        <v>40</v>
      </c>
      <c r="V42" s="179">
        <f>SUM(Q42:U42)</f>
        <v>451</v>
      </c>
      <c r="W42" s="284" t="s">
        <v>13</v>
      </c>
      <c r="X42" s="285"/>
      <c r="Y42" s="179">
        <v>61</v>
      </c>
      <c r="Z42" s="179">
        <v>76</v>
      </c>
      <c r="AA42" s="179">
        <v>81</v>
      </c>
      <c r="AB42" s="179">
        <v>54</v>
      </c>
      <c r="AC42" s="179">
        <v>55</v>
      </c>
      <c r="AD42" s="180">
        <f>SUM(Y42:AC42)</f>
        <v>327</v>
      </c>
      <c r="AI42" s="274" t="s">
        <v>13</v>
      </c>
      <c r="AJ42" s="293"/>
      <c r="AK42" s="178"/>
      <c r="AL42" s="179"/>
      <c r="AM42" s="179"/>
      <c r="AN42" s="179"/>
      <c r="AO42" s="179"/>
      <c r="AP42" s="179">
        <f>SUM(AK42:AO42)</f>
        <v>0</v>
      </c>
      <c r="AQ42" s="284" t="s">
        <v>13</v>
      </c>
      <c r="AR42" s="285"/>
      <c r="AS42" s="179"/>
      <c r="AT42" s="179"/>
      <c r="AU42" s="179">
        <v>0</v>
      </c>
      <c r="AV42" s="179"/>
      <c r="AW42" s="179"/>
      <c r="AX42" s="180">
        <f>SUM(AS42:AW42)</f>
        <v>0</v>
      </c>
      <c r="BC42" s="274" t="s">
        <v>13</v>
      </c>
      <c r="BD42" s="293"/>
      <c r="BE42" s="178">
        <f t="shared" ref="BE42:BI43" si="63">Q42+AK42</f>
        <v>102</v>
      </c>
      <c r="BF42" s="179">
        <f t="shared" si="63"/>
        <v>116</v>
      </c>
      <c r="BG42" s="179">
        <f t="shared" si="63"/>
        <v>104</v>
      </c>
      <c r="BH42" s="179">
        <f t="shared" si="63"/>
        <v>89</v>
      </c>
      <c r="BI42" s="179">
        <f t="shared" si="63"/>
        <v>40</v>
      </c>
      <c r="BJ42" s="180">
        <f>SUM(BE42:BI42)</f>
        <v>451</v>
      </c>
      <c r="BK42" s="286" t="s">
        <v>13</v>
      </c>
      <c r="BL42" s="286"/>
      <c r="BM42" s="179">
        <f t="shared" ref="BM42:BQ43" si="64">Y42+AS42</f>
        <v>61</v>
      </c>
      <c r="BN42" s="179">
        <f t="shared" si="64"/>
        <v>76</v>
      </c>
      <c r="BO42" s="179">
        <f t="shared" si="64"/>
        <v>81</v>
      </c>
      <c r="BP42" s="179">
        <f t="shared" si="64"/>
        <v>54</v>
      </c>
      <c r="BQ42" s="179">
        <f t="shared" si="64"/>
        <v>55</v>
      </c>
      <c r="BR42" s="180">
        <f>SUM(BM42:BQ42)</f>
        <v>327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104</v>
      </c>
      <c r="R43" s="18">
        <v>103</v>
      </c>
      <c r="S43" s="18">
        <v>116</v>
      </c>
      <c r="T43" s="18">
        <v>117</v>
      </c>
      <c r="U43" s="18">
        <v>63</v>
      </c>
      <c r="V43" s="18">
        <f>SUM(Q43:U43)</f>
        <v>503</v>
      </c>
      <c r="W43" s="291" t="s">
        <v>15</v>
      </c>
      <c r="X43" s="292"/>
      <c r="Y43" s="18">
        <v>66</v>
      </c>
      <c r="Z43" s="18">
        <v>87</v>
      </c>
      <c r="AA43" s="18">
        <v>78</v>
      </c>
      <c r="AB43" s="18">
        <v>64</v>
      </c>
      <c r="AC43" s="18">
        <v>68</v>
      </c>
      <c r="AD43" s="163">
        <f>SUM(Y43:AC43)</f>
        <v>363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>
        <v>1</v>
      </c>
      <c r="AV43" s="18"/>
      <c r="AW43" s="18"/>
      <c r="AX43" s="19">
        <f>SUM(AS43:AW43)</f>
        <v>1</v>
      </c>
      <c r="BC43" s="274" t="s">
        <v>15</v>
      </c>
      <c r="BD43" s="293"/>
      <c r="BE43" s="17">
        <f>Q43+AK43</f>
        <v>104</v>
      </c>
      <c r="BF43" s="18">
        <f t="shared" si="63"/>
        <v>103</v>
      </c>
      <c r="BG43" s="18">
        <f t="shared" si="63"/>
        <v>116</v>
      </c>
      <c r="BH43" s="18">
        <f t="shared" si="63"/>
        <v>117</v>
      </c>
      <c r="BI43" s="18">
        <f t="shared" si="63"/>
        <v>63</v>
      </c>
      <c r="BJ43" s="18">
        <f>SUM(BE43:BI43)</f>
        <v>503</v>
      </c>
      <c r="BK43" s="287" t="s">
        <v>15</v>
      </c>
      <c r="BL43" s="287"/>
      <c r="BM43" s="18">
        <f t="shared" si="64"/>
        <v>66</v>
      </c>
      <c r="BN43" s="18">
        <f t="shared" si="64"/>
        <v>87</v>
      </c>
      <c r="BO43" s="18">
        <f t="shared" si="64"/>
        <v>79</v>
      </c>
      <c r="BP43" s="18">
        <f t="shared" si="64"/>
        <v>64</v>
      </c>
      <c r="BQ43" s="18">
        <f t="shared" si="64"/>
        <v>68</v>
      </c>
      <c r="BR43" s="19">
        <f>SUM(BM43:BQ43)</f>
        <v>364</v>
      </c>
    </row>
    <row r="44" spans="2:70" x14ac:dyDescent="0.15">
      <c r="O44" s="274" t="s">
        <v>12</v>
      </c>
      <c r="P44" s="275"/>
      <c r="Q44" s="20">
        <f t="shared" ref="Q44:V44" si="65">SUM(Q42:Q43)</f>
        <v>206</v>
      </c>
      <c r="R44" s="20">
        <f t="shared" si="65"/>
        <v>219</v>
      </c>
      <c r="S44" s="20">
        <f t="shared" si="65"/>
        <v>220</v>
      </c>
      <c r="T44" s="20">
        <f t="shared" si="65"/>
        <v>206</v>
      </c>
      <c r="U44" s="20">
        <f t="shared" si="65"/>
        <v>103</v>
      </c>
      <c r="V44" s="20">
        <f t="shared" si="65"/>
        <v>954</v>
      </c>
      <c r="W44" s="295" t="s">
        <v>12</v>
      </c>
      <c r="X44" s="296"/>
      <c r="Y44" s="20">
        <f t="shared" ref="Y44:AD44" si="66">SUM(Y42:Y43)</f>
        <v>127</v>
      </c>
      <c r="Z44" s="20">
        <f t="shared" si="66"/>
        <v>163</v>
      </c>
      <c r="AA44" s="20">
        <f t="shared" si="66"/>
        <v>159</v>
      </c>
      <c r="AB44" s="20">
        <f t="shared" si="66"/>
        <v>118</v>
      </c>
      <c r="AC44" s="20">
        <f t="shared" si="66"/>
        <v>123</v>
      </c>
      <c r="AD44" s="20">
        <f t="shared" si="66"/>
        <v>690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1</v>
      </c>
      <c r="AV44" s="20">
        <f t="shared" si="68"/>
        <v>0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206</v>
      </c>
      <c r="BF44" s="20">
        <f t="shared" si="69"/>
        <v>219</v>
      </c>
      <c r="BG44" s="20">
        <f t="shared" si="69"/>
        <v>220</v>
      </c>
      <c r="BH44" s="20">
        <f t="shared" si="69"/>
        <v>206</v>
      </c>
      <c r="BI44" s="20">
        <f t="shared" si="69"/>
        <v>103</v>
      </c>
      <c r="BJ44" s="20">
        <f t="shared" si="69"/>
        <v>954</v>
      </c>
      <c r="BK44" s="295" t="s">
        <v>12</v>
      </c>
      <c r="BL44" s="296"/>
      <c r="BM44" s="20">
        <f t="shared" ref="BM44:BR44" si="70">SUM(BM42:BM43)</f>
        <v>127</v>
      </c>
      <c r="BN44" s="20">
        <f t="shared" si="70"/>
        <v>163</v>
      </c>
      <c r="BO44" s="20">
        <f t="shared" si="70"/>
        <v>160</v>
      </c>
      <c r="BP44" s="20">
        <f t="shared" si="70"/>
        <v>118</v>
      </c>
      <c r="BQ44" s="20">
        <f t="shared" si="70"/>
        <v>123</v>
      </c>
      <c r="BR44" s="20">
        <f t="shared" si="70"/>
        <v>691</v>
      </c>
    </row>
    <row r="45" spans="2:70" x14ac:dyDescent="0.15">
      <c r="B45" s="31"/>
      <c r="C45" s="31"/>
      <c r="O45" s="25"/>
      <c r="P45" s="25"/>
      <c r="Q45" s="23"/>
      <c r="R45" s="23"/>
      <c r="S45" s="23"/>
      <c r="T45" s="23"/>
      <c r="U45" s="23"/>
      <c r="V45" s="23"/>
      <c r="W45" s="25"/>
      <c r="X45" s="25"/>
      <c r="Y45" s="23"/>
      <c r="Z45" s="23"/>
      <c r="AA45" s="23"/>
      <c r="AB45" s="23"/>
      <c r="AC45" s="23"/>
      <c r="AD45" s="23"/>
      <c r="AI45" s="25"/>
      <c r="AJ45" s="25"/>
      <c r="AK45" s="23"/>
      <c r="AL45" s="23"/>
      <c r="AM45" s="23"/>
      <c r="AN45" s="23"/>
      <c r="AO45" s="23"/>
      <c r="AP45" s="23"/>
      <c r="AQ45" s="25"/>
      <c r="AR45" s="25"/>
      <c r="AS45" s="23"/>
      <c r="AT45" s="23"/>
      <c r="AU45" s="23"/>
      <c r="AV45" s="23"/>
      <c r="AW45" s="23"/>
      <c r="AX45" s="23"/>
      <c r="BC45" s="25"/>
      <c r="BD45" s="25"/>
      <c r="BE45" s="23"/>
      <c r="BF45" s="23"/>
      <c r="BG45" s="23"/>
      <c r="BH45" s="23"/>
      <c r="BI45" s="23"/>
      <c r="BJ45" s="23"/>
      <c r="BK45" s="25"/>
      <c r="BL45" s="25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178">
        <v>49</v>
      </c>
      <c r="R47" s="179">
        <v>41</v>
      </c>
      <c r="S47" s="179">
        <v>43</v>
      </c>
      <c r="T47" s="179">
        <v>50</v>
      </c>
      <c r="U47" s="179">
        <v>40</v>
      </c>
      <c r="V47" s="179">
        <f>SUM(Q47:U47)</f>
        <v>223</v>
      </c>
      <c r="W47" s="284" t="s">
        <v>13</v>
      </c>
      <c r="X47" s="285"/>
      <c r="Y47" s="179">
        <v>41</v>
      </c>
      <c r="Z47" s="179">
        <v>34</v>
      </c>
      <c r="AA47" s="179">
        <v>32</v>
      </c>
      <c r="AB47" s="179">
        <v>30</v>
      </c>
      <c r="AC47" s="179">
        <v>18</v>
      </c>
      <c r="AD47" s="180">
        <f>SUM(Y47:AC47)</f>
        <v>155</v>
      </c>
      <c r="AI47" s="274" t="s">
        <v>13</v>
      </c>
      <c r="AJ47" s="293"/>
      <c r="AK47" s="178"/>
      <c r="AL47" s="179"/>
      <c r="AM47" s="179"/>
      <c r="AN47" s="179"/>
      <c r="AO47" s="179"/>
      <c r="AP47" s="179">
        <f>SUM(AK47:AO47)</f>
        <v>0</v>
      </c>
      <c r="AQ47" s="284" t="s">
        <v>13</v>
      </c>
      <c r="AR47" s="285"/>
      <c r="AS47" s="179"/>
      <c r="AT47" s="179"/>
      <c r="AU47" s="179"/>
      <c r="AV47" s="179"/>
      <c r="AW47" s="179"/>
      <c r="AX47" s="180">
        <f>SUM(AS47:AW47)</f>
        <v>0</v>
      </c>
      <c r="BC47" s="274" t="s">
        <v>13</v>
      </c>
      <c r="BD47" s="293"/>
      <c r="BE47" s="178">
        <f t="shared" ref="BE47:BI48" si="71">Q47+AK47</f>
        <v>49</v>
      </c>
      <c r="BF47" s="179">
        <f t="shared" si="71"/>
        <v>41</v>
      </c>
      <c r="BG47" s="179">
        <f t="shared" si="71"/>
        <v>43</v>
      </c>
      <c r="BH47" s="179">
        <f t="shared" si="71"/>
        <v>50</v>
      </c>
      <c r="BI47" s="179">
        <f t="shared" si="71"/>
        <v>40</v>
      </c>
      <c r="BJ47" s="179">
        <f>SUM(BE47:BI47)</f>
        <v>223</v>
      </c>
      <c r="BK47" s="286" t="s">
        <v>13</v>
      </c>
      <c r="BL47" s="286"/>
      <c r="BM47" s="179">
        <f t="shared" ref="BM47:BQ48" si="72">Y47+AS47</f>
        <v>41</v>
      </c>
      <c r="BN47" s="179">
        <f t="shared" si="72"/>
        <v>34</v>
      </c>
      <c r="BO47" s="179">
        <f t="shared" si="72"/>
        <v>32</v>
      </c>
      <c r="BP47" s="179">
        <f t="shared" si="72"/>
        <v>30</v>
      </c>
      <c r="BQ47" s="179">
        <f t="shared" si="72"/>
        <v>18</v>
      </c>
      <c r="BR47" s="180">
        <f>SUM(BM47:BQ47)</f>
        <v>155</v>
      </c>
    </row>
    <row r="48" spans="2:70" ht="14.25" thickBot="1" x14ac:dyDescent="0.2">
      <c r="O48" s="274" t="s">
        <v>15</v>
      </c>
      <c r="P48" s="293"/>
      <c r="Q48" s="17">
        <v>52</v>
      </c>
      <c r="R48" s="18">
        <v>59</v>
      </c>
      <c r="S48" s="18">
        <v>72</v>
      </c>
      <c r="T48" s="18">
        <v>82</v>
      </c>
      <c r="U48" s="18">
        <v>61</v>
      </c>
      <c r="V48" s="18">
        <f>SUM(Q48:U48)</f>
        <v>326</v>
      </c>
      <c r="W48" s="291" t="s">
        <v>15</v>
      </c>
      <c r="X48" s="292"/>
      <c r="Y48" s="18">
        <v>61</v>
      </c>
      <c r="Z48" s="18">
        <v>83</v>
      </c>
      <c r="AA48" s="18">
        <v>66</v>
      </c>
      <c r="AB48" s="18">
        <v>62</v>
      </c>
      <c r="AC48" s="18">
        <v>61</v>
      </c>
      <c r="AD48" s="19">
        <f>SUM(Y48:AC48)</f>
        <v>333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52</v>
      </c>
      <c r="BF48" s="18">
        <f t="shared" si="71"/>
        <v>59</v>
      </c>
      <c r="BG48" s="18">
        <f t="shared" si="71"/>
        <v>72</v>
      </c>
      <c r="BH48" s="18">
        <f t="shared" si="71"/>
        <v>82</v>
      </c>
      <c r="BI48" s="18">
        <f t="shared" si="71"/>
        <v>61</v>
      </c>
      <c r="BJ48" s="18">
        <f>SUM(BE48:BI48)</f>
        <v>326</v>
      </c>
      <c r="BK48" s="287" t="s">
        <v>15</v>
      </c>
      <c r="BL48" s="287"/>
      <c r="BM48" s="18">
        <f t="shared" si="72"/>
        <v>61</v>
      </c>
      <c r="BN48" s="18">
        <f t="shared" si="72"/>
        <v>83</v>
      </c>
      <c r="BO48" s="18">
        <f t="shared" si="72"/>
        <v>66</v>
      </c>
      <c r="BP48" s="18">
        <f t="shared" si="72"/>
        <v>62</v>
      </c>
      <c r="BQ48" s="18">
        <f t="shared" si="72"/>
        <v>61</v>
      </c>
      <c r="BR48" s="19">
        <f>SUM(BM48:BQ48)</f>
        <v>333</v>
      </c>
    </row>
    <row r="49" spans="15:76" x14ac:dyDescent="0.15">
      <c r="O49" s="274" t="s">
        <v>12</v>
      </c>
      <c r="P49" s="275"/>
      <c r="Q49" s="20">
        <f t="shared" ref="Q49:V49" si="73">SUM(Q47:Q48)</f>
        <v>101</v>
      </c>
      <c r="R49" s="20">
        <f t="shared" si="73"/>
        <v>100</v>
      </c>
      <c r="S49" s="20">
        <f t="shared" si="73"/>
        <v>115</v>
      </c>
      <c r="T49" s="20">
        <f t="shared" si="73"/>
        <v>132</v>
      </c>
      <c r="U49" s="20">
        <f t="shared" si="73"/>
        <v>101</v>
      </c>
      <c r="V49" s="20">
        <f t="shared" si="73"/>
        <v>549</v>
      </c>
      <c r="W49" s="295" t="s">
        <v>12</v>
      </c>
      <c r="X49" s="296"/>
      <c r="Y49" s="20">
        <f t="shared" ref="Y49:AD49" si="74">SUM(Y47:Y48)</f>
        <v>102</v>
      </c>
      <c r="Z49" s="20">
        <f t="shared" si="74"/>
        <v>117</v>
      </c>
      <c r="AA49" s="20">
        <f t="shared" si="74"/>
        <v>98</v>
      </c>
      <c r="AB49" s="20">
        <f t="shared" si="74"/>
        <v>92</v>
      </c>
      <c r="AC49" s="20">
        <f t="shared" si="74"/>
        <v>79</v>
      </c>
      <c r="AD49" s="20">
        <f t="shared" si="74"/>
        <v>488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101</v>
      </c>
      <c r="BF49" s="20">
        <f t="shared" si="77"/>
        <v>100</v>
      </c>
      <c r="BG49" s="20">
        <f t="shared" si="77"/>
        <v>115</v>
      </c>
      <c r="BH49" s="20">
        <f t="shared" si="77"/>
        <v>132</v>
      </c>
      <c r="BI49" s="20">
        <f t="shared" si="77"/>
        <v>101</v>
      </c>
      <c r="BJ49" s="20">
        <f t="shared" si="77"/>
        <v>549</v>
      </c>
      <c r="BK49" s="295" t="s">
        <v>12</v>
      </c>
      <c r="BL49" s="296"/>
      <c r="BM49" s="20">
        <f t="shared" ref="BM49:BR49" si="78">SUM(BM47:BM48)</f>
        <v>102</v>
      </c>
      <c r="BN49" s="20">
        <f t="shared" si="78"/>
        <v>117</v>
      </c>
      <c r="BO49" s="20">
        <f t="shared" si="78"/>
        <v>98</v>
      </c>
      <c r="BP49" s="20">
        <f t="shared" si="78"/>
        <v>92</v>
      </c>
      <c r="BQ49" s="20">
        <f t="shared" si="78"/>
        <v>79</v>
      </c>
      <c r="BR49" s="20">
        <f t="shared" si="78"/>
        <v>488</v>
      </c>
    </row>
    <row r="50" spans="15:76" x14ac:dyDescent="0.15">
      <c r="O50" s="25"/>
      <c r="P50" s="25"/>
      <c r="Q50" s="23"/>
      <c r="R50" s="23"/>
      <c r="S50" s="23"/>
      <c r="T50" s="23"/>
      <c r="U50" s="23"/>
      <c r="V50" s="23"/>
      <c r="W50" s="25"/>
      <c r="X50" s="25"/>
      <c r="Y50" s="23"/>
      <c r="Z50" s="23"/>
      <c r="AA50" s="23"/>
      <c r="AB50" s="23"/>
      <c r="AC50" s="23"/>
      <c r="AD50" s="23"/>
      <c r="AI50" s="25"/>
      <c r="AJ50" s="25"/>
      <c r="AK50" s="23"/>
      <c r="AL50" s="23"/>
      <c r="AM50" s="23"/>
      <c r="AN50" s="23"/>
      <c r="AO50" s="23"/>
      <c r="AP50" s="23"/>
      <c r="AQ50" s="25"/>
      <c r="AR50" s="25"/>
      <c r="AS50" s="23"/>
      <c r="AT50" s="23"/>
      <c r="AU50" s="23"/>
      <c r="AV50" s="23"/>
      <c r="AW50" s="23"/>
      <c r="AX50" s="23"/>
      <c r="BC50" s="25"/>
      <c r="BD50" s="25"/>
      <c r="BE50" s="23"/>
      <c r="BF50" s="23"/>
      <c r="BG50" s="23"/>
      <c r="BH50" s="23"/>
      <c r="BI50" s="23"/>
      <c r="BJ50" s="23"/>
      <c r="BK50" s="25"/>
      <c r="BL50" s="25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178">
        <v>19</v>
      </c>
      <c r="R52" s="179">
        <v>9</v>
      </c>
      <c r="S52" s="179">
        <v>18</v>
      </c>
      <c r="T52" s="179">
        <v>9</v>
      </c>
      <c r="U52" s="179">
        <v>7</v>
      </c>
      <c r="V52" s="179">
        <f>SUM(Q52:U52)</f>
        <v>62</v>
      </c>
      <c r="W52" s="284" t="s">
        <v>13</v>
      </c>
      <c r="X52" s="285"/>
      <c r="Y52" s="27">
        <v>3</v>
      </c>
      <c r="Z52" s="27">
        <v>2</v>
      </c>
      <c r="AA52" s="27">
        <v>2</v>
      </c>
      <c r="AB52" s="27">
        <v>3</v>
      </c>
      <c r="AC52" s="27">
        <v>1</v>
      </c>
      <c r="AD52" s="180">
        <f>SUM(Y52:AC52)</f>
        <v>11</v>
      </c>
      <c r="AI52" s="274" t="s">
        <v>13</v>
      </c>
      <c r="AJ52" s="293"/>
      <c r="AK52" s="178"/>
      <c r="AL52" s="179"/>
      <c r="AM52" s="179"/>
      <c r="AN52" s="179"/>
      <c r="AO52" s="179"/>
      <c r="AP52" s="179">
        <f>SUM(AK52:AO52)</f>
        <v>0</v>
      </c>
      <c r="AQ52" s="284" t="s">
        <v>13</v>
      </c>
      <c r="AR52" s="285"/>
      <c r="AS52" s="179"/>
      <c r="AT52" s="179"/>
      <c r="AU52" s="179"/>
      <c r="AV52" s="179"/>
      <c r="AW52" s="179"/>
      <c r="AX52" s="180">
        <f>SUM(AS52:AW52)</f>
        <v>0</v>
      </c>
      <c r="BC52" s="274" t="s">
        <v>13</v>
      </c>
      <c r="BD52" s="293"/>
      <c r="BE52" s="178">
        <f t="shared" ref="BE52:BI53" si="79">Q52+AK52</f>
        <v>19</v>
      </c>
      <c r="BF52" s="179">
        <f t="shared" si="79"/>
        <v>9</v>
      </c>
      <c r="BG52" s="179">
        <f t="shared" si="79"/>
        <v>18</v>
      </c>
      <c r="BH52" s="179">
        <f t="shared" si="79"/>
        <v>9</v>
      </c>
      <c r="BI52" s="179">
        <f t="shared" si="79"/>
        <v>7</v>
      </c>
      <c r="BJ52" s="179">
        <f>SUM(BE52:BI52)</f>
        <v>62</v>
      </c>
      <c r="BK52" s="286" t="s">
        <v>13</v>
      </c>
      <c r="BL52" s="286"/>
      <c r="BM52" s="179">
        <f t="shared" ref="BM52:BQ53" si="80">Y52+AS52</f>
        <v>3</v>
      </c>
      <c r="BN52" s="179">
        <f t="shared" si="80"/>
        <v>2</v>
      </c>
      <c r="BO52" s="179">
        <f t="shared" si="80"/>
        <v>2</v>
      </c>
      <c r="BP52" s="179">
        <f t="shared" si="80"/>
        <v>3</v>
      </c>
      <c r="BQ52" s="179">
        <f t="shared" si="80"/>
        <v>1</v>
      </c>
      <c r="BR52" s="180">
        <f>SUM(BM52:BQ52)</f>
        <v>11</v>
      </c>
    </row>
    <row r="53" spans="15:76" ht="14.25" thickBot="1" x14ac:dyDescent="0.2">
      <c r="O53" s="274" t="s">
        <v>15</v>
      </c>
      <c r="P53" s="293"/>
      <c r="Q53" s="17">
        <v>47</v>
      </c>
      <c r="R53" s="18">
        <v>62</v>
      </c>
      <c r="S53" s="18">
        <v>29</v>
      </c>
      <c r="T53" s="18">
        <v>29</v>
      </c>
      <c r="U53" s="18">
        <v>22</v>
      </c>
      <c r="V53" s="18">
        <f>SUM(Q53:U53)</f>
        <v>189</v>
      </c>
      <c r="W53" s="291" t="s">
        <v>15</v>
      </c>
      <c r="X53" s="292"/>
      <c r="Y53" s="28">
        <v>21</v>
      </c>
      <c r="Z53" s="28">
        <v>14</v>
      </c>
      <c r="AA53" s="28">
        <v>11</v>
      </c>
      <c r="AB53" s="28">
        <v>13</v>
      </c>
      <c r="AC53" s="28">
        <v>6</v>
      </c>
      <c r="AD53" s="19">
        <f>SUM(Y53:AC53)</f>
        <v>65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47</v>
      </c>
      <c r="BF53" s="18">
        <f t="shared" si="79"/>
        <v>62</v>
      </c>
      <c r="BG53" s="18">
        <f t="shared" si="79"/>
        <v>29</v>
      </c>
      <c r="BH53" s="18">
        <f t="shared" si="79"/>
        <v>29</v>
      </c>
      <c r="BI53" s="18">
        <f t="shared" si="79"/>
        <v>22</v>
      </c>
      <c r="BJ53" s="18">
        <f>SUM(BE53:BI53)</f>
        <v>189</v>
      </c>
      <c r="BK53" s="287" t="s">
        <v>15</v>
      </c>
      <c r="BL53" s="287"/>
      <c r="BM53" s="18">
        <f t="shared" si="80"/>
        <v>21</v>
      </c>
      <c r="BN53" s="18">
        <f t="shared" si="80"/>
        <v>14</v>
      </c>
      <c r="BO53" s="18">
        <f t="shared" si="80"/>
        <v>11</v>
      </c>
      <c r="BP53" s="18">
        <f t="shared" si="80"/>
        <v>13</v>
      </c>
      <c r="BQ53" s="18">
        <f t="shared" si="80"/>
        <v>6</v>
      </c>
      <c r="BR53" s="19">
        <f>SUM(BM53:BQ53)</f>
        <v>65</v>
      </c>
    </row>
    <row r="54" spans="15:76" x14ac:dyDescent="0.15">
      <c r="O54" s="274" t="s">
        <v>12</v>
      </c>
      <c r="P54" s="275"/>
      <c r="Q54" s="20">
        <f t="shared" ref="Q54:V54" si="81">SUM(Q52:Q53)</f>
        <v>66</v>
      </c>
      <c r="R54" s="20">
        <f t="shared" si="81"/>
        <v>71</v>
      </c>
      <c r="S54" s="20">
        <f t="shared" si="81"/>
        <v>47</v>
      </c>
      <c r="T54" s="20">
        <f t="shared" si="81"/>
        <v>38</v>
      </c>
      <c r="U54" s="20">
        <f t="shared" si="81"/>
        <v>29</v>
      </c>
      <c r="V54" s="20">
        <f t="shared" si="81"/>
        <v>251</v>
      </c>
      <c r="W54" s="295" t="s">
        <v>12</v>
      </c>
      <c r="X54" s="296"/>
      <c r="Y54" s="20">
        <f>SUM(Y52:Y53)</f>
        <v>24</v>
      </c>
      <c r="Z54" s="20">
        <f t="shared" ref="Z54:AD54" si="82">SUM(Z52:Z53)</f>
        <v>16</v>
      </c>
      <c r="AA54" s="20">
        <f t="shared" si="82"/>
        <v>13</v>
      </c>
      <c r="AB54" s="20">
        <f t="shared" si="82"/>
        <v>16</v>
      </c>
      <c r="AC54" s="20">
        <f t="shared" si="82"/>
        <v>7</v>
      </c>
      <c r="AD54" s="20">
        <f t="shared" si="82"/>
        <v>76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66</v>
      </c>
      <c r="BF54" s="20">
        <f t="shared" si="85"/>
        <v>71</v>
      </c>
      <c r="BG54" s="20">
        <f t="shared" si="85"/>
        <v>47</v>
      </c>
      <c r="BH54" s="20">
        <f t="shared" si="85"/>
        <v>38</v>
      </c>
      <c r="BI54" s="20">
        <f t="shared" si="85"/>
        <v>29</v>
      </c>
      <c r="BJ54" s="20">
        <f t="shared" si="85"/>
        <v>251</v>
      </c>
      <c r="BK54" s="295" t="s">
        <v>12</v>
      </c>
      <c r="BL54" s="296"/>
      <c r="BM54" s="20">
        <f t="shared" ref="BM54:BR54" si="86">SUM(BM52:BM53)</f>
        <v>24</v>
      </c>
      <c r="BN54" s="20">
        <f t="shared" si="86"/>
        <v>16</v>
      </c>
      <c r="BO54" s="20">
        <f t="shared" si="86"/>
        <v>13</v>
      </c>
      <c r="BP54" s="20">
        <f t="shared" si="86"/>
        <v>16</v>
      </c>
      <c r="BQ54" s="20">
        <f t="shared" si="86"/>
        <v>7</v>
      </c>
      <c r="BR54" s="20">
        <f t="shared" si="86"/>
        <v>76</v>
      </c>
    </row>
    <row r="55" spans="15:76" x14ac:dyDescent="0.15">
      <c r="O55" s="25"/>
      <c r="P55" s="25"/>
      <c r="Q55" s="23"/>
      <c r="R55" s="23"/>
      <c r="S55" s="23"/>
      <c r="T55" s="23"/>
      <c r="U55" s="23"/>
      <c r="V55" s="23"/>
      <c r="W55" s="25"/>
      <c r="X55" s="25"/>
      <c r="Y55" s="23"/>
      <c r="Z55" s="23"/>
      <c r="AA55" s="23"/>
      <c r="AB55" s="23"/>
      <c r="AC55" s="23"/>
      <c r="AD55" s="23"/>
      <c r="AI55" s="25"/>
      <c r="AJ55" s="25"/>
      <c r="AK55" s="23"/>
      <c r="AL55" s="23"/>
      <c r="AM55" s="23"/>
      <c r="AN55" s="23"/>
      <c r="AO55" s="23"/>
      <c r="AP55" s="23"/>
      <c r="AQ55" s="25"/>
      <c r="AR55" s="25"/>
      <c r="AS55" s="23"/>
      <c r="AT55" s="23"/>
      <c r="AU55" s="23"/>
      <c r="AV55" s="23"/>
      <c r="AW55" s="23"/>
      <c r="AX55" s="23"/>
      <c r="BC55" s="25"/>
      <c r="BD55" s="25"/>
      <c r="BE55" s="23"/>
      <c r="BF55" s="23"/>
      <c r="BG55" s="23"/>
      <c r="BH55" s="23"/>
      <c r="BI55" s="23"/>
      <c r="BJ55" s="23"/>
      <c r="BK55" s="25"/>
      <c r="BL55" s="25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6">
        <v>1</v>
      </c>
      <c r="R57" s="27">
        <v>0</v>
      </c>
      <c r="S57" s="27">
        <v>0</v>
      </c>
      <c r="T57" s="27">
        <v>0</v>
      </c>
      <c r="U57" s="27">
        <v>0</v>
      </c>
      <c r="V57" s="27">
        <f>SUM(Q57:U57)</f>
        <v>1</v>
      </c>
      <c r="W57" s="382" t="s">
        <v>13</v>
      </c>
      <c r="X57" s="383"/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180">
        <f>SUM(Y57:AC57)</f>
        <v>0</v>
      </c>
      <c r="AI57" s="274" t="s">
        <v>13</v>
      </c>
      <c r="AJ57" s="293"/>
      <c r="AK57" s="26"/>
      <c r="AL57" s="27"/>
      <c r="AM57" s="27"/>
      <c r="AN57" s="27"/>
      <c r="AO57" s="27"/>
      <c r="AP57" s="27">
        <f>SUM(AK57:AO57)</f>
        <v>0</v>
      </c>
      <c r="AQ57" s="284" t="s">
        <v>13</v>
      </c>
      <c r="AR57" s="285"/>
      <c r="AS57" s="27"/>
      <c r="AT57" s="27"/>
      <c r="AU57" s="27"/>
      <c r="AV57" s="27"/>
      <c r="AW57" s="27"/>
      <c r="AX57" s="180">
        <f>SUM(AS57:AW57)</f>
        <v>0</v>
      </c>
      <c r="BC57" s="274" t="s">
        <v>13</v>
      </c>
      <c r="BD57" s="293"/>
      <c r="BE57" s="178">
        <f t="shared" ref="BE57:BI58" si="87">Q57+AK57</f>
        <v>1</v>
      </c>
      <c r="BF57" s="179">
        <f t="shared" si="87"/>
        <v>0</v>
      </c>
      <c r="BG57" s="179">
        <f t="shared" si="87"/>
        <v>0</v>
      </c>
      <c r="BH57" s="179">
        <f t="shared" si="87"/>
        <v>0</v>
      </c>
      <c r="BI57" s="179">
        <f t="shared" si="87"/>
        <v>0</v>
      </c>
      <c r="BJ57" s="27">
        <f>SUM(BE57:BI57)</f>
        <v>1</v>
      </c>
      <c r="BK57" s="286" t="s">
        <v>13</v>
      </c>
      <c r="BL57" s="286"/>
      <c r="BM57" s="179">
        <f t="shared" ref="BM57:BO58" si="88">Y57+AS57</f>
        <v>0</v>
      </c>
      <c r="BN57" s="179">
        <f t="shared" si="88"/>
        <v>0</v>
      </c>
      <c r="BO57" s="179">
        <f t="shared" si="88"/>
        <v>0</v>
      </c>
      <c r="BP57" s="179"/>
      <c r="BQ57" s="179"/>
      <c r="BR57" s="180">
        <f>SUM(BM57:BQ57)</f>
        <v>0</v>
      </c>
    </row>
    <row r="58" spans="15:76" ht="14.25" thickBot="1" x14ac:dyDescent="0.2">
      <c r="O58" s="274" t="s">
        <v>15</v>
      </c>
      <c r="P58" s="293"/>
      <c r="Q58" s="30">
        <v>3</v>
      </c>
      <c r="R58" s="28">
        <v>6</v>
      </c>
      <c r="S58" s="28">
        <v>0</v>
      </c>
      <c r="T58" s="28">
        <v>2</v>
      </c>
      <c r="U58" s="28">
        <v>0</v>
      </c>
      <c r="V58" s="28">
        <f>SUM(Q58:U58)</f>
        <v>11</v>
      </c>
      <c r="W58" s="384" t="s">
        <v>15</v>
      </c>
      <c r="X58" s="385"/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">
        <f>SUM(Y58:AC58)</f>
        <v>0</v>
      </c>
      <c r="AI58" s="274" t="s">
        <v>15</v>
      </c>
      <c r="AJ58" s="293"/>
      <c r="AK58" s="30"/>
      <c r="AL58" s="28"/>
      <c r="AM58" s="28"/>
      <c r="AN58" s="28"/>
      <c r="AO58" s="28"/>
      <c r="AP58" s="28">
        <f>SUM(AK58:AO58)</f>
        <v>0</v>
      </c>
      <c r="AQ58" s="291" t="s">
        <v>15</v>
      </c>
      <c r="AR58" s="292"/>
      <c r="AS58" s="28"/>
      <c r="AT58" s="28"/>
      <c r="AU58" s="28"/>
      <c r="AV58" s="28"/>
      <c r="AW58" s="28"/>
      <c r="AX58" s="19">
        <f>SUM(AS58:AW58)</f>
        <v>0</v>
      </c>
      <c r="BC58" s="274" t="s">
        <v>15</v>
      </c>
      <c r="BD58" s="293"/>
      <c r="BE58" s="17">
        <f>Q58+AK58</f>
        <v>3</v>
      </c>
      <c r="BF58" s="18">
        <f t="shared" si="87"/>
        <v>6</v>
      </c>
      <c r="BG58" s="18">
        <f t="shared" si="87"/>
        <v>0</v>
      </c>
      <c r="BH58" s="18">
        <f t="shared" si="87"/>
        <v>2</v>
      </c>
      <c r="BI58" s="18">
        <f t="shared" si="87"/>
        <v>0</v>
      </c>
      <c r="BJ58" s="28">
        <f>SUM(BE58:BI58)</f>
        <v>11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4</v>
      </c>
      <c r="R59" s="20">
        <f t="shared" si="89"/>
        <v>6</v>
      </c>
      <c r="S59" s="20">
        <f t="shared" si="89"/>
        <v>0</v>
      </c>
      <c r="T59" s="20">
        <f t="shared" si="89"/>
        <v>2</v>
      </c>
      <c r="U59" s="20">
        <f t="shared" si="89"/>
        <v>0</v>
      </c>
      <c r="V59" s="20">
        <f t="shared" si="89"/>
        <v>12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4</v>
      </c>
      <c r="BF59" s="20">
        <f t="shared" si="93"/>
        <v>6</v>
      </c>
      <c r="BG59" s="20">
        <f t="shared" si="93"/>
        <v>0</v>
      </c>
      <c r="BH59" s="20">
        <f t="shared" si="93"/>
        <v>2</v>
      </c>
      <c r="BI59" s="20">
        <f t="shared" si="93"/>
        <v>0</v>
      </c>
      <c r="BJ59" s="20">
        <f t="shared" si="93"/>
        <v>12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6"/>
      <c r="U61" s="47"/>
      <c r="V61" s="390" t="s">
        <v>19</v>
      </c>
      <c r="W61" s="391"/>
      <c r="X61" s="392"/>
      <c r="Y61" s="48"/>
      <c r="Z61" s="48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N61" s="31"/>
      <c r="AP61" s="399" t="s">
        <v>19</v>
      </c>
      <c r="AQ61" s="400"/>
      <c r="AR61" s="401"/>
      <c r="AS61" s="32"/>
      <c r="AT61" s="32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H61" s="31"/>
      <c r="BJ61" s="399" t="s">
        <v>19</v>
      </c>
      <c r="BK61" s="400"/>
      <c r="BL61" s="401"/>
      <c r="BM61" s="32"/>
      <c r="BN61" s="32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49" t="s">
        <v>16</v>
      </c>
      <c r="R62" s="405">
        <f>V7+AD7+V12</f>
        <v>590</v>
      </c>
      <c r="S62" s="406"/>
      <c r="T62" s="46"/>
      <c r="U62" s="47"/>
      <c r="V62" s="49" t="s">
        <v>16</v>
      </c>
      <c r="W62" s="405">
        <f>AD12+V17+AD17+V22+AD22+V27+AD27+V32+AD32+V37</f>
        <v>2764</v>
      </c>
      <c r="X62" s="406"/>
      <c r="Y62" s="50"/>
      <c r="Z62" s="50"/>
      <c r="AA62" s="49" t="s">
        <v>16</v>
      </c>
      <c r="AB62" s="405">
        <f>AD37+V42+AD42+V47+AD47+V52+AD52+V57+AD57</f>
        <v>1695</v>
      </c>
      <c r="AC62" s="406"/>
      <c r="AD62" s="40" t="s">
        <v>16</v>
      </c>
      <c r="AE62" s="167">
        <f>AD37+V42</f>
        <v>916</v>
      </c>
      <c r="AF62" s="167">
        <f>AD42+V47+AD47+V52+AD52+V57+AD57</f>
        <v>779</v>
      </c>
      <c r="AK62" s="33" t="s">
        <v>16</v>
      </c>
      <c r="AL62" s="407">
        <f>AP7+AX7+AP12</f>
        <v>0</v>
      </c>
      <c r="AM62" s="251"/>
      <c r="AN62" s="31"/>
      <c r="AP62" s="33" t="s">
        <v>16</v>
      </c>
      <c r="AQ62" s="407">
        <f>AX12+AP17+AX17+AP22+AX22+AP27+AX27+AP32+AX32+AP37</f>
        <v>38</v>
      </c>
      <c r="AR62" s="251"/>
      <c r="AS62" s="34"/>
      <c r="AT62" s="34"/>
      <c r="AU62" s="33" t="s">
        <v>16</v>
      </c>
      <c r="AV62" s="407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33" t="s">
        <v>16</v>
      </c>
      <c r="BF62" s="408">
        <f>BJ7+BR7+BJ12</f>
        <v>590</v>
      </c>
      <c r="BG62" s="409"/>
      <c r="BH62" s="31"/>
      <c r="BJ62" s="33" t="s">
        <v>16</v>
      </c>
      <c r="BK62" s="408">
        <f>BR12+BJ17+BR17+BJ22+BR22+BJ27+BR27+BJ32+BR32+BJ37</f>
        <v>2802</v>
      </c>
      <c r="BL62" s="409"/>
      <c r="BM62" s="34"/>
      <c r="BN62" s="34"/>
      <c r="BO62" s="33" t="s">
        <v>16</v>
      </c>
      <c r="BP62" s="408">
        <f>BR37+BJ42+BR42+BJ47+BR47+BJ52+BR52+BJ57+BR57</f>
        <v>1695</v>
      </c>
      <c r="BQ62" s="409"/>
      <c r="BR62" s="40" t="s">
        <v>16</v>
      </c>
      <c r="BS62" s="167">
        <f>BR37+BJ42</f>
        <v>916</v>
      </c>
      <c r="BT62" s="167">
        <f>BR42+BJ47+BR47+BJ52+BR52+BJ57+BR57</f>
        <v>779</v>
      </c>
    </row>
    <row r="63" spans="15:76" ht="15" thickBot="1" x14ac:dyDescent="0.2">
      <c r="Q63" s="51" t="s">
        <v>14</v>
      </c>
      <c r="R63" s="410">
        <f>V8+AD8+V13</f>
        <v>605</v>
      </c>
      <c r="S63" s="411"/>
      <c r="T63" s="46"/>
      <c r="U63" s="47"/>
      <c r="V63" s="51" t="s">
        <v>14</v>
      </c>
      <c r="W63" s="410">
        <f>AD13+V18+AD18+V23+AD23+V28+AD28+V33+AD33+V38</f>
        <v>2644</v>
      </c>
      <c r="X63" s="411"/>
      <c r="Y63" s="50"/>
      <c r="Z63" s="50"/>
      <c r="AA63" s="51" t="s">
        <v>14</v>
      </c>
      <c r="AB63" s="410">
        <f>AD38+V43+AD43+V48+AD48+V53+AD53+V58+AD58</f>
        <v>2268</v>
      </c>
      <c r="AC63" s="411"/>
      <c r="AD63" s="40" t="s">
        <v>14</v>
      </c>
      <c r="AE63" s="168">
        <f>AD38+V43</f>
        <v>981</v>
      </c>
      <c r="AF63" s="168">
        <f>AD43+V48+AD48+V53+AD53+V58+AD58</f>
        <v>1287</v>
      </c>
      <c r="AK63" s="164" t="s">
        <v>14</v>
      </c>
      <c r="AL63" s="412">
        <f>AP8+AX8+AP13</f>
        <v>0</v>
      </c>
      <c r="AM63" s="413"/>
      <c r="AN63" s="31"/>
      <c r="AP63" s="164" t="s">
        <v>14</v>
      </c>
      <c r="AQ63" s="412">
        <f>AX13+AP18+AX18+AP23+AX23+AP28+AX28+AP33+AX33+AP38</f>
        <v>51</v>
      </c>
      <c r="AR63" s="413"/>
      <c r="AS63" s="34"/>
      <c r="AT63" s="34"/>
      <c r="AU63" s="164" t="s">
        <v>14</v>
      </c>
      <c r="AV63" s="41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164" t="s">
        <v>14</v>
      </c>
      <c r="BF63" s="414">
        <f>BJ8+BR8+BJ13</f>
        <v>605</v>
      </c>
      <c r="BG63" s="415"/>
      <c r="BH63" s="31"/>
      <c r="BJ63" s="164" t="s">
        <v>14</v>
      </c>
      <c r="BK63" s="414">
        <f>BR13+BJ18+BR18+BJ23+BR23+BJ28+BR28+BJ33+BR33+BJ38</f>
        <v>2695</v>
      </c>
      <c r="BL63" s="415"/>
      <c r="BM63" s="34"/>
      <c r="BN63" s="34"/>
      <c r="BO63" s="164" t="s">
        <v>14</v>
      </c>
      <c r="BP63" s="414">
        <f>BR38+BJ43+BR43+BJ48+BR48+BJ53+BR53+BJ58+BR58</f>
        <v>2269</v>
      </c>
      <c r="BQ63" s="416"/>
      <c r="BR63" s="40" t="s">
        <v>14</v>
      </c>
      <c r="BS63" s="168">
        <f>BR38+BJ43</f>
        <v>981</v>
      </c>
      <c r="BT63" s="168">
        <f>BR43+BJ48+BR48+BJ53+BR53+BJ58+BR58</f>
        <v>1288</v>
      </c>
    </row>
    <row r="64" spans="15:76" ht="15" thickBot="1" x14ac:dyDescent="0.2">
      <c r="Q64" s="52" t="s">
        <v>12</v>
      </c>
      <c r="R64" s="424">
        <f>R62+R63</f>
        <v>1195</v>
      </c>
      <c r="S64" s="425"/>
      <c r="T64" s="46"/>
      <c r="U64" s="47"/>
      <c r="V64" s="52" t="s">
        <v>12</v>
      </c>
      <c r="W64" s="424">
        <f>W62+W63</f>
        <v>5408</v>
      </c>
      <c r="X64" s="425"/>
      <c r="Y64" s="50"/>
      <c r="Z64" s="50"/>
      <c r="AA64" s="52" t="s">
        <v>12</v>
      </c>
      <c r="AB64" s="424">
        <f>AB62+AB63</f>
        <v>3963</v>
      </c>
      <c r="AC64" s="425"/>
      <c r="AD64" s="40" t="s">
        <v>12</v>
      </c>
      <c r="AE64" s="169">
        <f>AD39+V44</f>
        <v>1897</v>
      </c>
      <c r="AF64" s="170">
        <f>AD44+V49+AD49+V54+AD54+V59+AD59</f>
        <v>2066</v>
      </c>
      <c r="AK64" s="166" t="s">
        <v>12</v>
      </c>
      <c r="AL64" s="426">
        <f>AL62+AL63</f>
        <v>0</v>
      </c>
      <c r="AM64" s="427"/>
      <c r="AN64" s="31"/>
      <c r="AP64" s="166" t="s">
        <v>12</v>
      </c>
      <c r="AQ64" s="426">
        <f>AQ62+AQ63</f>
        <v>89</v>
      </c>
      <c r="AR64" s="427"/>
      <c r="AS64" s="34"/>
      <c r="AT64" s="34"/>
      <c r="AU64" s="166" t="s">
        <v>12</v>
      </c>
      <c r="AV64" s="426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166" t="s">
        <v>12</v>
      </c>
      <c r="BF64" s="420">
        <f>BF62+BF63</f>
        <v>1195</v>
      </c>
      <c r="BG64" s="421"/>
      <c r="BH64" s="31"/>
      <c r="BJ64" s="166" t="s">
        <v>12</v>
      </c>
      <c r="BK64" s="420">
        <f>BK62+BK63</f>
        <v>5497</v>
      </c>
      <c r="BL64" s="421"/>
      <c r="BM64" s="34"/>
      <c r="BN64" s="34"/>
      <c r="BO64" s="166" t="s">
        <v>12</v>
      </c>
      <c r="BP64" s="420">
        <f>BP62+BP63</f>
        <v>3964</v>
      </c>
      <c r="BQ64" s="421"/>
      <c r="BR64" s="40" t="s">
        <v>12</v>
      </c>
      <c r="BS64" s="169">
        <f>BR39+BJ44</f>
        <v>1897</v>
      </c>
      <c r="BT64" s="170">
        <f>BR44+BJ49+BR49+BJ54+BR54+BJ59+BR59</f>
        <v>2067</v>
      </c>
      <c r="BW64" s="35"/>
      <c r="BX64" s="35"/>
    </row>
    <row r="65" spans="17:76" ht="14.25" x14ac:dyDescent="0.15">
      <c r="Q65" s="53" t="s">
        <v>23</v>
      </c>
      <c r="R65" s="422">
        <f>R64/O9</f>
        <v>0.11309861820935074</v>
      </c>
      <c r="S65" s="423"/>
      <c r="T65" s="47"/>
      <c r="U65" s="47"/>
      <c r="V65" s="53" t="s">
        <v>23</v>
      </c>
      <c r="W65" s="422">
        <f>W64/O9</f>
        <v>0.51183039939428354</v>
      </c>
      <c r="X65" s="423"/>
      <c r="Y65" s="54"/>
      <c r="Z65" s="54"/>
      <c r="AA65" s="53" t="s">
        <v>23</v>
      </c>
      <c r="AB65" s="422">
        <f>AB64/O9</f>
        <v>0.37507098239636572</v>
      </c>
      <c r="AC65" s="423"/>
      <c r="AE65" s="45">
        <f>AE64/O9</f>
        <v>0.17953814120764716</v>
      </c>
      <c r="AF65" s="45">
        <f>AF64/O9</f>
        <v>0.19553284118871853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0.98888888888888893</v>
      </c>
      <c r="AR65" s="418"/>
      <c r="AS65" s="36"/>
      <c r="AT65" s="36"/>
      <c r="AU65" s="165" t="s">
        <v>23</v>
      </c>
      <c r="AV65" s="417">
        <f>AV64/AI9</f>
        <v>1.1111111111111112E-2</v>
      </c>
      <c r="AW65" s="418"/>
      <c r="AY65" s="45">
        <f>AY64/AI9</f>
        <v>0</v>
      </c>
      <c r="AZ65" s="45">
        <f>AZ64/AI9</f>
        <v>1.1111111111111112E-2</v>
      </c>
      <c r="BE65" s="165" t="s">
        <v>23</v>
      </c>
      <c r="BF65" s="417">
        <f>BF64/BC9</f>
        <v>0.1121433933933934</v>
      </c>
      <c r="BG65" s="418"/>
      <c r="BJ65" s="165" t="s">
        <v>23</v>
      </c>
      <c r="BK65" s="417">
        <f>BK64/BC9</f>
        <v>0.51585960960960964</v>
      </c>
      <c r="BL65" s="418"/>
      <c r="BM65" s="36"/>
      <c r="BN65" s="36"/>
      <c r="BO65" s="165" t="s">
        <v>23</v>
      </c>
      <c r="BP65" s="417">
        <f>BP64/BC9</f>
        <v>0.37199699699699701</v>
      </c>
      <c r="BQ65" s="418"/>
      <c r="BS65" s="45">
        <f>BS64/BC9</f>
        <v>0.17802177177177178</v>
      </c>
      <c r="BT65" s="45">
        <f>BT64/BC9</f>
        <v>0.19397522522522523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1654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1622</v>
      </c>
      <c r="AA75" s="419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CBD8-9F41-4282-B3E4-3D6B8A9479F6}">
  <dimension ref="A1:BX75"/>
  <sheetViews>
    <sheetView view="pageBreakPreview" zoomScaleNormal="100" zoomScaleSheetLayoutView="100" workbookViewId="0">
      <selection activeCell="AK38" sqref="AK38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1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255"/>
      <c r="B1" s="255"/>
      <c r="C1" s="1"/>
      <c r="D1" s="1"/>
      <c r="E1" s="1"/>
      <c r="F1" s="1"/>
      <c r="G1" s="1"/>
      <c r="H1" s="1"/>
      <c r="I1" s="1"/>
      <c r="J1" s="1"/>
      <c r="K1" s="1"/>
      <c r="L1" s="74"/>
      <c r="M1" s="21" t="s">
        <v>40</v>
      </c>
      <c r="N1" s="1"/>
      <c r="O1" s="1"/>
    </row>
    <row r="2" spans="1:70" ht="13.5" customHeight="1" x14ac:dyDescent="0.15">
      <c r="A2" s="255"/>
      <c r="B2" s="255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255"/>
      <c r="B3" s="255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258" t="s">
        <v>59</v>
      </c>
      <c r="H4" s="259"/>
      <c r="I4" s="259"/>
      <c r="J4" s="259"/>
      <c r="K4" s="259"/>
      <c r="M4" s="2" t="s">
        <v>3</v>
      </c>
      <c r="N4" s="3"/>
      <c r="O4" s="2"/>
      <c r="V4" s="4"/>
      <c r="W4" s="5"/>
      <c r="X4" s="5"/>
      <c r="Z4" s="260" t="str">
        <f>G4</f>
        <v>令和2年7月31日現在</v>
      </c>
      <c r="AA4" s="261"/>
      <c r="AB4" s="261"/>
      <c r="AC4" s="261"/>
      <c r="AD4" s="261"/>
      <c r="AG4" s="6" t="s">
        <v>4</v>
      </c>
      <c r="AH4" s="7"/>
      <c r="AI4" s="6"/>
      <c r="AP4" s="4"/>
      <c r="AQ4" s="5"/>
      <c r="AR4" s="5"/>
      <c r="AT4" s="262" t="str">
        <f>Z4</f>
        <v>令和2年7月31日現在</v>
      </c>
      <c r="AU4" s="263"/>
      <c r="AV4" s="263"/>
      <c r="AW4" s="263"/>
      <c r="AX4" s="263"/>
      <c r="BA4" s="8" t="s">
        <v>5</v>
      </c>
      <c r="BB4" s="9"/>
      <c r="BC4" s="8"/>
      <c r="BJ4" s="4"/>
      <c r="BK4" s="5"/>
      <c r="BL4" s="5"/>
      <c r="BN4" s="262" t="str">
        <f>AT4</f>
        <v>令和2年7月31日現在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252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252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252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75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5043</v>
      </c>
      <c r="P7" s="283"/>
      <c r="Q7" s="182">
        <v>32</v>
      </c>
      <c r="R7" s="181">
        <v>28</v>
      </c>
      <c r="S7" s="181">
        <v>32</v>
      </c>
      <c r="T7" s="181">
        <v>39</v>
      </c>
      <c r="U7" s="181">
        <v>34</v>
      </c>
      <c r="V7" s="181">
        <f>SUM(Q7:U7)</f>
        <v>165</v>
      </c>
      <c r="W7" s="284" t="s">
        <v>13</v>
      </c>
      <c r="X7" s="285"/>
      <c r="Y7" s="181">
        <v>40</v>
      </c>
      <c r="Z7" s="181">
        <v>29</v>
      </c>
      <c r="AA7" s="181">
        <v>42</v>
      </c>
      <c r="AB7" s="181">
        <v>33</v>
      </c>
      <c r="AC7" s="181">
        <v>45</v>
      </c>
      <c r="AD7" s="183">
        <f>SUM(Y7:AC7)</f>
        <v>189</v>
      </c>
      <c r="AG7" s="274" t="s">
        <v>13</v>
      </c>
      <c r="AH7" s="275"/>
      <c r="AI7" s="282">
        <f>AP7+AX7+AP12+AX12+AP17+AX17+AP22+AX22+AP27+AX27+AP32+AX32+AP37+AX37+AP42+AX42+AP47+AX47+AP52+AX52+AP57+AX57</f>
        <v>38</v>
      </c>
      <c r="AJ7" s="283"/>
      <c r="AK7" s="182"/>
      <c r="AL7" s="181"/>
      <c r="AM7" s="181"/>
      <c r="AN7" s="181"/>
      <c r="AO7" s="181"/>
      <c r="AP7" s="181">
        <f>SUM(AK7:AO7)</f>
        <v>0</v>
      </c>
      <c r="AQ7" s="284" t="s">
        <v>13</v>
      </c>
      <c r="AR7" s="285"/>
      <c r="AS7" s="181"/>
      <c r="AT7" s="181"/>
      <c r="AU7" s="181"/>
      <c r="AV7" s="181"/>
      <c r="AW7" s="181"/>
      <c r="AX7" s="183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5081</v>
      </c>
      <c r="BD7" s="283"/>
      <c r="BE7" s="182">
        <f>Q7+AK7</f>
        <v>32</v>
      </c>
      <c r="BF7" s="181">
        <f t="shared" ref="BF7:BJ8" si="0">R7+AL7</f>
        <v>28</v>
      </c>
      <c r="BG7" s="181">
        <f t="shared" si="0"/>
        <v>32</v>
      </c>
      <c r="BH7" s="181">
        <f t="shared" si="0"/>
        <v>39</v>
      </c>
      <c r="BI7" s="181">
        <f t="shared" si="0"/>
        <v>34</v>
      </c>
      <c r="BJ7" s="181">
        <f t="shared" si="0"/>
        <v>165</v>
      </c>
      <c r="BK7" s="286" t="s">
        <v>13</v>
      </c>
      <c r="BL7" s="286"/>
      <c r="BM7" s="181">
        <f>Y7+AS7</f>
        <v>40</v>
      </c>
      <c r="BN7" s="181">
        <f t="shared" ref="BN7:BQ8" si="1">Z7+AT7</f>
        <v>29</v>
      </c>
      <c r="BO7" s="181">
        <f t="shared" si="1"/>
        <v>42</v>
      </c>
      <c r="BP7" s="181">
        <f t="shared" si="1"/>
        <v>33</v>
      </c>
      <c r="BQ7" s="181">
        <f t="shared" si="1"/>
        <v>45</v>
      </c>
      <c r="BR7" s="183">
        <f>SUM(BM7:BQ7)</f>
        <v>189</v>
      </c>
    </row>
    <row r="8" spans="1:70" ht="15.75" customHeight="1" thickBot="1" x14ac:dyDescent="0.2">
      <c r="B8" s="144" t="s">
        <v>34</v>
      </c>
      <c r="C8" s="140">
        <f t="shared" ref="C8:H8" si="2">+C10-C9</f>
        <v>3344</v>
      </c>
      <c r="D8" s="58">
        <f t="shared" si="2"/>
        <v>3246</v>
      </c>
      <c r="E8" s="59">
        <f t="shared" si="2"/>
        <v>6590</v>
      </c>
      <c r="F8" s="60">
        <f>+F10-F9</f>
        <v>38</v>
      </c>
      <c r="G8" s="61">
        <f t="shared" si="2"/>
        <v>49</v>
      </c>
      <c r="H8" s="59">
        <f t="shared" si="2"/>
        <v>87</v>
      </c>
      <c r="I8" s="104">
        <f t="shared" ref="I8:K10" si="3">+C8+F8</f>
        <v>3382</v>
      </c>
      <c r="J8" s="105">
        <f t="shared" si="3"/>
        <v>3295</v>
      </c>
      <c r="K8" s="106">
        <f t="shared" si="3"/>
        <v>6677</v>
      </c>
      <c r="L8" s="71"/>
      <c r="M8" s="274" t="s">
        <v>14</v>
      </c>
      <c r="N8" s="275"/>
      <c r="O8" s="282">
        <f>V8+AD8+V13+AD13+V18+AD18+V23+AD23+V28+AD28+V33+AD33+V38+AD38+V43+AD43+V48+AD48+V53+AD53+V58+AD58</f>
        <v>5512</v>
      </c>
      <c r="P8" s="283"/>
      <c r="Q8" s="17">
        <v>17</v>
      </c>
      <c r="R8" s="18">
        <v>24</v>
      </c>
      <c r="S8" s="18">
        <v>39</v>
      </c>
      <c r="T8" s="18">
        <v>35</v>
      </c>
      <c r="U8" s="18">
        <v>31</v>
      </c>
      <c r="V8" s="18">
        <f>SUM(Q8:U8)</f>
        <v>146</v>
      </c>
      <c r="W8" s="291" t="s">
        <v>15</v>
      </c>
      <c r="X8" s="292"/>
      <c r="Y8" s="18">
        <v>38</v>
      </c>
      <c r="Z8" s="28">
        <v>36</v>
      </c>
      <c r="AA8" s="18">
        <v>46</v>
      </c>
      <c r="AB8" s="18">
        <v>57</v>
      </c>
      <c r="AC8" s="18">
        <v>41</v>
      </c>
      <c r="AD8" s="19">
        <f>SUM(Y8:AC8)</f>
        <v>218</v>
      </c>
      <c r="AG8" s="274" t="s">
        <v>14</v>
      </c>
      <c r="AH8" s="275"/>
      <c r="AI8" s="282">
        <f>AP8+AX8+AP13+AX13+AP18+AX18+AP23+AX23+AP28+AX28+AP33+AX33+AP38+AX38+AP43+AX43+AP48+AX48+AP53+AX53+AP58+AX58</f>
        <v>50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5562</v>
      </c>
      <c r="BD8" s="283"/>
      <c r="BE8" s="17">
        <f>Q8+AK8</f>
        <v>17</v>
      </c>
      <c r="BF8" s="18">
        <f t="shared" si="0"/>
        <v>24</v>
      </c>
      <c r="BG8" s="18">
        <f t="shared" si="0"/>
        <v>39</v>
      </c>
      <c r="BH8" s="18">
        <f t="shared" si="0"/>
        <v>35</v>
      </c>
      <c r="BI8" s="18">
        <f t="shared" si="0"/>
        <v>31</v>
      </c>
      <c r="BJ8" s="18">
        <f>SUM(BE8:BI8)</f>
        <v>146</v>
      </c>
      <c r="BK8" s="287" t="s">
        <v>15</v>
      </c>
      <c r="BL8" s="287"/>
      <c r="BM8" s="18">
        <f>Y8+AS8</f>
        <v>38</v>
      </c>
      <c r="BN8" s="18">
        <f t="shared" si="1"/>
        <v>36</v>
      </c>
      <c r="BO8" s="18">
        <f t="shared" si="1"/>
        <v>46</v>
      </c>
      <c r="BP8" s="18">
        <f t="shared" si="1"/>
        <v>57</v>
      </c>
      <c r="BQ8" s="18">
        <f t="shared" si="1"/>
        <v>41</v>
      </c>
      <c r="BR8" s="19">
        <f>SUM(BM8:BQ8)</f>
        <v>218</v>
      </c>
    </row>
    <row r="9" spans="1:70" ht="15" x14ac:dyDescent="0.15">
      <c r="B9" s="145" t="s">
        <v>35</v>
      </c>
      <c r="C9" s="141">
        <f>AB62</f>
        <v>1699</v>
      </c>
      <c r="D9" s="62">
        <f>AB63</f>
        <v>2266</v>
      </c>
      <c r="E9" s="63">
        <f>+C9+D9</f>
        <v>3965</v>
      </c>
      <c r="F9" s="64">
        <f>AV62</f>
        <v>0</v>
      </c>
      <c r="G9" s="62">
        <f>AV63</f>
        <v>1</v>
      </c>
      <c r="H9" s="63">
        <f>SUM(F9:G9)</f>
        <v>1</v>
      </c>
      <c r="I9" s="107">
        <f t="shared" si="3"/>
        <v>1699</v>
      </c>
      <c r="J9" s="108">
        <f t="shared" si="3"/>
        <v>2267</v>
      </c>
      <c r="K9" s="109">
        <f t="shared" si="3"/>
        <v>3966</v>
      </c>
      <c r="L9" s="71"/>
      <c r="M9" s="274" t="s">
        <v>12</v>
      </c>
      <c r="N9" s="275"/>
      <c r="O9" s="282">
        <f>SUM(O7:O8)</f>
        <v>10555</v>
      </c>
      <c r="P9" s="288"/>
      <c r="Q9" s="20">
        <f t="shared" ref="Q9:V9" si="4">SUM(Q7:Q8)</f>
        <v>49</v>
      </c>
      <c r="R9" s="20">
        <f t="shared" si="4"/>
        <v>52</v>
      </c>
      <c r="S9" s="20">
        <f t="shared" si="4"/>
        <v>71</v>
      </c>
      <c r="T9" s="20">
        <f t="shared" si="4"/>
        <v>74</v>
      </c>
      <c r="U9" s="20">
        <f t="shared" si="4"/>
        <v>65</v>
      </c>
      <c r="V9" s="20">
        <f t="shared" si="4"/>
        <v>311</v>
      </c>
      <c r="W9" s="289" t="s">
        <v>12</v>
      </c>
      <c r="X9" s="290"/>
      <c r="Y9" s="20">
        <f t="shared" ref="Y9:AD9" si="5">SUM(Y7:Y8)</f>
        <v>78</v>
      </c>
      <c r="Z9" s="20">
        <f t="shared" si="5"/>
        <v>65</v>
      </c>
      <c r="AA9" s="20">
        <f t="shared" si="5"/>
        <v>88</v>
      </c>
      <c r="AB9" s="20">
        <f t="shared" si="5"/>
        <v>90</v>
      </c>
      <c r="AC9" s="20">
        <f t="shared" si="5"/>
        <v>86</v>
      </c>
      <c r="AD9" s="20">
        <f t="shared" si="5"/>
        <v>407</v>
      </c>
      <c r="AG9" s="274" t="s">
        <v>12</v>
      </c>
      <c r="AH9" s="275"/>
      <c r="AI9" s="282">
        <f>SUM(AI7:AI8)</f>
        <v>88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10643</v>
      </c>
      <c r="BD9" s="283"/>
      <c r="BE9" s="20">
        <f t="shared" ref="BE9:BJ9" si="8">SUM(BE7:BE8)</f>
        <v>49</v>
      </c>
      <c r="BF9" s="20">
        <f t="shared" si="8"/>
        <v>52</v>
      </c>
      <c r="BG9" s="20">
        <f t="shared" si="8"/>
        <v>71</v>
      </c>
      <c r="BH9" s="20">
        <f t="shared" si="8"/>
        <v>74</v>
      </c>
      <c r="BI9" s="20">
        <f t="shared" si="8"/>
        <v>65</v>
      </c>
      <c r="BJ9" s="20">
        <f t="shared" si="8"/>
        <v>311</v>
      </c>
      <c r="BK9" s="294" t="s">
        <v>12</v>
      </c>
      <c r="BL9" s="294"/>
      <c r="BM9" s="20">
        <f t="shared" ref="BM9:BR9" si="9">SUM(BM7:BM8)</f>
        <v>78</v>
      </c>
      <c r="BN9" s="20">
        <f t="shared" si="9"/>
        <v>65</v>
      </c>
      <c r="BO9" s="20">
        <f t="shared" si="9"/>
        <v>88</v>
      </c>
      <c r="BP9" s="20">
        <f t="shared" si="9"/>
        <v>90</v>
      </c>
      <c r="BQ9" s="20">
        <f t="shared" si="9"/>
        <v>86</v>
      </c>
      <c r="BR9" s="20">
        <f t="shared" si="9"/>
        <v>407</v>
      </c>
    </row>
    <row r="10" spans="1:70" ht="15.75" thickBot="1" x14ac:dyDescent="0.2">
      <c r="B10" s="146" t="s">
        <v>12</v>
      </c>
      <c r="C10" s="142">
        <f>O7</f>
        <v>5043</v>
      </c>
      <c r="D10" s="65">
        <f>O8</f>
        <v>5512</v>
      </c>
      <c r="E10" s="66">
        <f>+C10+D10</f>
        <v>10555</v>
      </c>
      <c r="F10" s="67">
        <f>AI7</f>
        <v>38</v>
      </c>
      <c r="G10" s="65">
        <f>AI8</f>
        <v>50</v>
      </c>
      <c r="H10" s="66">
        <f>SUM(F10:G10)</f>
        <v>88</v>
      </c>
      <c r="I10" s="110">
        <f t="shared" si="3"/>
        <v>5081</v>
      </c>
      <c r="J10" s="111">
        <f t="shared" si="3"/>
        <v>5562</v>
      </c>
      <c r="K10" s="112">
        <f t="shared" si="3"/>
        <v>10643</v>
      </c>
      <c r="L10" s="71"/>
      <c r="M10" s="21"/>
      <c r="N10" s="22"/>
      <c r="O10" s="1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G10" s="21"/>
      <c r="AH10" s="22"/>
      <c r="AI10" s="1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A10" s="21"/>
      <c r="BB10" s="22"/>
      <c r="BC10" s="1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B11" s="31"/>
      <c r="C11" s="96"/>
      <c r="D11" s="96"/>
      <c r="E11" s="71"/>
      <c r="F11" s="96"/>
      <c r="G11" s="96"/>
      <c r="H11" s="71"/>
      <c r="I11" s="125"/>
      <c r="J11" s="125"/>
      <c r="K11" s="126"/>
      <c r="L11" s="72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33.69</v>
      </c>
      <c r="D12" s="162">
        <f t="shared" si="10"/>
        <v>41.11</v>
      </c>
      <c r="E12" s="158">
        <f t="shared" si="10"/>
        <v>37.57</v>
      </c>
      <c r="F12" s="157">
        <f t="shared" si="10"/>
        <v>0</v>
      </c>
      <c r="G12" s="162">
        <f t="shared" si="10"/>
        <v>2</v>
      </c>
      <c r="H12" s="158">
        <f t="shared" si="10"/>
        <v>1.1399999999999999</v>
      </c>
      <c r="I12" s="159">
        <f t="shared" si="10"/>
        <v>33.44</v>
      </c>
      <c r="J12" s="160">
        <f t="shared" si="10"/>
        <v>40.76</v>
      </c>
      <c r="K12" s="158">
        <f t="shared" si="10"/>
        <v>37.26</v>
      </c>
      <c r="L12" s="72"/>
      <c r="N12" s="161"/>
      <c r="O12" s="274" t="s">
        <v>13</v>
      </c>
      <c r="P12" s="293"/>
      <c r="Q12" s="26">
        <v>40</v>
      </c>
      <c r="R12" s="181">
        <v>53</v>
      </c>
      <c r="S12" s="181">
        <v>38</v>
      </c>
      <c r="T12" s="181">
        <v>51</v>
      </c>
      <c r="U12" s="181">
        <v>52</v>
      </c>
      <c r="V12" s="181">
        <f>SUM(Q12:U12)</f>
        <v>234</v>
      </c>
      <c r="W12" s="284" t="s">
        <v>13</v>
      </c>
      <c r="X12" s="285"/>
      <c r="Y12" s="27">
        <v>55</v>
      </c>
      <c r="Z12" s="181">
        <v>52</v>
      </c>
      <c r="AA12" s="181">
        <v>54</v>
      </c>
      <c r="AB12" s="181">
        <v>36</v>
      </c>
      <c r="AC12" s="181">
        <v>45</v>
      </c>
      <c r="AD12" s="183">
        <f>SUM(Y12:AC12)</f>
        <v>242</v>
      </c>
      <c r="AI12" s="274" t="s">
        <v>13</v>
      </c>
      <c r="AJ12" s="293"/>
      <c r="AK12" s="182"/>
      <c r="AL12" s="181"/>
      <c r="AM12" s="181"/>
      <c r="AN12" s="181"/>
      <c r="AO12" s="181"/>
      <c r="AP12" s="181">
        <f>SUM(AK12:AO12)</f>
        <v>0</v>
      </c>
      <c r="AQ12" s="284" t="s">
        <v>13</v>
      </c>
      <c r="AR12" s="285"/>
      <c r="AS12" s="181"/>
      <c r="AT12" s="181"/>
      <c r="AU12" s="181"/>
      <c r="AV12" s="181"/>
      <c r="AW12" s="181">
        <v>1</v>
      </c>
      <c r="AX12" s="183">
        <f>SUM(AS12:AW12)</f>
        <v>1</v>
      </c>
      <c r="BC12" s="274" t="s">
        <v>13</v>
      </c>
      <c r="BD12" s="293"/>
      <c r="BE12" s="182">
        <f>Q12+AK12</f>
        <v>40</v>
      </c>
      <c r="BF12" s="181">
        <f t="shared" ref="BF12:BI13" si="11">R12+AL12</f>
        <v>53</v>
      </c>
      <c r="BG12" s="181">
        <f t="shared" si="11"/>
        <v>38</v>
      </c>
      <c r="BH12" s="181">
        <f t="shared" si="11"/>
        <v>51</v>
      </c>
      <c r="BI12" s="181">
        <f t="shared" si="11"/>
        <v>52</v>
      </c>
      <c r="BJ12" s="181">
        <f>SUM(BE12:BI12)</f>
        <v>234</v>
      </c>
      <c r="BK12" s="286" t="s">
        <v>13</v>
      </c>
      <c r="BL12" s="286"/>
      <c r="BM12" s="181">
        <f t="shared" ref="BM12:BQ13" si="12">Y12+AS12</f>
        <v>55</v>
      </c>
      <c r="BN12" s="181">
        <f t="shared" si="12"/>
        <v>52</v>
      </c>
      <c r="BO12" s="181">
        <f t="shared" si="12"/>
        <v>54</v>
      </c>
      <c r="BP12" s="181">
        <f t="shared" si="12"/>
        <v>36</v>
      </c>
      <c r="BQ12" s="181">
        <f t="shared" si="12"/>
        <v>46</v>
      </c>
      <c r="BR12" s="183">
        <f>SUM(BM12:BQ12)</f>
        <v>243</v>
      </c>
    </row>
    <row r="13" spans="1:70" ht="16.5" thickTop="1" thickBot="1" x14ac:dyDescent="0.2">
      <c r="E13" s="37"/>
      <c r="H13" s="37"/>
      <c r="I13" s="113"/>
      <c r="J13" s="113"/>
      <c r="K13" s="114"/>
      <c r="L13" s="72"/>
      <c r="O13" s="274" t="s">
        <v>15</v>
      </c>
      <c r="P13" s="293"/>
      <c r="Q13" s="17">
        <v>48</v>
      </c>
      <c r="R13" s="18">
        <v>39</v>
      </c>
      <c r="S13" s="18">
        <v>40</v>
      </c>
      <c r="T13" s="18">
        <v>49</v>
      </c>
      <c r="U13" s="18">
        <v>57</v>
      </c>
      <c r="V13" s="18">
        <f>SUM(Q13:U13)</f>
        <v>233</v>
      </c>
      <c r="W13" s="291" t="s">
        <v>15</v>
      </c>
      <c r="X13" s="292"/>
      <c r="Y13" s="18">
        <v>53</v>
      </c>
      <c r="Z13" s="18">
        <v>57</v>
      </c>
      <c r="AA13" s="18">
        <v>46</v>
      </c>
      <c r="AB13" s="18">
        <v>42</v>
      </c>
      <c r="AC13" s="18">
        <v>69</v>
      </c>
      <c r="AD13" s="19">
        <f>SUM(Y13:AC13)</f>
        <v>267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/>
      <c r="AX13" s="19">
        <f>SUM(AS13:AW13)</f>
        <v>0</v>
      </c>
      <c r="BC13" s="274" t="s">
        <v>15</v>
      </c>
      <c r="BD13" s="293"/>
      <c r="BE13" s="17">
        <f>Q13+AK13</f>
        <v>48</v>
      </c>
      <c r="BF13" s="18">
        <f t="shared" si="11"/>
        <v>39</v>
      </c>
      <c r="BG13" s="18">
        <f t="shared" si="11"/>
        <v>40</v>
      </c>
      <c r="BH13" s="18">
        <f t="shared" si="11"/>
        <v>49</v>
      </c>
      <c r="BI13" s="18">
        <f t="shared" si="11"/>
        <v>57</v>
      </c>
      <c r="BJ13" s="18">
        <f>SUM(BE13:BI13)</f>
        <v>233</v>
      </c>
      <c r="BK13" s="287" t="s">
        <v>15</v>
      </c>
      <c r="BL13" s="287"/>
      <c r="BM13" s="18">
        <f t="shared" si="12"/>
        <v>53</v>
      </c>
      <c r="BN13" s="18">
        <f t="shared" si="12"/>
        <v>57</v>
      </c>
      <c r="BO13" s="18">
        <f t="shared" si="12"/>
        <v>46</v>
      </c>
      <c r="BP13" s="18">
        <f t="shared" si="12"/>
        <v>42</v>
      </c>
      <c r="BQ13" s="18">
        <f t="shared" si="12"/>
        <v>69</v>
      </c>
      <c r="BR13" s="19">
        <f>SUM(BM13:BQ13)</f>
        <v>267</v>
      </c>
    </row>
    <row r="14" spans="1:70" ht="15" x14ac:dyDescent="0.15">
      <c r="A14" s="1"/>
      <c r="E14" s="37"/>
      <c r="H14" s="37"/>
      <c r="I14" s="113"/>
      <c r="J14" s="113"/>
      <c r="K14" s="114"/>
      <c r="L14" s="73"/>
      <c r="O14" s="274" t="s">
        <v>12</v>
      </c>
      <c r="P14" s="275"/>
      <c r="Q14" s="20">
        <f t="shared" ref="Q14:V14" si="13">SUM(Q12:Q13)</f>
        <v>88</v>
      </c>
      <c r="R14" s="20">
        <f t="shared" si="13"/>
        <v>92</v>
      </c>
      <c r="S14" s="20">
        <f t="shared" si="13"/>
        <v>78</v>
      </c>
      <c r="T14" s="20">
        <f t="shared" si="13"/>
        <v>100</v>
      </c>
      <c r="U14" s="20">
        <f t="shared" si="13"/>
        <v>109</v>
      </c>
      <c r="V14" s="20">
        <f t="shared" si="13"/>
        <v>467</v>
      </c>
      <c r="W14" s="295" t="s">
        <v>12</v>
      </c>
      <c r="X14" s="296"/>
      <c r="Y14" s="20">
        <f t="shared" ref="Y14:AD14" si="14">SUM(Y12:Y13)</f>
        <v>108</v>
      </c>
      <c r="Z14" s="20">
        <f t="shared" si="14"/>
        <v>109</v>
      </c>
      <c r="AA14" s="20">
        <f t="shared" si="14"/>
        <v>100</v>
      </c>
      <c r="AB14" s="20">
        <f t="shared" si="14"/>
        <v>78</v>
      </c>
      <c r="AC14" s="20">
        <f t="shared" si="14"/>
        <v>114</v>
      </c>
      <c r="AD14" s="20">
        <f t="shared" si="14"/>
        <v>509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1</v>
      </c>
      <c r="AX14" s="20">
        <f t="shared" si="16"/>
        <v>1</v>
      </c>
      <c r="BC14" s="274" t="s">
        <v>12</v>
      </c>
      <c r="BD14" s="275"/>
      <c r="BE14" s="20">
        <f t="shared" ref="BE14:BJ14" si="17">SUM(BE12:BE13)</f>
        <v>88</v>
      </c>
      <c r="BF14" s="20">
        <f t="shared" si="17"/>
        <v>92</v>
      </c>
      <c r="BG14" s="20">
        <f t="shared" si="17"/>
        <v>78</v>
      </c>
      <c r="BH14" s="20">
        <f t="shared" si="17"/>
        <v>100</v>
      </c>
      <c r="BI14" s="20">
        <f t="shared" si="17"/>
        <v>109</v>
      </c>
      <c r="BJ14" s="20">
        <f t="shared" si="17"/>
        <v>467</v>
      </c>
      <c r="BK14" s="295" t="s">
        <v>12</v>
      </c>
      <c r="BL14" s="296"/>
      <c r="BM14" s="20">
        <f t="shared" ref="BM14:BR14" si="18">SUM(BM12:BM13)</f>
        <v>108</v>
      </c>
      <c r="BN14" s="20">
        <f t="shared" si="18"/>
        <v>109</v>
      </c>
      <c r="BO14" s="20">
        <f t="shared" si="18"/>
        <v>100</v>
      </c>
      <c r="BP14" s="20">
        <f t="shared" si="18"/>
        <v>78</v>
      </c>
      <c r="BQ14" s="20">
        <f t="shared" si="18"/>
        <v>115</v>
      </c>
      <c r="BR14" s="20">
        <f t="shared" si="18"/>
        <v>510</v>
      </c>
    </row>
    <row r="15" spans="1:70" ht="15.75" thickBot="1" x14ac:dyDescent="0.2">
      <c r="A15" s="1"/>
      <c r="E15" s="37"/>
      <c r="H15" s="37"/>
      <c r="I15" s="113"/>
      <c r="J15" s="113"/>
      <c r="K15" s="114"/>
      <c r="L15" s="73"/>
      <c r="O15" s="25"/>
      <c r="P15" s="25"/>
      <c r="Q15" s="23"/>
      <c r="R15" s="23"/>
      <c r="S15" s="23"/>
      <c r="T15" s="23"/>
      <c r="U15" s="23"/>
      <c r="V15" s="23"/>
      <c r="W15" s="25"/>
      <c r="X15" s="25"/>
      <c r="Y15" s="23"/>
      <c r="Z15" s="23"/>
      <c r="AA15" s="23"/>
      <c r="AB15" s="23"/>
      <c r="AC15" s="23"/>
      <c r="AD15" s="23"/>
      <c r="AI15" s="25"/>
      <c r="AJ15" s="25"/>
      <c r="AK15" s="23"/>
      <c r="AL15" s="23"/>
      <c r="AM15" s="23"/>
      <c r="AN15" s="23"/>
      <c r="AO15" s="23"/>
      <c r="AP15" s="23"/>
      <c r="AQ15" s="25"/>
      <c r="AR15" s="25"/>
      <c r="AS15" s="23"/>
      <c r="AT15" s="23"/>
      <c r="AU15" s="23"/>
      <c r="AV15" s="23"/>
      <c r="AW15" s="23"/>
      <c r="AX15" s="23"/>
      <c r="BC15" s="25"/>
      <c r="BD15" s="25"/>
      <c r="BE15" s="23"/>
      <c r="BF15" s="23"/>
      <c r="BG15" s="23"/>
      <c r="BH15" s="23"/>
      <c r="BI15" s="23"/>
      <c r="BJ15" s="23"/>
      <c r="BK15" s="25"/>
      <c r="BL15" s="25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71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1" t="s">
        <v>37</v>
      </c>
      <c r="C17" s="148">
        <f>V27+AD27+V32+AD32+V37</f>
        <v>1649</v>
      </c>
      <c r="D17" s="76">
        <f>V28+AD28+V33+AD33+V38</f>
        <v>1626</v>
      </c>
      <c r="E17" s="77">
        <f>SUM(C17:D17)</f>
        <v>3275</v>
      </c>
      <c r="F17" s="78">
        <f>AP27+AX27+AP32+AX32+AP37</f>
        <v>4</v>
      </c>
      <c r="G17" s="76">
        <f>AP28+AX28+AP33+AX33+AP38</f>
        <v>15</v>
      </c>
      <c r="H17" s="77">
        <f>SUM(F17:G17)</f>
        <v>19</v>
      </c>
      <c r="I17" s="115">
        <f t="shared" ref="I17:K20" si="19">+C17+F17</f>
        <v>1653</v>
      </c>
      <c r="J17" s="116">
        <f t="shared" si="19"/>
        <v>1641</v>
      </c>
      <c r="K17" s="117">
        <f t="shared" si="19"/>
        <v>3294</v>
      </c>
      <c r="L17" s="71"/>
      <c r="O17" s="274" t="s">
        <v>13</v>
      </c>
      <c r="P17" s="293"/>
      <c r="Q17" s="182">
        <v>49</v>
      </c>
      <c r="R17" s="181">
        <v>37</v>
      </c>
      <c r="S17" s="181">
        <v>43</v>
      </c>
      <c r="T17" s="181">
        <v>38</v>
      </c>
      <c r="U17" s="181">
        <v>34</v>
      </c>
      <c r="V17" s="181">
        <f>SUM(Q17:U17)</f>
        <v>201</v>
      </c>
      <c r="W17" s="284" t="s">
        <v>13</v>
      </c>
      <c r="X17" s="285"/>
      <c r="Y17" s="181">
        <v>42</v>
      </c>
      <c r="Z17" s="181">
        <v>32</v>
      </c>
      <c r="AA17" s="181">
        <v>33</v>
      </c>
      <c r="AB17" s="181">
        <v>43</v>
      </c>
      <c r="AC17" s="181">
        <v>39</v>
      </c>
      <c r="AD17" s="183">
        <f>SUM(Y17:AC17)</f>
        <v>189</v>
      </c>
      <c r="AI17" s="274" t="s">
        <v>13</v>
      </c>
      <c r="AJ17" s="293"/>
      <c r="AK17" s="26">
        <v>2</v>
      </c>
      <c r="AL17" s="181">
        <v>3</v>
      </c>
      <c r="AM17" s="181">
        <v>3</v>
      </c>
      <c r="AN17" s="181">
        <v>7</v>
      </c>
      <c r="AO17" s="181">
        <v>1</v>
      </c>
      <c r="AP17" s="181">
        <f>SUM(AK17:AO17)</f>
        <v>16</v>
      </c>
      <c r="AQ17" s="284" t="s">
        <v>13</v>
      </c>
      <c r="AR17" s="285"/>
      <c r="AS17" s="181">
        <v>2</v>
      </c>
      <c r="AT17" s="181">
        <v>1</v>
      </c>
      <c r="AU17" s="181">
        <v>2</v>
      </c>
      <c r="AV17" s="181">
        <v>2</v>
      </c>
      <c r="AW17" s="181">
        <v>2</v>
      </c>
      <c r="AX17" s="183">
        <f>SUM(AS17:AW17)</f>
        <v>9</v>
      </c>
      <c r="BC17" s="274" t="s">
        <v>13</v>
      </c>
      <c r="BD17" s="293"/>
      <c r="BE17" s="182">
        <f t="shared" ref="BE17:BI18" si="20">Q17+AK17</f>
        <v>51</v>
      </c>
      <c r="BF17" s="181">
        <f t="shared" si="20"/>
        <v>40</v>
      </c>
      <c r="BG17" s="181">
        <f t="shared" si="20"/>
        <v>46</v>
      </c>
      <c r="BH17" s="181">
        <f t="shared" si="20"/>
        <v>45</v>
      </c>
      <c r="BI17" s="181">
        <f t="shared" si="20"/>
        <v>35</v>
      </c>
      <c r="BJ17" s="181">
        <f>SUM(BE17:BI17)</f>
        <v>217</v>
      </c>
      <c r="BK17" s="286" t="s">
        <v>13</v>
      </c>
      <c r="BL17" s="286"/>
      <c r="BM17" s="181">
        <f t="shared" ref="BM17:BQ18" si="21">Y17+AS17</f>
        <v>44</v>
      </c>
      <c r="BN17" s="181">
        <f t="shared" si="21"/>
        <v>33</v>
      </c>
      <c r="BO17" s="181">
        <f t="shared" si="21"/>
        <v>35</v>
      </c>
      <c r="BP17" s="181">
        <f t="shared" si="21"/>
        <v>45</v>
      </c>
      <c r="BQ17" s="181">
        <f t="shared" si="21"/>
        <v>41</v>
      </c>
      <c r="BR17" s="183">
        <f>SUM(BM17:BQ17)</f>
        <v>198</v>
      </c>
    </row>
    <row r="18" spans="2:70" ht="15.75" thickBot="1" x14ac:dyDescent="0.2">
      <c r="B18" s="152" t="s">
        <v>38</v>
      </c>
      <c r="C18" s="149">
        <f>AD37</f>
        <v>471</v>
      </c>
      <c r="D18" s="68">
        <f>AD38</f>
        <v>469</v>
      </c>
      <c r="E18" s="69">
        <f>SUM(C18:D18)</f>
        <v>940</v>
      </c>
      <c r="F18" s="70">
        <f>AX37</f>
        <v>0</v>
      </c>
      <c r="G18" s="68">
        <f>AX38</f>
        <v>0</v>
      </c>
      <c r="H18" s="69">
        <f>SUM(F18:G18)</f>
        <v>0</v>
      </c>
      <c r="I18" s="118">
        <f t="shared" si="19"/>
        <v>471</v>
      </c>
      <c r="J18" s="119">
        <f t="shared" si="19"/>
        <v>469</v>
      </c>
      <c r="K18" s="120">
        <f t="shared" si="19"/>
        <v>940</v>
      </c>
      <c r="L18" s="72"/>
      <c r="O18" s="274" t="s">
        <v>15</v>
      </c>
      <c r="P18" s="293"/>
      <c r="Q18" s="17">
        <v>32</v>
      </c>
      <c r="R18" s="18">
        <v>38</v>
      </c>
      <c r="S18" s="18">
        <v>34</v>
      </c>
      <c r="T18" s="18">
        <v>33</v>
      </c>
      <c r="U18" s="18">
        <v>33</v>
      </c>
      <c r="V18" s="18">
        <f>SUM(Q18:U18)</f>
        <v>170</v>
      </c>
      <c r="W18" s="291" t="s">
        <v>15</v>
      </c>
      <c r="X18" s="292"/>
      <c r="Y18" s="18">
        <v>32</v>
      </c>
      <c r="Z18" s="18">
        <v>18</v>
      </c>
      <c r="AA18" s="18">
        <v>34</v>
      </c>
      <c r="AB18" s="18">
        <v>24</v>
      </c>
      <c r="AC18" s="18">
        <v>26</v>
      </c>
      <c r="AD18" s="19">
        <f>SUM(Y18:AC18)</f>
        <v>134</v>
      </c>
      <c r="AI18" s="274" t="s">
        <v>15</v>
      </c>
      <c r="AJ18" s="293"/>
      <c r="AK18" s="17">
        <v>2</v>
      </c>
      <c r="AL18" s="18">
        <v>2</v>
      </c>
      <c r="AM18" s="18">
        <v>1</v>
      </c>
      <c r="AN18" s="18">
        <v>3</v>
      </c>
      <c r="AO18" s="18">
        <v>1</v>
      </c>
      <c r="AP18" s="18">
        <f>SUM(AK18:AO18)</f>
        <v>9</v>
      </c>
      <c r="AQ18" s="291" t="s">
        <v>15</v>
      </c>
      <c r="AR18" s="292"/>
      <c r="AS18" s="18">
        <v>3</v>
      </c>
      <c r="AT18" s="18">
        <v>2</v>
      </c>
      <c r="AU18" s="18">
        <v>1</v>
      </c>
      <c r="AV18" s="18">
        <v>1</v>
      </c>
      <c r="AW18" s="18">
        <v>2</v>
      </c>
      <c r="AX18" s="19">
        <f>SUM(AS18:AW18)</f>
        <v>9</v>
      </c>
      <c r="BC18" s="274" t="s">
        <v>15</v>
      </c>
      <c r="BD18" s="293"/>
      <c r="BE18" s="17">
        <f t="shared" si="20"/>
        <v>34</v>
      </c>
      <c r="BF18" s="18">
        <f t="shared" si="20"/>
        <v>40</v>
      </c>
      <c r="BG18" s="18">
        <f t="shared" si="20"/>
        <v>35</v>
      </c>
      <c r="BH18" s="18">
        <f t="shared" si="20"/>
        <v>36</v>
      </c>
      <c r="BI18" s="18">
        <f t="shared" si="20"/>
        <v>34</v>
      </c>
      <c r="BJ18" s="18">
        <f>SUM(BE18:BI18)</f>
        <v>179</v>
      </c>
      <c r="BK18" s="287" t="s">
        <v>15</v>
      </c>
      <c r="BL18" s="287"/>
      <c r="BM18" s="18">
        <f t="shared" si="21"/>
        <v>35</v>
      </c>
      <c r="BN18" s="18">
        <f t="shared" si="21"/>
        <v>20</v>
      </c>
      <c r="BO18" s="18">
        <f t="shared" si="21"/>
        <v>35</v>
      </c>
      <c r="BP18" s="18">
        <f t="shared" si="21"/>
        <v>25</v>
      </c>
      <c r="BQ18" s="18">
        <f t="shared" si="21"/>
        <v>28</v>
      </c>
      <c r="BR18" s="19">
        <f>SUM(BM18:BQ18)</f>
        <v>143</v>
      </c>
    </row>
    <row r="19" spans="2:70" ht="15" x14ac:dyDescent="0.15">
      <c r="B19" s="153" t="s">
        <v>39</v>
      </c>
      <c r="C19" s="141">
        <f>V42</f>
        <v>448</v>
      </c>
      <c r="D19" s="62">
        <f>V43</f>
        <v>511</v>
      </c>
      <c r="E19" s="63">
        <f>SUM(C19:D19)</f>
        <v>959</v>
      </c>
      <c r="F19" s="64">
        <f>AP42</f>
        <v>0</v>
      </c>
      <c r="G19" s="62">
        <f>AP43</f>
        <v>0</v>
      </c>
      <c r="H19" s="63">
        <f>SUM(F19:G19)</f>
        <v>0</v>
      </c>
      <c r="I19" s="107">
        <f t="shared" si="19"/>
        <v>448</v>
      </c>
      <c r="J19" s="108">
        <f t="shared" si="19"/>
        <v>511</v>
      </c>
      <c r="K19" s="121">
        <f t="shared" si="19"/>
        <v>959</v>
      </c>
      <c r="L19" s="72"/>
      <c r="O19" s="274" t="s">
        <v>12</v>
      </c>
      <c r="P19" s="275"/>
      <c r="Q19" s="20">
        <f t="shared" ref="Q19:V19" si="22">SUM(Q17:Q18)</f>
        <v>81</v>
      </c>
      <c r="R19" s="20">
        <f t="shared" si="22"/>
        <v>75</v>
      </c>
      <c r="S19" s="20">
        <f t="shared" si="22"/>
        <v>77</v>
      </c>
      <c r="T19" s="20">
        <f t="shared" si="22"/>
        <v>71</v>
      </c>
      <c r="U19" s="20">
        <f t="shared" si="22"/>
        <v>67</v>
      </c>
      <c r="V19" s="20">
        <f t="shared" si="22"/>
        <v>371</v>
      </c>
      <c r="W19" s="295" t="s">
        <v>12</v>
      </c>
      <c r="X19" s="296"/>
      <c r="Y19" s="20">
        <f>SUM(Y17:Y18)</f>
        <v>74</v>
      </c>
      <c r="Z19" s="20">
        <f t="shared" ref="Z19:AD19" si="23">SUM(Z17:Z18)</f>
        <v>50</v>
      </c>
      <c r="AA19" s="20">
        <f t="shared" si="23"/>
        <v>67</v>
      </c>
      <c r="AB19" s="20">
        <f t="shared" si="23"/>
        <v>67</v>
      </c>
      <c r="AC19" s="20">
        <f t="shared" si="23"/>
        <v>65</v>
      </c>
      <c r="AD19" s="20">
        <f t="shared" si="23"/>
        <v>323</v>
      </c>
      <c r="AI19" s="274" t="s">
        <v>12</v>
      </c>
      <c r="AJ19" s="275"/>
      <c r="AK19" s="20">
        <f t="shared" ref="AK19:AP19" si="24">SUM(AK17:AK18)</f>
        <v>4</v>
      </c>
      <c r="AL19" s="20">
        <f t="shared" si="24"/>
        <v>5</v>
      </c>
      <c r="AM19" s="20">
        <f t="shared" si="24"/>
        <v>4</v>
      </c>
      <c r="AN19" s="20">
        <f t="shared" si="24"/>
        <v>10</v>
      </c>
      <c r="AO19" s="20">
        <f t="shared" si="24"/>
        <v>2</v>
      </c>
      <c r="AP19" s="20">
        <f t="shared" si="24"/>
        <v>25</v>
      </c>
      <c r="AQ19" s="295" t="s">
        <v>12</v>
      </c>
      <c r="AR19" s="296"/>
      <c r="AS19" s="20">
        <f t="shared" ref="AS19:AX19" si="25">SUM(AS17:AS18)</f>
        <v>5</v>
      </c>
      <c r="AT19" s="20">
        <f t="shared" si="25"/>
        <v>3</v>
      </c>
      <c r="AU19" s="20">
        <f t="shared" si="25"/>
        <v>3</v>
      </c>
      <c r="AV19" s="20">
        <f t="shared" si="25"/>
        <v>3</v>
      </c>
      <c r="AW19" s="20">
        <f t="shared" si="25"/>
        <v>4</v>
      </c>
      <c r="AX19" s="20">
        <f t="shared" si="25"/>
        <v>18</v>
      </c>
      <c r="BC19" s="274" t="s">
        <v>12</v>
      </c>
      <c r="BD19" s="275"/>
      <c r="BE19" s="20">
        <f t="shared" ref="BE19:BJ19" si="26">SUM(BE17:BE18)</f>
        <v>85</v>
      </c>
      <c r="BF19" s="20">
        <f t="shared" si="26"/>
        <v>80</v>
      </c>
      <c r="BG19" s="20">
        <f t="shared" si="26"/>
        <v>81</v>
      </c>
      <c r="BH19" s="20">
        <f t="shared" si="26"/>
        <v>81</v>
      </c>
      <c r="BI19" s="20">
        <f t="shared" si="26"/>
        <v>69</v>
      </c>
      <c r="BJ19" s="20">
        <f t="shared" si="26"/>
        <v>396</v>
      </c>
      <c r="BK19" s="295" t="s">
        <v>12</v>
      </c>
      <c r="BL19" s="296"/>
      <c r="BM19" s="20">
        <f t="shared" ref="BM19:BR19" si="27">SUM(BM17:BM18)</f>
        <v>79</v>
      </c>
      <c r="BN19" s="20">
        <f t="shared" si="27"/>
        <v>53</v>
      </c>
      <c r="BO19" s="20">
        <f t="shared" si="27"/>
        <v>70</v>
      </c>
      <c r="BP19" s="20">
        <f t="shared" si="27"/>
        <v>70</v>
      </c>
      <c r="BQ19" s="20">
        <f t="shared" si="27"/>
        <v>69</v>
      </c>
      <c r="BR19" s="20">
        <f t="shared" si="27"/>
        <v>341</v>
      </c>
    </row>
    <row r="20" spans="2:70" ht="15.75" thickBot="1" x14ac:dyDescent="0.2">
      <c r="B20" s="154" t="s">
        <v>22</v>
      </c>
      <c r="C20" s="150">
        <f>C9-C18-C19</f>
        <v>780</v>
      </c>
      <c r="D20" s="79">
        <f>D9-D18-D19</f>
        <v>1286</v>
      </c>
      <c r="E20" s="80">
        <f>SUM(C20:D20)</f>
        <v>2066</v>
      </c>
      <c r="F20" s="81">
        <f>F9-F18-F19</f>
        <v>0</v>
      </c>
      <c r="G20" s="79">
        <f>G9-G18-G19</f>
        <v>1</v>
      </c>
      <c r="H20" s="84">
        <f>H9-H18-H19</f>
        <v>1</v>
      </c>
      <c r="I20" s="122">
        <f>+C20+F20</f>
        <v>780</v>
      </c>
      <c r="J20" s="123">
        <f t="shared" si="19"/>
        <v>1287</v>
      </c>
      <c r="K20" s="124">
        <f t="shared" si="19"/>
        <v>2067</v>
      </c>
      <c r="L20" s="72"/>
      <c r="O20" s="25"/>
      <c r="P20" s="25"/>
      <c r="Q20" s="23"/>
      <c r="R20" s="23"/>
      <c r="S20" s="23"/>
      <c r="T20" s="23"/>
      <c r="U20" s="23"/>
      <c r="V20" s="23"/>
      <c r="W20" s="25"/>
      <c r="X20" s="25"/>
      <c r="Y20" s="23"/>
      <c r="Z20" s="23"/>
      <c r="AA20" s="23"/>
      <c r="AB20" s="23"/>
      <c r="AC20" s="23"/>
      <c r="AD20" s="23"/>
      <c r="AI20" s="25"/>
      <c r="AJ20" s="25"/>
      <c r="AK20" s="23"/>
      <c r="AL20" s="23"/>
      <c r="AM20" s="23"/>
      <c r="AN20" s="23"/>
      <c r="AO20" s="23"/>
      <c r="AP20" s="23"/>
      <c r="AQ20" s="25"/>
      <c r="AR20" s="25"/>
      <c r="AS20" s="23"/>
      <c r="AT20" s="23"/>
      <c r="AU20" s="23"/>
      <c r="AV20" s="23"/>
      <c r="AW20" s="23"/>
      <c r="AX20" s="23"/>
      <c r="BC20" s="25"/>
      <c r="BD20" s="25"/>
      <c r="BE20" s="23"/>
      <c r="BF20" s="23"/>
      <c r="BG20" s="23"/>
      <c r="BH20" s="23"/>
      <c r="BI20" s="23"/>
      <c r="BJ20" s="23"/>
      <c r="BK20" s="25"/>
      <c r="BL20" s="25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72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72"/>
      <c r="O22" s="274" t="s">
        <v>13</v>
      </c>
      <c r="P22" s="293"/>
      <c r="Q22" s="182">
        <v>43</v>
      </c>
      <c r="R22" s="174">
        <v>30</v>
      </c>
      <c r="S22" s="181">
        <v>38</v>
      </c>
      <c r="T22" s="181">
        <v>49</v>
      </c>
      <c r="U22" s="181">
        <v>39</v>
      </c>
      <c r="V22" s="181">
        <f>SUM(Q22:U22)</f>
        <v>199</v>
      </c>
      <c r="W22" s="284" t="s">
        <v>13</v>
      </c>
      <c r="X22" s="285"/>
      <c r="Y22" s="181">
        <v>50</v>
      </c>
      <c r="Z22" s="181">
        <v>51</v>
      </c>
      <c r="AA22" s="181">
        <v>63</v>
      </c>
      <c r="AB22" s="181">
        <v>56</v>
      </c>
      <c r="AC22" s="27">
        <v>56</v>
      </c>
      <c r="AD22" s="183">
        <f>SUM(Y22:AC22)</f>
        <v>276</v>
      </c>
      <c r="AI22" s="274" t="s">
        <v>13</v>
      </c>
      <c r="AJ22" s="293"/>
      <c r="AK22" s="182">
        <v>1</v>
      </c>
      <c r="AL22" s="181">
        <v>4</v>
      </c>
      <c r="AM22" s="181">
        <v>1</v>
      </c>
      <c r="AN22" s="181">
        <v>1</v>
      </c>
      <c r="AO22" s="181">
        <v>1</v>
      </c>
      <c r="AP22" s="181">
        <f>SUM(AK22:AO22)</f>
        <v>8</v>
      </c>
      <c r="AQ22" s="284" t="s">
        <v>13</v>
      </c>
      <c r="AR22" s="285"/>
      <c r="AS22" s="181">
        <v>0</v>
      </c>
      <c r="AT22" s="181">
        <v>0</v>
      </c>
      <c r="AU22" s="181">
        <v>0</v>
      </c>
      <c r="AV22" s="181">
        <v>0</v>
      </c>
      <c r="AW22" s="181">
        <v>0</v>
      </c>
      <c r="AX22" s="183">
        <f>SUM(AS22:AW22)</f>
        <v>0</v>
      </c>
      <c r="BC22" s="274" t="s">
        <v>13</v>
      </c>
      <c r="BD22" s="293"/>
      <c r="BE22" s="182">
        <f t="shared" ref="BE22:BI23" si="28">Q22+AK22</f>
        <v>44</v>
      </c>
      <c r="BF22" s="181">
        <f t="shared" si="28"/>
        <v>34</v>
      </c>
      <c r="BG22" s="181">
        <f t="shared" si="28"/>
        <v>39</v>
      </c>
      <c r="BH22" s="181">
        <f t="shared" si="28"/>
        <v>50</v>
      </c>
      <c r="BI22" s="181">
        <f t="shared" si="28"/>
        <v>40</v>
      </c>
      <c r="BJ22" s="181">
        <f>SUM(BE22:BI22)</f>
        <v>207</v>
      </c>
      <c r="BK22" s="286" t="s">
        <v>13</v>
      </c>
      <c r="BL22" s="286"/>
      <c r="BM22" s="181">
        <f t="shared" ref="BM22:BQ23" si="29">Y22+AS22</f>
        <v>50</v>
      </c>
      <c r="BN22" s="181">
        <f t="shared" si="29"/>
        <v>51</v>
      </c>
      <c r="BO22" s="181">
        <f t="shared" si="29"/>
        <v>63</v>
      </c>
      <c r="BP22" s="181">
        <f t="shared" si="29"/>
        <v>56</v>
      </c>
      <c r="BQ22" s="181">
        <f t="shared" si="29"/>
        <v>56</v>
      </c>
      <c r="BR22" s="183">
        <f>SUM(BM22:BQ22)</f>
        <v>276</v>
      </c>
    </row>
    <row r="23" spans="2:70" ht="16.5" thickTop="1" thickBot="1" x14ac:dyDescent="0.2">
      <c r="B23" s="97" t="s">
        <v>37</v>
      </c>
      <c r="C23" s="98">
        <f>ROUND(C17/$C$10,4)</f>
        <v>0.32700000000000001</v>
      </c>
      <c r="D23" s="99">
        <f>ROUND(D17/$D$10,4)</f>
        <v>0.29499999999999998</v>
      </c>
      <c r="E23" s="100">
        <f>ROUND(E17/$E$10,4)</f>
        <v>0.31030000000000002</v>
      </c>
      <c r="F23" s="98">
        <f>ROUND(F17/$F$10,4)</f>
        <v>0.1053</v>
      </c>
      <c r="G23" s="99">
        <f>ROUND(G17/$G$10,4)</f>
        <v>0.3</v>
      </c>
      <c r="H23" s="100">
        <f>ROUND(H17/$H$10,4)</f>
        <v>0.21590000000000001</v>
      </c>
      <c r="I23" s="127">
        <f>ROUND(I17/$I$10,4)</f>
        <v>0.32529999999999998</v>
      </c>
      <c r="J23" s="128">
        <f>ROUND(J17/$J$10,4)</f>
        <v>0.29499999999999998</v>
      </c>
      <c r="K23" s="129">
        <f>ROUND(K17/$K$10,4)</f>
        <v>0.3095</v>
      </c>
      <c r="L23" s="72"/>
      <c r="O23" s="274" t="s">
        <v>15</v>
      </c>
      <c r="P23" s="293"/>
      <c r="Q23" s="17">
        <v>33</v>
      </c>
      <c r="R23" s="18">
        <v>39</v>
      </c>
      <c r="S23" s="18">
        <v>42</v>
      </c>
      <c r="T23" s="18">
        <v>35</v>
      </c>
      <c r="U23" s="18">
        <v>46</v>
      </c>
      <c r="V23" s="18">
        <f>SUM(Q23:U23)</f>
        <v>195</v>
      </c>
      <c r="W23" s="291" t="s">
        <v>15</v>
      </c>
      <c r="X23" s="292"/>
      <c r="Y23" s="18">
        <v>43</v>
      </c>
      <c r="Z23" s="18">
        <v>59</v>
      </c>
      <c r="AA23" s="18">
        <v>49</v>
      </c>
      <c r="AB23" s="18">
        <v>58</v>
      </c>
      <c r="AC23" s="28">
        <v>48</v>
      </c>
      <c r="AD23" s="19">
        <f>SUM(Y23:AC23)</f>
        <v>257</v>
      </c>
      <c r="AI23" s="274" t="s">
        <v>15</v>
      </c>
      <c r="AJ23" s="293"/>
      <c r="AK23" s="17">
        <v>2</v>
      </c>
      <c r="AL23" s="18">
        <v>3</v>
      </c>
      <c r="AM23" s="18">
        <v>1</v>
      </c>
      <c r="AN23" s="18">
        <v>2</v>
      </c>
      <c r="AO23" s="18">
        <v>2</v>
      </c>
      <c r="AP23" s="18">
        <f>SUM(AK23:AO23)</f>
        <v>10</v>
      </c>
      <c r="AQ23" s="291" t="s">
        <v>15</v>
      </c>
      <c r="AR23" s="292"/>
      <c r="AS23" s="18">
        <v>1</v>
      </c>
      <c r="AT23" s="18">
        <v>2</v>
      </c>
      <c r="AU23" s="18">
        <v>2</v>
      </c>
      <c r="AV23" s="18">
        <v>0</v>
      </c>
      <c r="AW23" s="18">
        <v>1</v>
      </c>
      <c r="AX23" s="19">
        <f>SUM(AS23:AW23)</f>
        <v>6</v>
      </c>
      <c r="BC23" s="274" t="s">
        <v>15</v>
      </c>
      <c r="BD23" s="293"/>
      <c r="BE23" s="17">
        <f t="shared" si="28"/>
        <v>35</v>
      </c>
      <c r="BF23" s="18">
        <f t="shared" si="28"/>
        <v>42</v>
      </c>
      <c r="BG23" s="18">
        <f t="shared" si="28"/>
        <v>43</v>
      </c>
      <c r="BH23" s="18">
        <f t="shared" si="28"/>
        <v>37</v>
      </c>
      <c r="BI23" s="18">
        <f t="shared" si="28"/>
        <v>48</v>
      </c>
      <c r="BJ23" s="18">
        <f>SUM(BE23:BI23)</f>
        <v>205</v>
      </c>
      <c r="BK23" s="287" t="s">
        <v>15</v>
      </c>
      <c r="BL23" s="287"/>
      <c r="BM23" s="18">
        <f t="shared" si="29"/>
        <v>44</v>
      </c>
      <c r="BN23" s="18">
        <f t="shared" si="29"/>
        <v>61</v>
      </c>
      <c r="BO23" s="18">
        <f t="shared" si="29"/>
        <v>51</v>
      </c>
      <c r="BP23" s="18">
        <f t="shared" si="29"/>
        <v>58</v>
      </c>
      <c r="BQ23" s="18">
        <f t="shared" si="29"/>
        <v>49</v>
      </c>
      <c r="BR23" s="19">
        <f>SUM(BM23:BQ23)</f>
        <v>263</v>
      </c>
    </row>
    <row r="24" spans="2:70" ht="15" x14ac:dyDescent="0.15">
      <c r="B24" s="87" t="s">
        <v>38</v>
      </c>
      <c r="C24" s="89">
        <f>ROUND(C18/$C$10,4)</f>
        <v>9.3399999999999997E-2</v>
      </c>
      <c r="D24" s="86">
        <f>ROUND(D18/$D$10,4)</f>
        <v>8.5099999999999995E-2</v>
      </c>
      <c r="E24" s="90">
        <f>ROUND(E18/$E$10,4)</f>
        <v>8.9099999999999999E-2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9.2700000000000005E-2</v>
      </c>
      <c r="J24" s="131">
        <f>ROUND(J18/$J$10,4)</f>
        <v>8.43E-2</v>
      </c>
      <c r="K24" s="132">
        <f>ROUND(K18/$K$10,4)</f>
        <v>8.8300000000000003E-2</v>
      </c>
      <c r="O24" s="274" t="s">
        <v>12</v>
      </c>
      <c r="P24" s="275"/>
      <c r="Q24" s="20">
        <f t="shared" ref="Q24:V24" si="30">SUM(Q22:Q23)</f>
        <v>76</v>
      </c>
      <c r="R24" s="20">
        <f t="shared" si="30"/>
        <v>69</v>
      </c>
      <c r="S24" s="20">
        <f t="shared" si="30"/>
        <v>80</v>
      </c>
      <c r="T24" s="20">
        <f t="shared" si="30"/>
        <v>84</v>
      </c>
      <c r="U24" s="20">
        <f t="shared" si="30"/>
        <v>85</v>
      </c>
      <c r="V24" s="20">
        <f t="shared" si="30"/>
        <v>394</v>
      </c>
      <c r="W24" s="295" t="s">
        <v>12</v>
      </c>
      <c r="X24" s="296"/>
      <c r="Y24" s="20">
        <f t="shared" ref="Y24:AD24" si="31">SUM(Y22:Y23)</f>
        <v>93</v>
      </c>
      <c r="Z24" s="20">
        <f t="shared" si="31"/>
        <v>110</v>
      </c>
      <c r="AA24" s="20">
        <f t="shared" si="31"/>
        <v>112</v>
      </c>
      <c r="AB24" s="20">
        <f t="shared" si="31"/>
        <v>114</v>
      </c>
      <c r="AC24" s="20">
        <f t="shared" si="31"/>
        <v>104</v>
      </c>
      <c r="AD24" s="20">
        <f t="shared" si="31"/>
        <v>533</v>
      </c>
      <c r="AI24" s="274" t="s">
        <v>12</v>
      </c>
      <c r="AJ24" s="275"/>
      <c r="AK24" s="20">
        <f t="shared" ref="AK24:AP24" si="32">SUM(AK22:AK23)</f>
        <v>3</v>
      </c>
      <c r="AL24" s="20">
        <f t="shared" si="32"/>
        <v>7</v>
      </c>
      <c r="AM24" s="20">
        <f t="shared" si="32"/>
        <v>2</v>
      </c>
      <c r="AN24" s="20">
        <f t="shared" si="32"/>
        <v>3</v>
      </c>
      <c r="AO24" s="20">
        <f t="shared" si="32"/>
        <v>3</v>
      </c>
      <c r="AP24" s="29">
        <f t="shared" si="32"/>
        <v>18</v>
      </c>
      <c r="AQ24" s="295" t="s">
        <v>12</v>
      </c>
      <c r="AR24" s="296"/>
      <c r="AS24" s="20">
        <f t="shared" ref="AS24:AX24" si="33">SUM(AS22:AS23)</f>
        <v>1</v>
      </c>
      <c r="AT24" s="20">
        <f t="shared" si="33"/>
        <v>2</v>
      </c>
      <c r="AU24" s="20">
        <f t="shared" si="33"/>
        <v>2</v>
      </c>
      <c r="AV24" s="20">
        <f t="shared" si="33"/>
        <v>0</v>
      </c>
      <c r="AW24" s="20">
        <f t="shared" si="33"/>
        <v>1</v>
      </c>
      <c r="AX24" s="20">
        <f t="shared" si="33"/>
        <v>6</v>
      </c>
      <c r="BC24" s="274" t="s">
        <v>12</v>
      </c>
      <c r="BD24" s="275"/>
      <c r="BE24" s="20">
        <f t="shared" ref="BE24:BJ24" si="34">SUM(BE22:BE23)</f>
        <v>79</v>
      </c>
      <c r="BF24" s="20">
        <f t="shared" si="34"/>
        <v>76</v>
      </c>
      <c r="BG24" s="20">
        <f t="shared" si="34"/>
        <v>82</v>
      </c>
      <c r="BH24" s="20">
        <f t="shared" si="34"/>
        <v>87</v>
      </c>
      <c r="BI24" s="20">
        <f t="shared" si="34"/>
        <v>88</v>
      </c>
      <c r="BJ24" s="20">
        <f t="shared" si="34"/>
        <v>412</v>
      </c>
      <c r="BK24" s="295" t="s">
        <v>12</v>
      </c>
      <c r="BL24" s="296"/>
      <c r="BM24" s="20">
        <f t="shared" ref="BM24:BR24" si="35">SUM(BM22:BM23)</f>
        <v>94</v>
      </c>
      <c r="BN24" s="20">
        <f t="shared" si="35"/>
        <v>112</v>
      </c>
      <c r="BO24" s="20">
        <f t="shared" si="35"/>
        <v>114</v>
      </c>
      <c r="BP24" s="20">
        <f t="shared" si="35"/>
        <v>114</v>
      </c>
      <c r="BQ24" s="20">
        <f t="shared" si="35"/>
        <v>105</v>
      </c>
      <c r="BR24" s="20">
        <f t="shared" si="35"/>
        <v>539</v>
      </c>
    </row>
    <row r="25" spans="2:70" ht="15" x14ac:dyDescent="0.15">
      <c r="B25" s="87" t="s">
        <v>39</v>
      </c>
      <c r="C25" s="89">
        <f>ROUND(C19/$C$10,4)</f>
        <v>8.8800000000000004E-2</v>
      </c>
      <c r="D25" s="86">
        <f>ROUND(D19/$D$10,4)</f>
        <v>9.2700000000000005E-2</v>
      </c>
      <c r="E25" s="90">
        <f>ROUND(E19/$E$10,4)</f>
        <v>9.0899999999999995E-2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8.8200000000000001E-2</v>
      </c>
      <c r="J25" s="131">
        <f>ROUND(J19/$J$10,4)</f>
        <v>9.1899999999999996E-2</v>
      </c>
      <c r="K25" s="132">
        <f>ROUND(K19/$K$10,4)</f>
        <v>9.01E-2</v>
      </c>
      <c r="O25" s="25"/>
      <c r="P25" s="25"/>
      <c r="Q25" s="23"/>
      <c r="R25" s="23"/>
      <c r="S25" s="23"/>
      <c r="T25" s="23"/>
      <c r="U25" s="23"/>
      <c r="V25" s="23"/>
      <c r="W25" s="25"/>
      <c r="X25" s="25"/>
      <c r="Y25" s="23"/>
      <c r="Z25" s="23"/>
      <c r="AA25" s="23"/>
      <c r="AB25" s="23"/>
      <c r="AC25" s="23"/>
      <c r="AD25" s="23"/>
      <c r="AI25" s="25"/>
      <c r="AJ25" s="25"/>
      <c r="AK25" s="23"/>
      <c r="AL25" s="23"/>
      <c r="AM25" s="23"/>
      <c r="AN25" s="23"/>
      <c r="AO25" s="23"/>
      <c r="AP25" s="23"/>
      <c r="AQ25" s="25"/>
      <c r="AR25" s="25"/>
      <c r="AS25" s="23"/>
      <c r="AT25" s="23"/>
      <c r="AU25" s="23"/>
      <c r="AV25" s="23"/>
      <c r="AW25" s="23"/>
      <c r="AX25" s="23"/>
      <c r="BC25" s="25"/>
      <c r="BD25" s="25"/>
      <c r="BE25" s="23"/>
      <c r="BF25" s="23"/>
      <c r="BG25" s="23"/>
      <c r="BH25" s="23"/>
      <c r="BI25" s="23"/>
      <c r="BJ25" s="23"/>
      <c r="BK25" s="25"/>
      <c r="BL25" s="25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0.1547</v>
      </c>
      <c r="D26" s="92">
        <f>ROUND(D20/$D$10,4)</f>
        <v>0.23330000000000001</v>
      </c>
      <c r="E26" s="93">
        <f>ROUND(E20/$E$10,4)</f>
        <v>0.19570000000000001</v>
      </c>
      <c r="F26" s="91">
        <f>ROUND(F20/$F$10,4)</f>
        <v>0</v>
      </c>
      <c r="G26" s="92">
        <f>ROUND(G20/$G$10,4)</f>
        <v>0.02</v>
      </c>
      <c r="H26" s="93">
        <f>ROUND(H20/$H$10,4)</f>
        <v>1.14E-2</v>
      </c>
      <c r="I26" s="133">
        <f>ROUND(I20/$I$10,4)</f>
        <v>0.1535</v>
      </c>
      <c r="J26" s="134">
        <f>ROUND(J20/$J$10,4)</f>
        <v>0.23139999999999999</v>
      </c>
      <c r="K26" s="135">
        <f>ROUND(K20/$K$10,4)</f>
        <v>0.19420000000000001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182">
        <v>55</v>
      </c>
      <c r="R27" s="181">
        <v>68</v>
      </c>
      <c r="S27" s="181">
        <v>67</v>
      </c>
      <c r="T27" s="181">
        <v>70</v>
      </c>
      <c r="U27" s="181">
        <v>85</v>
      </c>
      <c r="V27" s="181">
        <f>SUM(Q27:U27)</f>
        <v>345</v>
      </c>
      <c r="W27" s="284" t="s">
        <v>13</v>
      </c>
      <c r="X27" s="285"/>
      <c r="Y27" s="181">
        <v>89</v>
      </c>
      <c r="Z27" s="181">
        <v>79</v>
      </c>
      <c r="AA27" s="181">
        <v>59</v>
      </c>
      <c r="AB27" s="181">
        <v>65</v>
      </c>
      <c r="AC27" s="181">
        <v>64</v>
      </c>
      <c r="AD27" s="183">
        <f>SUM(Y27:AC27)</f>
        <v>356</v>
      </c>
      <c r="AI27" s="274" t="s">
        <v>13</v>
      </c>
      <c r="AJ27" s="293"/>
      <c r="AK27" s="182">
        <v>0</v>
      </c>
      <c r="AL27" s="181">
        <v>0</v>
      </c>
      <c r="AM27" s="181">
        <v>1</v>
      </c>
      <c r="AN27" s="181">
        <v>0</v>
      </c>
      <c r="AO27" s="181">
        <v>0</v>
      </c>
      <c r="AP27" s="181">
        <f>SUM(AK27:AO27)</f>
        <v>1</v>
      </c>
      <c r="AQ27" s="284" t="s">
        <v>13</v>
      </c>
      <c r="AR27" s="285"/>
      <c r="AS27" s="181">
        <v>1</v>
      </c>
      <c r="AT27" s="181">
        <v>0</v>
      </c>
      <c r="AU27" s="181">
        <v>1</v>
      </c>
      <c r="AV27" s="181">
        <v>0</v>
      </c>
      <c r="AW27" s="181">
        <v>0</v>
      </c>
      <c r="AX27" s="183">
        <f>SUM(AS27:AW27)</f>
        <v>2</v>
      </c>
      <c r="BC27" s="274" t="s">
        <v>13</v>
      </c>
      <c r="BD27" s="293"/>
      <c r="BE27" s="182">
        <f t="shared" ref="BE27:BI28" si="36">Q27+AK27</f>
        <v>55</v>
      </c>
      <c r="BF27" s="181">
        <f t="shared" si="36"/>
        <v>68</v>
      </c>
      <c r="BG27" s="181">
        <f t="shared" si="36"/>
        <v>68</v>
      </c>
      <c r="BH27" s="181">
        <f t="shared" si="36"/>
        <v>70</v>
      </c>
      <c r="BI27" s="181">
        <f t="shared" si="36"/>
        <v>85</v>
      </c>
      <c r="BJ27" s="181">
        <f>SUM(BE27:BI27)</f>
        <v>346</v>
      </c>
      <c r="BK27" s="286" t="s">
        <v>13</v>
      </c>
      <c r="BL27" s="286"/>
      <c r="BM27" s="181">
        <f t="shared" ref="BM27:BQ28" si="37">Y27+AS27</f>
        <v>90</v>
      </c>
      <c r="BN27" s="181">
        <f t="shared" si="37"/>
        <v>79</v>
      </c>
      <c r="BO27" s="181">
        <f t="shared" si="37"/>
        <v>60</v>
      </c>
      <c r="BP27" s="181">
        <f t="shared" si="37"/>
        <v>65</v>
      </c>
      <c r="BQ27" s="181">
        <f t="shared" si="37"/>
        <v>64</v>
      </c>
      <c r="BR27" s="183">
        <f>SUM(BM27:BQ27)</f>
        <v>358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55</v>
      </c>
      <c r="R28" s="18">
        <v>62</v>
      </c>
      <c r="S28" s="18">
        <v>71</v>
      </c>
      <c r="T28" s="18">
        <v>61</v>
      </c>
      <c r="U28" s="18">
        <v>63</v>
      </c>
      <c r="V28" s="18">
        <f>SUM(Q28:U28)</f>
        <v>312</v>
      </c>
      <c r="W28" s="291" t="s">
        <v>15</v>
      </c>
      <c r="X28" s="292"/>
      <c r="Y28" s="18">
        <v>62</v>
      </c>
      <c r="Z28" s="18">
        <v>63</v>
      </c>
      <c r="AA28" s="18">
        <v>70</v>
      </c>
      <c r="AB28" s="18">
        <v>81</v>
      </c>
      <c r="AC28" s="18">
        <v>64</v>
      </c>
      <c r="AD28" s="19">
        <f>SUM(Y28:AC28)</f>
        <v>340</v>
      </c>
      <c r="AI28" s="274" t="s">
        <v>15</v>
      </c>
      <c r="AJ28" s="293"/>
      <c r="AK28" s="17">
        <v>1</v>
      </c>
      <c r="AL28" s="18">
        <v>3</v>
      </c>
      <c r="AM28" s="18">
        <v>2</v>
      </c>
      <c r="AN28" s="18">
        <v>0</v>
      </c>
      <c r="AO28" s="18">
        <v>2</v>
      </c>
      <c r="AP28" s="18">
        <f>SUM(AK28:AO28)</f>
        <v>8</v>
      </c>
      <c r="AQ28" s="291" t="s">
        <v>15</v>
      </c>
      <c r="AR28" s="292"/>
      <c r="AS28" s="18">
        <v>3</v>
      </c>
      <c r="AT28" s="18">
        <v>0</v>
      </c>
      <c r="AU28" s="18">
        <v>0</v>
      </c>
      <c r="AV28" s="18">
        <v>2</v>
      </c>
      <c r="AW28" s="18">
        <v>1</v>
      </c>
      <c r="AX28" s="19">
        <f>SUM(AS28:AW28)</f>
        <v>6</v>
      </c>
      <c r="BC28" s="274" t="s">
        <v>15</v>
      </c>
      <c r="BD28" s="293"/>
      <c r="BE28" s="17">
        <f t="shared" si="36"/>
        <v>56</v>
      </c>
      <c r="BF28" s="18">
        <f t="shared" si="36"/>
        <v>65</v>
      </c>
      <c r="BG28" s="18">
        <f t="shared" si="36"/>
        <v>73</v>
      </c>
      <c r="BH28" s="18">
        <f t="shared" si="36"/>
        <v>61</v>
      </c>
      <c r="BI28" s="18">
        <f t="shared" si="36"/>
        <v>65</v>
      </c>
      <c r="BJ28" s="18">
        <f>SUM(BE28:BI28)</f>
        <v>320</v>
      </c>
      <c r="BK28" s="287" t="s">
        <v>15</v>
      </c>
      <c r="BL28" s="287"/>
      <c r="BM28" s="18">
        <f t="shared" si="37"/>
        <v>65</v>
      </c>
      <c r="BN28" s="18">
        <f t="shared" si="37"/>
        <v>63</v>
      </c>
      <c r="BO28" s="18">
        <f t="shared" si="37"/>
        <v>70</v>
      </c>
      <c r="BP28" s="18">
        <f t="shared" si="37"/>
        <v>83</v>
      </c>
      <c r="BQ28" s="18">
        <f t="shared" si="37"/>
        <v>65</v>
      </c>
      <c r="BR28" s="19">
        <f>SUM(BM28:BQ28)</f>
        <v>346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 t="shared" ref="Q29:V29" si="38">SUM(Q27:Q28)</f>
        <v>110</v>
      </c>
      <c r="R29" s="20">
        <f t="shared" si="38"/>
        <v>130</v>
      </c>
      <c r="S29" s="20">
        <f t="shared" si="38"/>
        <v>138</v>
      </c>
      <c r="T29" s="20">
        <f t="shared" si="38"/>
        <v>131</v>
      </c>
      <c r="U29" s="20">
        <f t="shared" si="38"/>
        <v>148</v>
      </c>
      <c r="V29" s="20">
        <f t="shared" si="38"/>
        <v>657</v>
      </c>
      <c r="W29" s="295" t="s">
        <v>12</v>
      </c>
      <c r="X29" s="296"/>
      <c r="Y29" s="20">
        <f t="shared" ref="Y29:AD29" si="39">SUM(Y27:Y28)</f>
        <v>151</v>
      </c>
      <c r="Z29" s="20">
        <f t="shared" si="39"/>
        <v>142</v>
      </c>
      <c r="AA29" s="20">
        <f t="shared" si="39"/>
        <v>129</v>
      </c>
      <c r="AB29" s="20">
        <f t="shared" si="39"/>
        <v>146</v>
      </c>
      <c r="AC29" s="20">
        <f t="shared" si="39"/>
        <v>128</v>
      </c>
      <c r="AD29" s="20">
        <f t="shared" si="39"/>
        <v>696</v>
      </c>
      <c r="AI29" s="274" t="s">
        <v>12</v>
      </c>
      <c r="AJ29" s="275"/>
      <c r="AK29" s="20">
        <f t="shared" ref="AK29:AP29" si="40">SUM(AK27:AK28)</f>
        <v>1</v>
      </c>
      <c r="AL29" s="20">
        <f t="shared" si="40"/>
        <v>3</v>
      </c>
      <c r="AM29" s="20">
        <f t="shared" si="40"/>
        <v>3</v>
      </c>
      <c r="AN29" s="20">
        <f t="shared" si="40"/>
        <v>0</v>
      </c>
      <c r="AO29" s="20">
        <f t="shared" si="40"/>
        <v>2</v>
      </c>
      <c r="AP29" s="20">
        <f t="shared" si="40"/>
        <v>9</v>
      </c>
      <c r="AQ29" s="295" t="s">
        <v>12</v>
      </c>
      <c r="AR29" s="296"/>
      <c r="AS29" s="20">
        <f t="shared" ref="AS29:AX29" si="41">SUM(AS27:AS28)</f>
        <v>4</v>
      </c>
      <c r="AT29" s="20">
        <f t="shared" si="41"/>
        <v>0</v>
      </c>
      <c r="AU29" s="20">
        <f t="shared" si="41"/>
        <v>1</v>
      </c>
      <c r="AV29" s="20">
        <f t="shared" si="41"/>
        <v>2</v>
      </c>
      <c r="AW29" s="20">
        <f t="shared" si="41"/>
        <v>1</v>
      </c>
      <c r="AX29" s="20">
        <f t="shared" si="41"/>
        <v>8</v>
      </c>
      <c r="BC29" s="274" t="s">
        <v>12</v>
      </c>
      <c r="BD29" s="275"/>
      <c r="BE29" s="20">
        <f t="shared" ref="BE29:BJ29" si="42">SUM(BE27:BE28)</f>
        <v>111</v>
      </c>
      <c r="BF29" s="20">
        <f t="shared" si="42"/>
        <v>133</v>
      </c>
      <c r="BG29" s="20">
        <f t="shared" si="42"/>
        <v>141</v>
      </c>
      <c r="BH29" s="20">
        <f t="shared" si="42"/>
        <v>131</v>
      </c>
      <c r="BI29" s="20">
        <f t="shared" si="42"/>
        <v>150</v>
      </c>
      <c r="BJ29" s="20">
        <f t="shared" si="42"/>
        <v>666</v>
      </c>
      <c r="BK29" s="295" t="s">
        <v>12</v>
      </c>
      <c r="BL29" s="296"/>
      <c r="BM29" s="20">
        <f t="shared" ref="BM29:BR29" si="43">SUM(BM27:BM28)</f>
        <v>155</v>
      </c>
      <c r="BN29" s="20">
        <f t="shared" si="43"/>
        <v>142</v>
      </c>
      <c r="BO29" s="20">
        <f t="shared" si="43"/>
        <v>130</v>
      </c>
      <c r="BP29" s="20">
        <f t="shared" si="43"/>
        <v>148</v>
      </c>
      <c r="BQ29" s="20">
        <f t="shared" si="43"/>
        <v>129</v>
      </c>
      <c r="BR29" s="20">
        <f t="shared" si="43"/>
        <v>704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5"/>
      <c r="P30" s="25"/>
      <c r="Q30" s="23"/>
      <c r="R30" s="23"/>
      <c r="S30" s="23"/>
      <c r="T30" s="23"/>
      <c r="U30" s="23"/>
      <c r="V30" s="23"/>
      <c r="W30" s="25"/>
      <c r="X30" s="25"/>
      <c r="Y30" s="23"/>
      <c r="Z30" s="23"/>
      <c r="AA30" s="23"/>
      <c r="AB30" s="23"/>
      <c r="AC30" s="23"/>
      <c r="AD30" s="23"/>
      <c r="AI30" s="25"/>
      <c r="AJ30" s="25"/>
      <c r="AK30" s="23"/>
      <c r="AL30" s="23"/>
      <c r="AM30" s="23"/>
      <c r="AN30" s="23"/>
      <c r="AO30" s="23"/>
      <c r="AP30" s="23"/>
      <c r="AQ30" s="25"/>
      <c r="AR30" s="25"/>
      <c r="AS30" s="23"/>
      <c r="AT30" s="23"/>
      <c r="AU30" s="23"/>
      <c r="AV30" s="23"/>
      <c r="AW30" s="23"/>
      <c r="AX30" s="23"/>
      <c r="BC30" s="25"/>
      <c r="BD30" s="25"/>
      <c r="BE30" s="23"/>
      <c r="BF30" s="23"/>
      <c r="BG30" s="23"/>
      <c r="BH30" s="23"/>
      <c r="BI30" s="23"/>
      <c r="BJ30" s="23"/>
      <c r="BK30" s="25"/>
      <c r="BL30" s="25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919</v>
      </c>
      <c r="D32" s="319">
        <f t="shared" si="44"/>
        <v>980</v>
      </c>
      <c r="E32" s="321">
        <f t="shared" si="44"/>
        <v>1899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919</v>
      </c>
      <c r="J32" s="331">
        <f t="shared" si="44"/>
        <v>980</v>
      </c>
      <c r="K32" s="333">
        <f t="shared" si="44"/>
        <v>1899</v>
      </c>
      <c r="O32" s="274" t="s">
        <v>13</v>
      </c>
      <c r="P32" s="293"/>
      <c r="Q32" s="182">
        <v>63</v>
      </c>
      <c r="R32" s="181">
        <v>55</v>
      </c>
      <c r="S32" s="181">
        <v>61</v>
      </c>
      <c r="T32" s="181">
        <v>49</v>
      </c>
      <c r="U32" s="181">
        <v>55</v>
      </c>
      <c r="V32" s="181">
        <f>SUM(Q32:U32)</f>
        <v>283</v>
      </c>
      <c r="W32" s="284" t="s">
        <v>13</v>
      </c>
      <c r="X32" s="285"/>
      <c r="Y32" s="181">
        <v>56</v>
      </c>
      <c r="Z32" s="181">
        <v>46</v>
      </c>
      <c r="AA32" s="181">
        <v>54</v>
      </c>
      <c r="AB32" s="181">
        <v>72</v>
      </c>
      <c r="AC32" s="181">
        <v>75</v>
      </c>
      <c r="AD32" s="183">
        <f>SUM(Y32:AC32)</f>
        <v>303</v>
      </c>
      <c r="AI32" s="274" t="s">
        <v>13</v>
      </c>
      <c r="AJ32" s="293"/>
      <c r="AK32" s="182">
        <v>0</v>
      </c>
      <c r="AL32" s="181">
        <v>0</v>
      </c>
      <c r="AM32" s="181">
        <v>0</v>
      </c>
      <c r="AN32" s="181">
        <v>1</v>
      </c>
      <c r="AO32" s="181">
        <v>0</v>
      </c>
      <c r="AP32" s="181">
        <f>SUM(AK32:AO32)</f>
        <v>1</v>
      </c>
      <c r="AQ32" s="284" t="s">
        <v>13</v>
      </c>
      <c r="AR32" s="285"/>
      <c r="AS32" s="181"/>
      <c r="AT32" s="181"/>
      <c r="AU32" s="181"/>
      <c r="AV32" s="181"/>
      <c r="AW32" s="181"/>
      <c r="AX32" s="183">
        <f>SUM(AS32:AW32)</f>
        <v>0</v>
      </c>
      <c r="BC32" s="274" t="s">
        <v>13</v>
      </c>
      <c r="BD32" s="293"/>
      <c r="BE32" s="182">
        <f t="shared" ref="BE32:BI32" si="45">Q32+AK32</f>
        <v>63</v>
      </c>
      <c r="BF32" s="181">
        <f t="shared" si="45"/>
        <v>55</v>
      </c>
      <c r="BG32" s="181">
        <f t="shared" si="45"/>
        <v>61</v>
      </c>
      <c r="BH32" s="181">
        <f t="shared" si="45"/>
        <v>50</v>
      </c>
      <c r="BI32" s="181">
        <f t="shared" si="45"/>
        <v>55</v>
      </c>
      <c r="BJ32" s="181">
        <f>SUM(BE32:BI32)</f>
        <v>284</v>
      </c>
      <c r="BK32" s="286" t="s">
        <v>13</v>
      </c>
      <c r="BL32" s="286"/>
      <c r="BM32" s="181">
        <f t="shared" ref="BM32:BQ33" si="46">Y32+AS32</f>
        <v>56</v>
      </c>
      <c r="BN32" s="181">
        <f t="shared" si="46"/>
        <v>46</v>
      </c>
      <c r="BO32" s="181">
        <f t="shared" si="46"/>
        <v>54</v>
      </c>
      <c r="BP32" s="181">
        <f t="shared" si="46"/>
        <v>72</v>
      </c>
      <c r="BQ32" s="181">
        <f t="shared" si="46"/>
        <v>75</v>
      </c>
      <c r="BR32" s="183">
        <f>SUM(BM32:BQ32)</f>
        <v>303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59</v>
      </c>
      <c r="R33" s="18">
        <v>62</v>
      </c>
      <c r="S33" s="18">
        <v>51</v>
      </c>
      <c r="T33" s="18">
        <v>54</v>
      </c>
      <c r="U33" s="18">
        <v>48</v>
      </c>
      <c r="V33" s="18">
        <f>SUM(Q33:U33)</f>
        <v>274</v>
      </c>
      <c r="W33" s="291" t="s">
        <v>15</v>
      </c>
      <c r="X33" s="292"/>
      <c r="Y33" s="18">
        <v>54</v>
      </c>
      <c r="Z33" s="18">
        <v>63</v>
      </c>
      <c r="AA33" s="18">
        <v>72</v>
      </c>
      <c r="AB33" s="18">
        <v>62</v>
      </c>
      <c r="AC33" s="18">
        <v>71</v>
      </c>
      <c r="AD33" s="19">
        <f>SUM(Y33:AC33)</f>
        <v>322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59</v>
      </c>
      <c r="BF33" s="17">
        <f t="shared" ref="BF33:BI33" si="47">SUM(R33,AL33)</f>
        <v>62</v>
      </c>
      <c r="BG33" s="17">
        <f t="shared" si="47"/>
        <v>52</v>
      </c>
      <c r="BH33" s="17">
        <f t="shared" si="47"/>
        <v>54</v>
      </c>
      <c r="BI33" s="17">
        <f t="shared" si="47"/>
        <v>48</v>
      </c>
      <c r="BJ33" s="18">
        <f>SUM(BE33:BI33)</f>
        <v>275</v>
      </c>
      <c r="BK33" s="287" t="s">
        <v>15</v>
      </c>
      <c r="BL33" s="287"/>
      <c r="BM33" s="18">
        <f>Y33+AS33</f>
        <v>54</v>
      </c>
      <c r="BN33" s="18">
        <f t="shared" si="46"/>
        <v>63</v>
      </c>
      <c r="BO33" s="18">
        <f t="shared" si="46"/>
        <v>72</v>
      </c>
      <c r="BP33" s="18">
        <f t="shared" si="46"/>
        <v>62</v>
      </c>
      <c r="BQ33" s="18">
        <f t="shared" si="46"/>
        <v>71</v>
      </c>
      <c r="BR33" s="19">
        <f>SUM(BM33:BQ33)</f>
        <v>322</v>
      </c>
    </row>
    <row r="34" spans="2:70" x14ac:dyDescent="0.15">
      <c r="B34" s="83" t="s">
        <v>46</v>
      </c>
      <c r="C34" s="347">
        <f t="shared" ref="C34:K34" si="48">C20</f>
        <v>780</v>
      </c>
      <c r="D34" s="349">
        <f t="shared" si="48"/>
        <v>1286</v>
      </c>
      <c r="E34" s="351">
        <f t="shared" si="48"/>
        <v>2066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343">
        <f t="shared" si="48"/>
        <v>780</v>
      </c>
      <c r="J34" s="345">
        <f t="shared" si="48"/>
        <v>1287</v>
      </c>
      <c r="K34" s="359">
        <f t="shared" si="48"/>
        <v>2067</v>
      </c>
      <c r="O34" s="274" t="s">
        <v>12</v>
      </c>
      <c r="P34" s="275"/>
      <c r="Q34" s="20">
        <f t="shared" ref="Q34:V34" si="49">SUM(Q32:Q33)</f>
        <v>122</v>
      </c>
      <c r="R34" s="20">
        <f t="shared" si="49"/>
        <v>117</v>
      </c>
      <c r="S34" s="20">
        <f t="shared" si="49"/>
        <v>112</v>
      </c>
      <c r="T34" s="20">
        <f t="shared" si="49"/>
        <v>103</v>
      </c>
      <c r="U34" s="20">
        <f t="shared" si="49"/>
        <v>103</v>
      </c>
      <c r="V34" s="20">
        <f t="shared" si="49"/>
        <v>557</v>
      </c>
      <c r="W34" s="295" t="s">
        <v>12</v>
      </c>
      <c r="X34" s="296"/>
      <c r="Y34" s="20">
        <f t="shared" ref="Y34:AD34" si="50">SUM(Y32:Y33)</f>
        <v>110</v>
      </c>
      <c r="Z34" s="20">
        <f t="shared" si="50"/>
        <v>109</v>
      </c>
      <c r="AA34" s="20">
        <f t="shared" si="50"/>
        <v>126</v>
      </c>
      <c r="AB34" s="20">
        <f t="shared" si="50"/>
        <v>134</v>
      </c>
      <c r="AC34" s="20">
        <f t="shared" si="50"/>
        <v>146</v>
      </c>
      <c r="AD34" s="20">
        <f t="shared" si="50"/>
        <v>625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122</v>
      </c>
      <c r="BF34" s="20">
        <f t="shared" si="53"/>
        <v>117</v>
      </c>
      <c r="BG34" s="20">
        <f t="shared" si="53"/>
        <v>113</v>
      </c>
      <c r="BH34" s="20">
        <f t="shared" si="53"/>
        <v>104</v>
      </c>
      <c r="BI34" s="20">
        <f t="shared" si="53"/>
        <v>103</v>
      </c>
      <c r="BJ34" s="20">
        <f t="shared" si="53"/>
        <v>559</v>
      </c>
      <c r="BK34" s="295" t="s">
        <v>12</v>
      </c>
      <c r="BL34" s="296"/>
      <c r="BM34" s="20">
        <f t="shared" ref="BM34:BR34" si="54">SUM(BM32:BM33)</f>
        <v>110</v>
      </c>
      <c r="BN34" s="20">
        <f t="shared" si="54"/>
        <v>109</v>
      </c>
      <c r="BO34" s="20">
        <f t="shared" si="54"/>
        <v>126</v>
      </c>
      <c r="BP34" s="20">
        <f t="shared" si="54"/>
        <v>134</v>
      </c>
      <c r="BQ34" s="20">
        <f t="shared" si="54"/>
        <v>146</v>
      </c>
      <c r="BR34" s="20">
        <f t="shared" si="54"/>
        <v>625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5"/>
      <c r="P35" s="25"/>
      <c r="Q35" s="23"/>
      <c r="R35" s="23"/>
      <c r="S35" s="23"/>
      <c r="T35" s="23"/>
      <c r="U35" s="23"/>
      <c r="V35" s="23"/>
      <c r="W35" s="25"/>
      <c r="X35" s="25"/>
      <c r="Y35" s="23"/>
      <c r="Z35" s="23"/>
      <c r="AA35" s="23"/>
      <c r="AB35" s="23"/>
      <c r="AC35" s="23"/>
      <c r="AD35" s="23"/>
      <c r="AI35" s="25"/>
      <c r="AJ35" s="25"/>
      <c r="AK35" s="23"/>
      <c r="AL35" s="23"/>
      <c r="AM35" s="23"/>
      <c r="AN35" s="23"/>
      <c r="AO35" s="23"/>
      <c r="AP35" s="23"/>
      <c r="AQ35" s="25"/>
      <c r="AR35" s="25"/>
      <c r="AS35" s="23"/>
      <c r="AT35" s="23"/>
      <c r="AU35" s="23"/>
      <c r="AV35" s="23"/>
      <c r="AW35" s="23"/>
      <c r="AX35" s="23"/>
      <c r="BC35" s="25"/>
      <c r="BD35" s="25"/>
      <c r="BE35" s="23"/>
      <c r="BF35" s="23"/>
      <c r="BG35" s="23"/>
      <c r="BH35" s="23"/>
      <c r="BI35" s="23"/>
      <c r="BJ35" s="23"/>
      <c r="BK35" s="25"/>
      <c r="BL35" s="25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182">
        <v>74</v>
      </c>
      <c r="R37" s="181">
        <v>78</v>
      </c>
      <c r="S37" s="181">
        <v>68</v>
      </c>
      <c r="T37" s="181">
        <v>76</v>
      </c>
      <c r="U37" s="181">
        <v>66</v>
      </c>
      <c r="V37" s="181">
        <f>SUM(Q37:U37)</f>
        <v>362</v>
      </c>
      <c r="W37" s="284" t="s">
        <v>13</v>
      </c>
      <c r="X37" s="285"/>
      <c r="Y37" s="181">
        <v>95</v>
      </c>
      <c r="Z37" s="181">
        <v>94</v>
      </c>
      <c r="AA37" s="181">
        <v>97</v>
      </c>
      <c r="AB37" s="181">
        <v>92</v>
      </c>
      <c r="AC37" s="181">
        <v>93</v>
      </c>
      <c r="AD37" s="183">
        <f>SUM(Y37:AC37)</f>
        <v>471</v>
      </c>
      <c r="AI37" s="274" t="s">
        <v>13</v>
      </c>
      <c r="AJ37" s="293"/>
      <c r="AK37" s="182"/>
      <c r="AL37" s="181"/>
      <c r="AM37" s="181"/>
      <c r="AN37" s="181"/>
      <c r="AO37" s="181"/>
      <c r="AP37" s="181">
        <f>SUM(AK37:AO37)</f>
        <v>0</v>
      </c>
      <c r="AQ37" s="284" t="s">
        <v>13</v>
      </c>
      <c r="AR37" s="285"/>
      <c r="AS37" s="181"/>
      <c r="AT37" s="181"/>
      <c r="AU37" s="181"/>
      <c r="AV37" s="181"/>
      <c r="AW37" s="181"/>
      <c r="AX37" s="183">
        <f>SUM(AS37:AW37)</f>
        <v>0</v>
      </c>
      <c r="BC37" s="274" t="s">
        <v>13</v>
      </c>
      <c r="BD37" s="293"/>
      <c r="BE37" s="182">
        <f t="shared" ref="BE37:BI38" si="55">Q37+AK37</f>
        <v>74</v>
      </c>
      <c r="BF37" s="181">
        <f t="shared" si="55"/>
        <v>78</v>
      </c>
      <c r="BG37" s="181">
        <f t="shared" si="55"/>
        <v>68</v>
      </c>
      <c r="BH37" s="181">
        <f t="shared" si="55"/>
        <v>76</v>
      </c>
      <c r="BI37" s="181">
        <f t="shared" si="55"/>
        <v>66</v>
      </c>
      <c r="BJ37" s="181">
        <f>SUM(BE37:BI37)</f>
        <v>362</v>
      </c>
      <c r="BK37" s="286" t="s">
        <v>13</v>
      </c>
      <c r="BL37" s="286"/>
      <c r="BM37" s="181">
        <f t="shared" ref="BM37:BQ38" si="56">Y37+AS37</f>
        <v>95</v>
      </c>
      <c r="BN37" s="181">
        <f t="shared" si="56"/>
        <v>94</v>
      </c>
      <c r="BO37" s="181">
        <f t="shared" si="56"/>
        <v>97</v>
      </c>
      <c r="BP37" s="181">
        <f t="shared" si="56"/>
        <v>92</v>
      </c>
      <c r="BQ37" s="181">
        <f t="shared" si="56"/>
        <v>93</v>
      </c>
      <c r="BR37" s="183">
        <f>SUM(BM37:BQ37)</f>
        <v>471</v>
      </c>
    </row>
    <row r="38" spans="2:70" ht="14.25" thickBot="1" x14ac:dyDescent="0.2">
      <c r="B38" s="138" t="s">
        <v>41</v>
      </c>
      <c r="C38" s="367">
        <f>ROUND(C32/$C$10,4)</f>
        <v>0.1822</v>
      </c>
      <c r="D38" s="369">
        <f>ROUND(D32/$D$10,4)</f>
        <v>0.17780000000000001</v>
      </c>
      <c r="E38" s="371">
        <f>ROUND(E32/$E$10,4)</f>
        <v>0.1799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0.18090000000000001</v>
      </c>
      <c r="J38" s="363">
        <f>ROUND(J32/$J$10,4)</f>
        <v>0.1762</v>
      </c>
      <c r="K38" s="365">
        <f>ROUND(K32/$K$10,4)</f>
        <v>0.1784</v>
      </c>
      <c r="O38" s="274" t="s">
        <v>15</v>
      </c>
      <c r="P38" s="293"/>
      <c r="Q38" s="17">
        <v>64</v>
      </c>
      <c r="R38" s="18">
        <v>75</v>
      </c>
      <c r="S38" s="18">
        <v>82</v>
      </c>
      <c r="T38" s="18">
        <v>61</v>
      </c>
      <c r="U38" s="18">
        <v>96</v>
      </c>
      <c r="V38" s="18">
        <f>SUM(Q38:U38)</f>
        <v>378</v>
      </c>
      <c r="W38" s="291" t="s">
        <v>15</v>
      </c>
      <c r="X38" s="292"/>
      <c r="Y38" s="18">
        <v>84</v>
      </c>
      <c r="Z38" s="18">
        <v>92</v>
      </c>
      <c r="AA38" s="18">
        <v>81</v>
      </c>
      <c r="AB38" s="18">
        <v>95</v>
      </c>
      <c r="AC38" s="18">
        <v>117</v>
      </c>
      <c r="AD38" s="19">
        <f>SUM(Y38:AC38)</f>
        <v>469</v>
      </c>
      <c r="AI38" s="274" t="s">
        <v>15</v>
      </c>
      <c r="AJ38" s="293"/>
      <c r="AK38" s="17"/>
      <c r="AL38" s="18"/>
      <c r="AM38" s="18"/>
      <c r="AN38" s="18"/>
      <c r="AO38" s="18"/>
      <c r="AP38" s="18">
        <f>SUM(AK38:AO38)</f>
        <v>0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64</v>
      </c>
      <c r="BF38" s="18">
        <f t="shared" si="55"/>
        <v>75</v>
      </c>
      <c r="BG38" s="18">
        <f t="shared" si="55"/>
        <v>82</v>
      </c>
      <c r="BH38" s="18">
        <f t="shared" si="55"/>
        <v>61</v>
      </c>
      <c r="BI38" s="18">
        <f t="shared" si="55"/>
        <v>96</v>
      </c>
      <c r="BJ38" s="18">
        <f>SUM(BE38:BI38)</f>
        <v>378</v>
      </c>
      <c r="BK38" s="287" t="s">
        <v>15</v>
      </c>
      <c r="BL38" s="287"/>
      <c r="BM38" s="18">
        <f t="shared" si="56"/>
        <v>84</v>
      </c>
      <c r="BN38" s="18">
        <f t="shared" si="56"/>
        <v>92</v>
      </c>
      <c r="BO38" s="18">
        <f t="shared" si="56"/>
        <v>81</v>
      </c>
      <c r="BP38" s="18">
        <f t="shared" si="56"/>
        <v>95</v>
      </c>
      <c r="BQ38" s="18">
        <f t="shared" si="56"/>
        <v>117</v>
      </c>
      <c r="BR38" s="19">
        <f>SUM(BM38:BQ38)</f>
        <v>469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72"/>
      <c r="O39" s="274" t="s">
        <v>12</v>
      </c>
      <c r="P39" s="275"/>
      <c r="Q39" s="20">
        <f t="shared" ref="Q39:V39" si="57">SUM(Q37:Q38)</f>
        <v>138</v>
      </c>
      <c r="R39" s="20">
        <f t="shared" si="57"/>
        <v>153</v>
      </c>
      <c r="S39" s="20">
        <f t="shared" si="57"/>
        <v>150</v>
      </c>
      <c r="T39" s="20">
        <f t="shared" si="57"/>
        <v>137</v>
      </c>
      <c r="U39" s="20">
        <f t="shared" si="57"/>
        <v>162</v>
      </c>
      <c r="V39" s="20">
        <f t="shared" si="57"/>
        <v>740</v>
      </c>
      <c r="W39" s="295" t="s">
        <v>12</v>
      </c>
      <c r="X39" s="296"/>
      <c r="Y39" s="20">
        <f t="shared" ref="Y39:AD39" si="58">SUM(Y37:Y38)</f>
        <v>179</v>
      </c>
      <c r="Z39" s="20">
        <f t="shared" si="58"/>
        <v>186</v>
      </c>
      <c r="AA39" s="20">
        <f t="shared" si="58"/>
        <v>178</v>
      </c>
      <c r="AB39" s="20">
        <f t="shared" si="58"/>
        <v>187</v>
      </c>
      <c r="AC39" s="20">
        <f t="shared" si="58"/>
        <v>210</v>
      </c>
      <c r="AD39" s="20">
        <f t="shared" si="58"/>
        <v>940</v>
      </c>
      <c r="AI39" s="274" t="s">
        <v>12</v>
      </c>
      <c r="AJ39" s="275"/>
      <c r="AK39" s="20">
        <f t="shared" ref="AK39:AP39" si="59">SUM(AK37:AK38)</f>
        <v>0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0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138</v>
      </c>
      <c r="BF39" s="20">
        <f t="shared" si="61"/>
        <v>153</v>
      </c>
      <c r="BG39" s="20">
        <f t="shared" si="61"/>
        <v>150</v>
      </c>
      <c r="BH39" s="20">
        <f t="shared" si="61"/>
        <v>137</v>
      </c>
      <c r="BI39" s="20">
        <f t="shared" si="61"/>
        <v>162</v>
      </c>
      <c r="BJ39" s="20">
        <f t="shared" si="61"/>
        <v>740</v>
      </c>
      <c r="BK39" s="295" t="s">
        <v>12</v>
      </c>
      <c r="BL39" s="296"/>
      <c r="BM39" s="20">
        <f t="shared" ref="BM39:BR39" si="62">SUM(BM37:BM38)</f>
        <v>179</v>
      </c>
      <c r="BN39" s="20">
        <f t="shared" si="62"/>
        <v>186</v>
      </c>
      <c r="BO39" s="20">
        <f t="shared" si="62"/>
        <v>178</v>
      </c>
      <c r="BP39" s="20">
        <f t="shared" si="62"/>
        <v>187</v>
      </c>
      <c r="BQ39" s="20">
        <f t="shared" si="62"/>
        <v>210</v>
      </c>
      <c r="BR39" s="20">
        <f t="shared" si="62"/>
        <v>940</v>
      </c>
    </row>
    <row r="40" spans="2:70" x14ac:dyDescent="0.15">
      <c r="B40" s="85" t="s">
        <v>43</v>
      </c>
      <c r="C40" s="368">
        <f>ROUND(C34/$C$10,4)</f>
        <v>0.1547</v>
      </c>
      <c r="D40" s="370">
        <f>ROUND(D34/$D$10,4)</f>
        <v>0.23330000000000001</v>
      </c>
      <c r="E40" s="372">
        <f>ROUND(E34/$E$10,4)</f>
        <v>0.19570000000000001</v>
      </c>
      <c r="F40" s="368">
        <f>ROUND(F34/$F$10,4)</f>
        <v>0</v>
      </c>
      <c r="G40" s="370">
        <f>ROUND(G34/$G$10,4)</f>
        <v>0.02</v>
      </c>
      <c r="H40" s="374">
        <f>ROUND(H34/$H$10,4)</f>
        <v>1.14E-2</v>
      </c>
      <c r="I40" s="362">
        <f>ROUND(I34/$I$10,4)</f>
        <v>0.1535</v>
      </c>
      <c r="J40" s="364">
        <f>ROUND(J34/$J$10,4)</f>
        <v>0.23139999999999999</v>
      </c>
      <c r="K40" s="366">
        <f>ROUND(K34/$K$10,4)</f>
        <v>0.19420000000000001</v>
      </c>
      <c r="O40" s="25"/>
      <c r="P40" s="25"/>
      <c r="Q40" s="23"/>
      <c r="R40" s="23"/>
      <c r="S40" s="23"/>
      <c r="T40" s="23"/>
      <c r="U40" s="23"/>
      <c r="V40" s="23"/>
      <c r="W40" s="25"/>
      <c r="X40" s="25"/>
      <c r="Y40" s="23"/>
      <c r="Z40" s="23"/>
      <c r="AA40" s="23"/>
      <c r="AB40" s="23"/>
      <c r="AC40" s="23"/>
      <c r="AD40" s="23"/>
      <c r="AI40" s="25"/>
      <c r="AJ40" s="25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BC40" s="25"/>
      <c r="BD40" s="25"/>
      <c r="BE40" s="23"/>
      <c r="BF40" s="23"/>
      <c r="BG40" s="23"/>
      <c r="BH40" s="23"/>
      <c r="BI40" s="23"/>
      <c r="BJ40" s="23"/>
      <c r="BK40" s="25"/>
      <c r="BL40" s="25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182">
        <v>95</v>
      </c>
      <c r="R42" s="181">
        <v>113</v>
      </c>
      <c r="S42" s="181">
        <v>112</v>
      </c>
      <c r="T42" s="181">
        <v>92</v>
      </c>
      <c r="U42" s="181">
        <v>36</v>
      </c>
      <c r="V42" s="181">
        <f>SUM(Q42:U42)</f>
        <v>448</v>
      </c>
      <c r="W42" s="284" t="s">
        <v>13</v>
      </c>
      <c r="X42" s="285"/>
      <c r="Y42" s="181">
        <v>60</v>
      </c>
      <c r="Z42" s="181">
        <v>77</v>
      </c>
      <c r="AA42" s="181">
        <v>79</v>
      </c>
      <c r="AB42" s="181">
        <v>57</v>
      </c>
      <c r="AC42" s="181">
        <v>55</v>
      </c>
      <c r="AD42" s="183">
        <f>SUM(Y42:AC42)</f>
        <v>328</v>
      </c>
      <c r="AI42" s="274" t="s">
        <v>13</v>
      </c>
      <c r="AJ42" s="293"/>
      <c r="AK42" s="182"/>
      <c r="AL42" s="181"/>
      <c r="AM42" s="181"/>
      <c r="AN42" s="181"/>
      <c r="AO42" s="181"/>
      <c r="AP42" s="181">
        <f>SUM(AK42:AO42)</f>
        <v>0</v>
      </c>
      <c r="AQ42" s="284" t="s">
        <v>13</v>
      </c>
      <c r="AR42" s="285"/>
      <c r="AS42" s="181"/>
      <c r="AT42" s="181"/>
      <c r="AU42" s="181">
        <v>0</v>
      </c>
      <c r="AV42" s="181"/>
      <c r="AW42" s="181"/>
      <c r="AX42" s="183">
        <f>SUM(AS42:AW42)</f>
        <v>0</v>
      </c>
      <c r="BC42" s="274" t="s">
        <v>13</v>
      </c>
      <c r="BD42" s="293"/>
      <c r="BE42" s="182">
        <f t="shared" ref="BE42:BI43" si="63">Q42+AK42</f>
        <v>95</v>
      </c>
      <c r="BF42" s="181">
        <f t="shared" si="63"/>
        <v>113</v>
      </c>
      <c r="BG42" s="181">
        <f t="shared" si="63"/>
        <v>112</v>
      </c>
      <c r="BH42" s="181">
        <f t="shared" si="63"/>
        <v>92</v>
      </c>
      <c r="BI42" s="181">
        <f t="shared" si="63"/>
        <v>36</v>
      </c>
      <c r="BJ42" s="183">
        <f>SUM(BE42:BI42)</f>
        <v>448</v>
      </c>
      <c r="BK42" s="286" t="s">
        <v>13</v>
      </c>
      <c r="BL42" s="286"/>
      <c r="BM42" s="181">
        <f t="shared" ref="BM42:BQ43" si="64">Y42+AS42</f>
        <v>60</v>
      </c>
      <c r="BN42" s="181">
        <f t="shared" si="64"/>
        <v>77</v>
      </c>
      <c r="BO42" s="181">
        <f t="shared" si="64"/>
        <v>79</v>
      </c>
      <c r="BP42" s="181">
        <f t="shared" si="64"/>
        <v>57</v>
      </c>
      <c r="BQ42" s="181">
        <f t="shared" si="64"/>
        <v>55</v>
      </c>
      <c r="BR42" s="183">
        <f>SUM(BM42:BQ42)</f>
        <v>328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103</v>
      </c>
      <c r="R43" s="18">
        <v>107</v>
      </c>
      <c r="S43" s="18">
        <v>115</v>
      </c>
      <c r="T43" s="18">
        <v>119</v>
      </c>
      <c r="U43" s="18">
        <v>67</v>
      </c>
      <c r="V43" s="18">
        <f>SUM(Q43:U43)</f>
        <v>511</v>
      </c>
      <c r="W43" s="291" t="s">
        <v>15</v>
      </c>
      <c r="X43" s="292"/>
      <c r="Y43" s="18">
        <v>65</v>
      </c>
      <c r="Z43" s="18">
        <v>88</v>
      </c>
      <c r="AA43" s="18">
        <v>78</v>
      </c>
      <c r="AB43" s="18">
        <v>64</v>
      </c>
      <c r="AC43" s="18">
        <v>64</v>
      </c>
      <c r="AD43" s="163">
        <f>SUM(Y43:AC43)</f>
        <v>359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>
        <v>1</v>
      </c>
      <c r="AV43" s="18"/>
      <c r="AW43" s="18"/>
      <c r="AX43" s="19">
        <f>SUM(AS43:AW43)</f>
        <v>1</v>
      </c>
      <c r="BC43" s="274" t="s">
        <v>15</v>
      </c>
      <c r="BD43" s="293"/>
      <c r="BE43" s="17">
        <f>Q43+AK43</f>
        <v>103</v>
      </c>
      <c r="BF43" s="18">
        <f t="shared" si="63"/>
        <v>107</v>
      </c>
      <c r="BG43" s="18">
        <f t="shared" si="63"/>
        <v>115</v>
      </c>
      <c r="BH43" s="18">
        <f t="shared" si="63"/>
        <v>119</v>
      </c>
      <c r="BI43" s="18">
        <f t="shared" si="63"/>
        <v>67</v>
      </c>
      <c r="BJ43" s="18">
        <f>SUM(BE43:BI43)</f>
        <v>511</v>
      </c>
      <c r="BK43" s="287" t="s">
        <v>15</v>
      </c>
      <c r="BL43" s="287"/>
      <c r="BM43" s="18">
        <f t="shared" si="64"/>
        <v>65</v>
      </c>
      <c r="BN43" s="18">
        <f t="shared" si="64"/>
        <v>88</v>
      </c>
      <c r="BO43" s="18">
        <f t="shared" si="64"/>
        <v>79</v>
      </c>
      <c r="BP43" s="18">
        <f t="shared" si="64"/>
        <v>64</v>
      </c>
      <c r="BQ43" s="18">
        <f t="shared" si="64"/>
        <v>64</v>
      </c>
      <c r="BR43" s="19">
        <f>SUM(BM43:BQ43)</f>
        <v>360</v>
      </c>
    </row>
    <row r="44" spans="2:70" x14ac:dyDescent="0.15">
      <c r="O44" s="274" t="s">
        <v>12</v>
      </c>
      <c r="P44" s="275"/>
      <c r="Q44" s="20">
        <f t="shared" ref="Q44:V44" si="65">SUM(Q42:Q43)</f>
        <v>198</v>
      </c>
      <c r="R44" s="20">
        <f t="shared" si="65"/>
        <v>220</v>
      </c>
      <c r="S44" s="20">
        <f t="shared" si="65"/>
        <v>227</v>
      </c>
      <c r="T44" s="20">
        <f t="shared" si="65"/>
        <v>211</v>
      </c>
      <c r="U44" s="20">
        <f t="shared" si="65"/>
        <v>103</v>
      </c>
      <c r="V44" s="20">
        <f t="shared" si="65"/>
        <v>959</v>
      </c>
      <c r="W44" s="295" t="s">
        <v>12</v>
      </c>
      <c r="X44" s="296"/>
      <c r="Y44" s="20">
        <f t="shared" ref="Y44:AD44" si="66">SUM(Y42:Y43)</f>
        <v>125</v>
      </c>
      <c r="Z44" s="20">
        <f t="shared" si="66"/>
        <v>165</v>
      </c>
      <c r="AA44" s="20">
        <f t="shared" si="66"/>
        <v>157</v>
      </c>
      <c r="AB44" s="20">
        <f t="shared" si="66"/>
        <v>121</v>
      </c>
      <c r="AC44" s="20">
        <f t="shared" si="66"/>
        <v>119</v>
      </c>
      <c r="AD44" s="20">
        <f t="shared" si="66"/>
        <v>687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1</v>
      </c>
      <c r="AV44" s="20">
        <f t="shared" si="68"/>
        <v>0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198</v>
      </c>
      <c r="BF44" s="20">
        <f t="shared" si="69"/>
        <v>220</v>
      </c>
      <c r="BG44" s="20">
        <f t="shared" si="69"/>
        <v>227</v>
      </c>
      <c r="BH44" s="20">
        <f t="shared" si="69"/>
        <v>211</v>
      </c>
      <c r="BI44" s="20">
        <f t="shared" si="69"/>
        <v>103</v>
      </c>
      <c r="BJ44" s="20">
        <f t="shared" si="69"/>
        <v>959</v>
      </c>
      <c r="BK44" s="295" t="s">
        <v>12</v>
      </c>
      <c r="BL44" s="296"/>
      <c r="BM44" s="20">
        <f t="shared" ref="BM44:BR44" si="70">SUM(BM42:BM43)</f>
        <v>125</v>
      </c>
      <c r="BN44" s="20">
        <f t="shared" si="70"/>
        <v>165</v>
      </c>
      <c r="BO44" s="20">
        <f t="shared" si="70"/>
        <v>158</v>
      </c>
      <c r="BP44" s="20">
        <f t="shared" si="70"/>
        <v>121</v>
      </c>
      <c r="BQ44" s="20">
        <f t="shared" si="70"/>
        <v>119</v>
      </c>
      <c r="BR44" s="20">
        <f t="shared" si="70"/>
        <v>688</v>
      </c>
    </row>
    <row r="45" spans="2:70" x14ac:dyDescent="0.15">
      <c r="B45" s="31"/>
      <c r="C45" s="31"/>
      <c r="O45" s="25"/>
      <c r="P45" s="25"/>
      <c r="Q45" s="23"/>
      <c r="R45" s="23"/>
      <c r="S45" s="23"/>
      <c r="T45" s="23"/>
      <c r="U45" s="23"/>
      <c r="V45" s="23"/>
      <c r="W45" s="25"/>
      <c r="X45" s="25"/>
      <c r="Y45" s="23"/>
      <c r="Z45" s="23"/>
      <c r="AA45" s="23"/>
      <c r="AB45" s="23"/>
      <c r="AC45" s="23"/>
      <c r="AD45" s="23"/>
      <c r="AI45" s="25"/>
      <c r="AJ45" s="25"/>
      <c r="AK45" s="23"/>
      <c r="AL45" s="23"/>
      <c r="AM45" s="23"/>
      <c r="AN45" s="23"/>
      <c r="AO45" s="23"/>
      <c r="AP45" s="23"/>
      <c r="AQ45" s="25"/>
      <c r="AR45" s="25"/>
      <c r="AS45" s="23"/>
      <c r="AT45" s="23"/>
      <c r="AU45" s="23"/>
      <c r="AV45" s="23"/>
      <c r="AW45" s="23"/>
      <c r="AX45" s="23"/>
      <c r="BC45" s="25"/>
      <c r="BD45" s="25"/>
      <c r="BE45" s="23"/>
      <c r="BF45" s="23"/>
      <c r="BG45" s="23"/>
      <c r="BH45" s="23"/>
      <c r="BI45" s="23"/>
      <c r="BJ45" s="23"/>
      <c r="BK45" s="25"/>
      <c r="BL45" s="25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182">
        <v>50</v>
      </c>
      <c r="R47" s="181">
        <v>42</v>
      </c>
      <c r="S47" s="181">
        <v>45</v>
      </c>
      <c r="T47" s="181">
        <v>43</v>
      </c>
      <c r="U47" s="181">
        <v>45</v>
      </c>
      <c r="V47" s="181">
        <f>SUM(Q47:U47)</f>
        <v>225</v>
      </c>
      <c r="W47" s="284" t="s">
        <v>13</v>
      </c>
      <c r="X47" s="285"/>
      <c r="Y47" s="181">
        <v>36</v>
      </c>
      <c r="Z47" s="181">
        <v>38</v>
      </c>
      <c r="AA47" s="181">
        <v>32</v>
      </c>
      <c r="AB47" s="181">
        <v>28</v>
      </c>
      <c r="AC47" s="181">
        <v>17</v>
      </c>
      <c r="AD47" s="183">
        <f>SUM(Y47:AC47)</f>
        <v>151</v>
      </c>
      <c r="AI47" s="274" t="s">
        <v>13</v>
      </c>
      <c r="AJ47" s="293"/>
      <c r="AK47" s="182"/>
      <c r="AL47" s="181"/>
      <c r="AM47" s="181"/>
      <c r="AN47" s="181"/>
      <c r="AO47" s="181"/>
      <c r="AP47" s="181">
        <f>SUM(AK47:AO47)</f>
        <v>0</v>
      </c>
      <c r="AQ47" s="284" t="s">
        <v>13</v>
      </c>
      <c r="AR47" s="285"/>
      <c r="AS47" s="181"/>
      <c r="AT47" s="181"/>
      <c r="AU47" s="181"/>
      <c r="AV47" s="181"/>
      <c r="AW47" s="181"/>
      <c r="AX47" s="183">
        <f>SUM(AS47:AW47)</f>
        <v>0</v>
      </c>
      <c r="BC47" s="274" t="s">
        <v>13</v>
      </c>
      <c r="BD47" s="293"/>
      <c r="BE47" s="182">
        <f t="shared" ref="BE47:BI48" si="71">Q47+AK47</f>
        <v>50</v>
      </c>
      <c r="BF47" s="181">
        <f t="shared" si="71"/>
        <v>42</v>
      </c>
      <c r="BG47" s="181">
        <f t="shared" si="71"/>
        <v>45</v>
      </c>
      <c r="BH47" s="181">
        <f t="shared" si="71"/>
        <v>43</v>
      </c>
      <c r="BI47" s="181">
        <f t="shared" si="71"/>
        <v>45</v>
      </c>
      <c r="BJ47" s="181">
        <f>SUM(BE47:BI47)</f>
        <v>225</v>
      </c>
      <c r="BK47" s="286" t="s">
        <v>13</v>
      </c>
      <c r="BL47" s="286"/>
      <c r="BM47" s="181">
        <f t="shared" ref="BM47:BQ48" si="72">Y47+AS47</f>
        <v>36</v>
      </c>
      <c r="BN47" s="181">
        <f t="shared" si="72"/>
        <v>38</v>
      </c>
      <c r="BO47" s="181">
        <f t="shared" si="72"/>
        <v>32</v>
      </c>
      <c r="BP47" s="181">
        <f t="shared" si="72"/>
        <v>28</v>
      </c>
      <c r="BQ47" s="181">
        <f t="shared" si="72"/>
        <v>17</v>
      </c>
      <c r="BR47" s="183">
        <f>SUM(BM47:BQ47)</f>
        <v>151</v>
      </c>
    </row>
    <row r="48" spans="2:70" ht="14.25" thickBot="1" x14ac:dyDescent="0.2">
      <c r="O48" s="274" t="s">
        <v>15</v>
      </c>
      <c r="P48" s="293"/>
      <c r="Q48" s="17">
        <v>55</v>
      </c>
      <c r="R48" s="18">
        <v>58</v>
      </c>
      <c r="S48" s="18">
        <v>73</v>
      </c>
      <c r="T48" s="18">
        <v>78</v>
      </c>
      <c r="U48" s="18">
        <v>67</v>
      </c>
      <c r="V48" s="18">
        <f>SUM(Q48:U48)</f>
        <v>331</v>
      </c>
      <c r="W48" s="291" t="s">
        <v>15</v>
      </c>
      <c r="X48" s="292"/>
      <c r="Y48" s="18">
        <v>58</v>
      </c>
      <c r="Z48" s="18">
        <v>82</v>
      </c>
      <c r="AA48" s="18">
        <v>68</v>
      </c>
      <c r="AB48" s="18">
        <v>61</v>
      </c>
      <c r="AC48" s="18">
        <v>60</v>
      </c>
      <c r="AD48" s="19">
        <f>SUM(Y48:AC48)</f>
        <v>329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55</v>
      </c>
      <c r="BF48" s="18">
        <f t="shared" si="71"/>
        <v>58</v>
      </c>
      <c r="BG48" s="18">
        <f t="shared" si="71"/>
        <v>73</v>
      </c>
      <c r="BH48" s="18">
        <f t="shared" si="71"/>
        <v>78</v>
      </c>
      <c r="BI48" s="18">
        <f t="shared" si="71"/>
        <v>67</v>
      </c>
      <c r="BJ48" s="18">
        <f>SUM(BE48:BI48)</f>
        <v>331</v>
      </c>
      <c r="BK48" s="287" t="s">
        <v>15</v>
      </c>
      <c r="BL48" s="287"/>
      <c r="BM48" s="18">
        <f t="shared" si="72"/>
        <v>58</v>
      </c>
      <c r="BN48" s="18">
        <f t="shared" si="72"/>
        <v>82</v>
      </c>
      <c r="BO48" s="18">
        <f t="shared" si="72"/>
        <v>68</v>
      </c>
      <c r="BP48" s="18">
        <f t="shared" si="72"/>
        <v>61</v>
      </c>
      <c r="BQ48" s="18">
        <f t="shared" si="72"/>
        <v>60</v>
      </c>
      <c r="BR48" s="19">
        <f>SUM(BM48:BQ48)</f>
        <v>329</v>
      </c>
    </row>
    <row r="49" spans="15:76" x14ac:dyDescent="0.15">
      <c r="O49" s="274" t="s">
        <v>12</v>
      </c>
      <c r="P49" s="275"/>
      <c r="Q49" s="20">
        <f t="shared" ref="Q49:V49" si="73">SUM(Q47:Q48)</f>
        <v>105</v>
      </c>
      <c r="R49" s="20">
        <f t="shared" si="73"/>
        <v>100</v>
      </c>
      <c r="S49" s="20">
        <f t="shared" si="73"/>
        <v>118</v>
      </c>
      <c r="T49" s="20">
        <f t="shared" si="73"/>
        <v>121</v>
      </c>
      <c r="U49" s="20">
        <f t="shared" si="73"/>
        <v>112</v>
      </c>
      <c r="V49" s="20">
        <f t="shared" si="73"/>
        <v>556</v>
      </c>
      <c r="W49" s="295" t="s">
        <v>12</v>
      </c>
      <c r="X49" s="296"/>
      <c r="Y49" s="20">
        <f t="shared" ref="Y49:AD49" si="74">SUM(Y47:Y48)</f>
        <v>94</v>
      </c>
      <c r="Z49" s="20">
        <f t="shared" si="74"/>
        <v>120</v>
      </c>
      <c r="AA49" s="20">
        <f t="shared" si="74"/>
        <v>100</v>
      </c>
      <c r="AB49" s="20">
        <f t="shared" si="74"/>
        <v>89</v>
      </c>
      <c r="AC49" s="20">
        <f t="shared" si="74"/>
        <v>77</v>
      </c>
      <c r="AD49" s="20">
        <f t="shared" si="74"/>
        <v>480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105</v>
      </c>
      <c r="BF49" s="20">
        <f t="shared" si="77"/>
        <v>100</v>
      </c>
      <c r="BG49" s="20">
        <f t="shared" si="77"/>
        <v>118</v>
      </c>
      <c r="BH49" s="20">
        <f t="shared" si="77"/>
        <v>121</v>
      </c>
      <c r="BI49" s="20">
        <f t="shared" si="77"/>
        <v>112</v>
      </c>
      <c r="BJ49" s="20">
        <f t="shared" si="77"/>
        <v>556</v>
      </c>
      <c r="BK49" s="295" t="s">
        <v>12</v>
      </c>
      <c r="BL49" s="296"/>
      <c r="BM49" s="20">
        <f t="shared" ref="BM49:BR49" si="78">SUM(BM47:BM48)</f>
        <v>94</v>
      </c>
      <c r="BN49" s="20">
        <f t="shared" si="78"/>
        <v>120</v>
      </c>
      <c r="BO49" s="20">
        <f t="shared" si="78"/>
        <v>100</v>
      </c>
      <c r="BP49" s="20">
        <f t="shared" si="78"/>
        <v>89</v>
      </c>
      <c r="BQ49" s="20">
        <f t="shared" si="78"/>
        <v>77</v>
      </c>
      <c r="BR49" s="20">
        <f t="shared" si="78"/>
        <v>480</v>
      </c>
    </row>
    <row r="50" spans="15:76" x14ac:dyDescent="0.15">
      <c r="O50" s="25"/>
      <c r="P50" s="25"/>
      <c r="Q50" s="23"/>
      <c r="R50" s="23"/>
      <c r="S50" s="23"/>
      <c r="T50" s="23"/>
      <c r="U50" s="23"/>
      <c r="V50" s="23"/>
      <c r="W50" s="25"/>
      <c r="X50" s="25"/>
      <c r="Y50" s="23"/>
      <c r="Z50" s="23"/>
      <c r="AA50" s="23"/>
      <c r="AB50" s="23"/>
      <c r="AC50" s="23"/>
      <c r="AD50" s="23"/>
      <c r="AI50" s="25"/>
      <c r="AJ50" s="25"/>
      <c r="AK50" s="23"/>
      <c r="AL50" s="23"/>
      <c r="AM50" s="23"/>
      <c r="AN50" s="23"/>
      <c r="AO50" s="23"/>
      <c r="AP50" s="23"/>
      <c r="AQ50" s="25"/>
      <c r="AR50" s="25"/>
      <c r="AS50" s="23"/>
      <c r="AT50" s="23"/>
      <c r="AU50" s="23"/>
      <c r="AV50" s="23"/>
      <c r="AW50" s="23"/>
      <c r="AX50" s="23"/>
      <c r="BC50" s="25"/>
      <c r="BD50" s="25"/>
      <c r="BE50" s="23"/>
      <c r="BF50" s="23"/>
      <c r="BG50" s="23"/>
      <c r="BH50" s="23"/>
      <c r="BI50" s="23"/>
      <c r="BJ50" s="23"/>
      <c r="BK50" s="25"/>
      <c r="BL50" s="25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182">
        <v>21</v>
      </c>
      <c r="R52" s="181">
        <v>9</v>
      </c>
      <c r="S52" s="181">
        <v>17</v>
      </c>
      <c r="T52" s="181">
        <v>10</v>
      </c>
      <c r="U52" s="181">
        <v>5</v>
      </c>
      <c r="V52" s="181">
        <f>SUM(Q52:U52)</f>
        <v>62</v>
      </c>
      <c r="W52" s="284" t="s">
        <v>13</v>
      </c>
      <c r="X52" s="285"/>
      <c r="Y52" s="27">
        <v>4</v>
      </c>
      <c r="Z52" s="27">
        <v>3</v>
      </c>
      <c r="AA52" s="27">
        <v>2</v>
      </c>
      <c r="AB52" s="27">
        <v>3</v>
      </c>
      <c r="AC52" s="27">
        <v>1</v>
      </c>
      <c r="AD52" s="183">
        <f>SUM(Y52:AC52)</f>
        <v>13</v>
      </c>
      <c r="AI52" s="274" t="s">
        <v>13</v>
      </c>
      <c r="AJ52" s="293"/>
      <c r="AK52" s="182"/>
      <c r="AL52" s="181"/>
      <c r="AM52" s="181"/>
      <c r="AN52" s="181"/>
      <c r="AO52" s="181"/>
      <c r="AP52" s="181">
        <f>SUM(AK52:AO52)</f>
        <v>0</v>
      </c>
      <c r="AQ52" s="284" t="s">
        <v>13</v>
      </c>
      <c r="AR52" s="285"/>
      <c r="AS52" s="181"/>
      <c r="AT52" s="181"/>
      <c r="AU52" s="181"/>
      <c r="AV52" s="181"/>
      <c r="AW52" s="181"/>
      <c r="AX52" s="183">
        <f>SUM(AS52:AW52)</f>
        <v>0</v>
      </c>
      <c r="BC52" s="274" t="s">
        <v>13</v>
      </c>
      <c r="BD52" s="293"/>
      <c r="BE52" s="182">
        <f t="shared" ref="BE52:BI53" si="79">Q52+AK52</f>
        <v>21</v>
      </c>
      <c r="BF52" s="181">
        <f t="shared" si="79"/>
        <v>9</v>
      </c>
      <c r="BG52" s="181">
        <f t="shared" si="79"/>
        <v>17</v>
      </c>
      <c r="BH52" s="181">
        <f t="shared" si="79"/>
        <v>10</v>
      </c>
      <c r="BI52" s="181">
        <f t="shared" si="79"/>
        <v>5</v>
      </c>
      <c r="BJ52" s="181">
        <f>SUM(BE52:BI52)</f>
        <v>62</v>
      </c>
      <c r="BK52" s="286" t="s">
        <v>13</v>
      </c>
      <c r="BL52" s="286"/>
      <c r="BM52" s="181">
        <f t="shared" ref="BM52:BQ53" si="80">Y52+AS52</f>
        <v>4</v>
      </c>
      <c r="BN52" s="181">
        <f t="shared" si="80"/>
        <v>3</v>
      </c>
      <c r="BO52" s="181">
        <f t="shared" si="80"/>
        <v>2</v>
      </c>
      <c r="BP52" s="181">
        <f t="shared" si="80"/>
        <v>3</v>
      </c>
      <c r="BQ52" s="181">
        <f t="shared" si="80"/>
        <v>1</v>
      </c>
      <c r="BR52" s="183">
        <f>SUM(BM52:BQ52)</f>
        <v>13</v>
      </c>
    </row>
    <row r="53" spans="15:76" ht="14.25" thickBot="1" x14ac:dyDescent="0.2">
      <c r="O53" s="274" t="s">
        <v>15</v>
      </c>
      <c r="P53" s="293"/>
      <c r="Q53" s="17">
        <v>49</v>
      </c>
      <c r="R53" s="18">
        <v>59</v>
      </c>
      <c r="S53" s="18">
        <v>33</v>
      </c>
      <c r="T53" s="18">
        <v>28</v>
      </c>
      <c r="U53" s="18">
        <v>22</v>
      </c>
      <c r="V53" s="18">
        <f>SUM(Q53:U53)</f>
        <v>191</v>
      </c>
      <c r="W53" s="291" t="s">
        <v>15</v>
      </c>
      <c r="X53" s="292"/>
      <c r="Y53" s="28">
        <v>20</v>
      </c>
      <c r="Z53" s="28">
        <v>15</v>
      </c>
      <c r="AA53" s="28">
        <v>11</v>
      </c>
      <c r="AB53" s="28">
        <v>13</v>
      </c>
      <c r="AC53" s="28">
        <v>6</v>
      </c>
      <c r="AD53" s="19">
        <f>SUM(Y53:AC53)</f>
        <v>65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49</v>
      </c>
      <c r="BF53" s="18">
        <f t="shared" si="79"/>
        <v>59</v>
      </c>
      <c r="BG53" s="18">
        <f t="shared" si="79"/>
        <v>33</v>
      </c>
      <c r="BH53" s="18">
        <f t="shared" si="79"/>
        <v>28</v>
      </c>
      <c r="BI53" s="18">
        <f t="shared" si="79"/>
        <v>22</v>
      </c>
      <c r="BJ53" s="18">
        <f>SUM(BE53:BI53)</f>
        <v>191</v>
      </c>
      <c r="BK53" s="287" t="s">
        <v>15</v>
      </c>
      <c r="BL53" s="287"/>
      <c r="BM53" s="18">
        <f t="shared" si="80"/>
        <v>20</v>
      </c>
      <c r="BN53" s="18">
        <f t="shared" si="80"/>
        <v>15</v>
      </c>
      <c r="BO53" s="18">
        <f t="shared" si="80"/>
        <v>11</v>
      </c>
      <c r="BP53" s="18">
        <f t="shared" si="80"/>
        <v>13</v>
      </c>
      <c r="BQ53" s="18">
        <f t="shared" si="80"/>
        <v>6</v>
      </c>
      <c r="BR53" s="19">
        <f>SUM(BM53:BQ53)</f>
        <v>65</v>
      </c>
    </row>
    <row r="54" spans="15:76" x14ac:dyDescent="0.15">
      <c r="O54" s="274" t="s">
        <v>12</v>
      </c>
      <c r="P54" s="275"/>
      <c r="Q54" s="20">
        <f t="shared" ref="Q54:V54" si="81">SUM(Q52:Q53)</f>
        <v>70</v>
      </c>
      <c r="R54" s="20">
        <f t="shared" si="81"/>
        <v>68</v>
      </c>
      <c r="S54" s="20">
        <f t="shared" si="81"/>
        <v>50</v>
      </c>
      <c r="T54" s="20">
        <f t="shared" si="81"/>
        <v>38</v>
      </c>
      <c r="U54" s="20">
        <f t="shared" si="81"/>
        <v>27</v>
      </c>
      <c r="V54" s="20">
        <f t="shared" si="81"/>
        <v>253</v>
      </c>
      <c r="W54" s="295" t="s">
        <v>12</v>
      </c>
      <c r="X54" s="296"/>
      <c r="Y54" s="20">
        <f>SUM(Y52:Y53)</f>
        <v>24</v>
      </c>
      <c r="Z54" s="20">
        <f t="shared" ref="Z54:AD54" si="82">SUM(Z52:Z53)</f>
        <v>18</v>
      </c>
      <c r="AA54" s="20">
        <f t="shared" si="82"/>
        <v>13</v>
      </c>
      <c r="AB54" s="20">
        <f t="shared" si="82"/>
        <v>16</v>
      </c>
      <c r="AC54" s="20">
        <f t="shared" si="82"/>
        <v>7</v>
      </c>
      <c r="AD54" s="20">
        <f t="shared" si="82"/>
        <v>78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70</v>
      </c>
      <c r="BF54" s="20">
        <f t="shared" si="85"/>
        <v>68</v>
      </c>
      <c r="BG54" s="20">
        <f t="shared" si="85"/>
        <v>50</v>
      </c>
      <c r="BH54" s="20">
        <f t="shared" si="85"/>
        <v>38</v>
      </c>
      <c r="BI54" s="20">
        <f t="shared" si="85"/>
        <v>27</v>
      </c>
      <c r="BJ54" s="20">
        <f t="shared" si="85"/>
        <v>253</v>
      </c>
      <c r="BK54" s="295" t="s">
        <v>12</v>
      </c>
      <c r="BL54" s="296"/>
      <c r="BM54" s="20">
        <f t="shared" ref="BM54:BR54" si="86">SUM(BM52:BM53)</f>
        <v>24</v>
      </c>
      <c r="BN54" s="20">
        <f t="shared" si="86"/>
        <v>18</v>
      </c>
      <c r="BO54" s="20">
        <f t="shared" si="86"/>
        <v>13</v>
      </c>
      <c r="BP54" s="20">
        <f t="shared" si="86"/>
        <v>16</v>
      </c>
      <c r="BQ54" s="20">
        <f t="shared" si="86"/>
        <v>7</v>
      </c>
      <c r="BR54" s="20">
        <f t="shared" si="86"/>
        <v>78</v>
      </c>
    </row>
    <row r="55" spans="15:76" x14ac:dyDescent="0.15">
      <c r="O55" s="25"/>
      <c r="P55" s="25"/>
      <c r="Q55" s="23"/>
      <c r="R55" s="23"/>
      <c r="S55" s="23"/>
      <c r="T55" s="23"/>
      <c r="U55" s="23"/>
      <c r="V55" s="23"/>
      <c r="W55" s="25"/>
      <c r="X55" s="25"/>
      <c r="Y55" s="23"/>
      <c r="Z55" s="23"/>
      <c r="AA55" s="23"/>
      <c r="AB55" s="23"/>
      <c r="AC55" s="23"/>
      <c r="AD55" s="23"/>
      <c r="AI55" s="25"/>
      <c r="AJ55" s="25"/>
      <c r="AK55" s="23"/>
      <c r="AL55" s="23"/>
      <c r="AM55" s="23"/>
      <c r="AN55" s="23"/>
      <c r="AO55" s="23"/>
      <c r="AP55" s="23"/>
      <c r="AQ55" s="25"/>
      <c r="AR55" s="25"/>
      <c r="AS55" s="23"/>
      <c r="AT55" s="23"/>
      <c r="AU55" s="23"/>
      <c r="AV55" s="23"/>
      <c r="AW55" s="23"/>
      <c r="AX55" s="23"/>
      <c r="BC55" s="25"/>
      <c r="BD55" s="25"/>
      <c r="BE55" s="23"/>
      <c r="BF55" s="23"/>
      <c r="BG55" s="23"/>
      <c r="BH55" s="23"/>
      <c r="BI55" s="23"/>
      <c r="BJ55" s="23"/>
      <c r="BK55" s="25"/>
      <c r="BL55" s="25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6">
        <v>1</v>
      </c>
      <c r="R57" s="27">
        <v>0</v>
      </c>
      <c r="S57" s="27">
        <v>0</v>
      </c>
      <c r="T57" s="27">
        <v>0</v>
      </c>
      <c r="U57" s="27">
        <v>0</v>
      </c>
      <c r="V57" s="27">
        <f>SUM(Q57:U57)</f>
        <v>1</v>
      </c>
      <c r="W57" s="382" t="s">
        <v>13</v>
      </c>
      <c r="X57" s="383"/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183">
        <f>SUM(Y57:AC57)</f>
        <v>0</v>
      </c>
      <c r="AI57" s="274" t="s">
        <v>13</v>
      </c>
      <c r="AJ57" s="293"/>
      <c r="AK57" s="26"/>
      <c r="AL57" s="27"/>
      <c r="AM57" s="27"/>
      <c r="AN57" s="27"/>
      <c r="AO57" s="27"/>
      <c r="AP57" s="27">
        <f>SUM(AK57:AO57)</f>
        <v>0</v>
      </c>
      <c r="AQ57" s="284" t="s">
        <v>13</v>
      </c>
      <c r="AR57" s="285"/>
      <c r="AS57" s="27"/>
      <c r="AT57" s="27"/>
      <c r="AU57" s="27"/>
      <c r="AV57" s="27"/>
      <c r="AW57" s="27"/>
      <c r="AX57" s="183">
        <f>SUM(AS57:AW57)</f>
        <v>0</v>
      </c>
      <c r="BC57" s="274" t="s">
        <v>13</v>
      </c>
      <c r="BD57" s="293"/>
      <c r="BE57" s="182">
        <f t="shared" ref="BE57:BI58" si="87">Q57+AK57</f>
        <v>1</v>
      </c>
      <c r="BF57" s="181">
        <f t="shared" si="87"/>
        <v>0</v>
      </c>
      <c r="BG57" s="181">
        <f t="shared" si="87"/>
        <v>0</v>
      </c>
      <c r="BH57" s="181">
        <f t="shared" si="87"/>
        <v>0</v>
      </c>
      <c r="BI57" s="181">
        <f t="shared" si="87"/>
        <v>0</v>
      </c>
      <c r="BJ57" s="27">
        <f>SUM(BE57:BI57)</f>
        <v>1</v>
      </c>
      <c r="BK57" s="286" t="s">
        <v>13</v>
      </c>
      <c r="BL57" s="286"/>
      <c r="BM57" s="181">
        <f t="shared" ref="BM57:BO58" si="88">Y57+AS57</f>
        <v>0</v>
      </c>
      <c r="BN57" s="181">
        <f t="shared" si="88"/>
        <v>0</v>
      </c>
      <c r="BO57" s="181">
        <f t="shared" si="88"/>
        <v>0</v>
      </c>
      <c r="BP57" s="181"/>
      <c r="BQ57" s="181"/>
      <c r="BR57" s="183">
        <f>SUM(BM57:BQ57)</f>
        <v>0</v>
      </c>
    </row>
    <row r="58" spans="15:76" ht="14.25" thickBot="1" x14ac:dyDescent="0.2">
      <c r="O58" s="274" t="s">
        <v>15</v>
      </c>
      <c r="P58" s="293"/>
      <c r="Q58" s="30">
        <v>3</v>
      </c>
      <c r="R58" s="28">
        <v>6</v>
      </c>
      <c r="S58" s="28">
        <v>0</v>
      </c>
      <c r="T58" s="28">
        <v>2</v>
      </c>
      <c r="U58" s="28">
        <v>0</v>
      </c>
      <c r="V58" s="28">
        <f>SUM(Q58:U58)</f>
        <v>11</v>
      </c>
      <c r="W58" s="384" t="s">
        <v>15</v>
      </c>
      <c r="X58" s="385"/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">
        <f>SUM(Y58:AC58)</f>
        <v>0</v>
      </c>
      <c r="AI58" s="274" t="s">
        <v>15</v>
      </c>
      <c r="AJ58" s="293"/>
      <c r="AK58" s="30"/>
      <c r="AL58" s="28"/>
      <c r="AM58" s="28"/>
      <c r="AN58" s="28"/>
      <c r="AO58" s="28"/>
      <c r="AP58" s="28">
        <f>SUM(AK58:AO58)</f>
        <v>0</v>
      </c>
      <c r="AQ58" s="291" t="s">
        <v>15</v>
      </c>
      <c r="AR58" s="292"/>
      <c r="AS58" s="28"/>
      <c r="AT58" s="28"/>
      <c r="AU58" s="28"/>
      <c r="AV58" s="28"/>
      <c r="AW58" s="28"/>
      <c r="AX58" s="19">
        <f>SUM(AS58:AW58)</f>
        <v>0</v>
      </c>
      <c r="BC58" s="274" t="s">
        <v>15</v>
      </c>
      <c r="BD58" s="293"/>
      <c r="BE58" s="17">
        <f>Q58+AK58</f>
        <v>3</v>
      </c>
      <c r="BF58" s="18">
        <f t="shared" si="87"/>
        <v>6</v>
      </c>
      <c r="BG58" s="18">
        <f t="shared" si="87"/>
        <v>0</v>
      </c>
      <c r="BH58" s="18">
        <f t="shared" si="87"/>
        <v>2</v>
      </c>
      <c r="BI58" s="18">
        <f t="shared" si="87"/>
        <v>0</v>
      </c>
      <c r="BJ58" s="28">
        <f>SUM(BE58:BI58)</f>
        <v>11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4</v>
      </c>
      <c r="R59" s="20">
        <f t="shared" si="89"/>
        <v>6</v>
      </c>
      <c r="S59" s="20">
        <f t="shared" si="89"/>
        <v>0</v>
      </c>
      <c r="T59" s="20">
        <f t="shared" si="89"/>
        <v>2</v>
      </c>
      <c r="U59" s="20">
        <f t="shared" si="89"/>
        <v>0</v>
      </c>
      <c r="V59" s="20">
        <f t="shared" si="89"/>
        <v>12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4</v>
      </c>
      <c r="BF59" s="20">
        <f t="shared" si="93"/>
        <v>6</v>
      </c>
      <c r="BG59" s="20">
        <f t="shared" si="93"/>
        <v>0</v>
      </c>
      <c r="BH59" s="20">
        <f t="shared" si="93"/>
        <v>2</v>
      </c>
      <c r="BI59" s="20">
        <f t="shared" si="93"/>
        <v>0</v>
      </c>
      <c r="BJ59" s="20">
        <f t="shared" si="93"/>
        <v>12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6"/>
      <c r="U61" s="47"/>
      <c r="V61" s="390" t="s">
        <v>19</v>
      </c>
      <c r="W61" s="391"/>
      <c r="X61" s="392"/>
      <c r="Y61" s="48"/>
      <c r="Z61" s="48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N61" s="31"/>
      <c r="AP61" s="399" t="s">
        <v>19</v>
      </c>
      <c r="AQ61" s="400"/>
      <c r="AR61" s="401"/>
      <c r="AS61" s="32"/>
      <c r="AT61" s="32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H61" s="31"/>
      <c r="BJ61" s="399" t="s">
        <v>19</v>
      </c>
      <c r="BK61" s="400"/>
      <c r="BL61" s="401"/>
      <c r="BM61" s="32"/>
      <c r="BN61" s="32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49" t="s">
        <v>16</v>
      </c>
      <c r="R62" s="405">
        <f>V7+AD7+V12</f>
        <v>588</v>
      </c>
      <c r="S62" s="406"/>
      <c r="T62" s="46"/>
      <c r="U62" s="47"/>
      <c r="V62" s="49" t="s">
        <v>16</v>
      </c>
      <c r="W62" s="405">
        <f>AD12+V17+AD17+V22+AD22+V27+AD27+V32+AD32+V37</f>
        <v>2756</v>
      </c>
      <c r="X62" s="406"/>
      <c r="Y62" s="50"/>
      <c r="Z62" s="50"/>
      <c r="AA62" s="49" t="s">
        <v>16</v>
      </c>
      <c r="AB62" s="405">
        <f>AD37+V42+AD42+V47+AD47+V52+AD52+V57+AD57</f>
        <v>1699</v>
      </c>
      <c r="AC62" s="406"/>
      <c r="AD62" s="40" t="s">
        <v>16</v>
      </c>
      <c r="AE62" s="167">
        <f>AD37+V42</f>
        <v>919</v>
      </c>
      <c r="AF62" s="167">
        <f>AD42+V47+AD47+V52+AD52+V57+AD57</f>
        <v>780</v>
      </c>
      <c r="AK62" s="33" t="s">
        <v>16</v>
      </c>
      <c r="AL62" s="407">
        <f>AP7+AX7+AP12</f>
        <v>0</v>
      </c>
      <c r="AM62" s="251"/>
      <c r="AN62" s="31"/>
      <c r="AP62" s="33" t="s">
        <v>16</v>
      </c>
      <c r="AQ62" s="407">
        <f>AX12+AP17+AX17+AP22+AX22+AP27+AX27+AP32+AX32+AP37</f>
        <v>38</v>
      </c>
      <c r="AR62" s="251"/>
      <c r="AS62" s="34"/>
      <c r="AT62" s="34"/>
      <c r="AU62" s="33" t="s">
        <v>16</v>
      </c>
      <c r="AV62" s="407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33" t="s">
        <v>16</v>
      </c>
      <c r="BF62" s="408">
        <f>BJ7+BR7+BJ12</f>
        <v>588</v>
      </c>
      <c r="BG62" s="409"/>
      <c r="BH62" s="31"/>
      <c r="BJ62" s="33" t="s">
        <v>16</v>
      </c>
      <c r="BK62" s="408">
        <f>BR12+BJ17+BR17+BJ22+BR22+BJ27+BR27+BJ32+BR32+BJ37</f>
        <v>2794</v>
      </c>
      <c r="BL62" s="409"/>
      <c r="BM62" s="34"/>
      <c r="BN62" s="34"/>
      <c r="BO62" s="33" t="s">
        <v>16</v>
      </c>
      <c r="BP62" s="408">
        <f>BR37+BJ42+BR42+BJ47+BR47+BJ52+BR52+BJ57+BR57</f>
        <v>1699</v>
      </c>
      <c r="BQ62" s="409"/>
      <c r="BR62" s="40" t="s">
        <v>16</v>
      </c>
      <c r="BS62" s="167">
        <f>BR37+BJ42</f>
        <v>919</v>
      </c>
      <c r="BT62" s="167">
        <f>BR42+BJ47+BR47+BJ52+BR52+BJ57+BR57</f>
        <v>780</v>
      </c>
    </row>
    <row r="63" spans="15:76" ht="15" thickBot="1" x14ac:dyDescent="0.2">
      <c r="Q63" s="51" t="s">
        <v>14</v>
      </c>
      <c r="R63" s="410">
        <f>V8+AD8+V13</f>
        <v>597</v>
      </c>
      <c r="S63" s="411"/>
      <c r="T63" s="46"/>
      <c r="U63" s="47"/>
      <c r="V63" s="51" t="s">
        <v>14</v>
      </c>
      <c r="W63" s="410">
        <f>AD13+V18+AD18+V23+AD23+V28+AD28+V33+AD33+V38</f>
        <v>2649</v>
      </c>
      <c r="X63" s="411"/>
      <c r="Y63" s="50"/>
      <c r="Z63" s="50"/>
      <c r="AA63" s="51" t="s">
        <v>14</v>
      </c>
      <c r="AB63" s="410">
        <f>AD38+V43+AD43+V48+AD48+V53+AD53+V58+AD58</f>
        <v>2266</v>
      </c>
      <c r="AC63" s="411"/>
      <c r="AD63" s="40" t="s">
        <v>14</v>
      </c>
      <c r="AE63" s="168">
        <f>AD38+V43</f>
        <v>980</v>
      </c>
      <c r="AF63" s="168">
        <f>AD43+V48+AD48+V53+AD53+V58+AD58</f>
        <v>1286</v>
      </c>
      <c r="AK63" s="164" t="s">
        <v>14</v>
      </c>
      <c r="AL63" s="412">
        <f>AP8+AX8+AP13</f>
        <v>0</v>
      </c>
      <c r="AM63" s="413"/>
      <c r="AN63" s="31"/>
      <c r="AP63" s="164" t="s">
        <v>14</v>
      </c>
      <c r="AQ63" s="412">
        <f>AX13+AP18+AX18+AP23+AX23+AP28+AX28+AP33+AX33+AP38</f>
        <v>49</v>
      </c>
      <c r="AR63" s="413"/>
      <c r="AS63" s="34"/>
      <c r="AT63" s="34"/>
      <c r="AU63" s="164" t="s">
        <v>14</v>
      </c>
      <c r="AV63" s="41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164" t="s">
        <v>14</v>
      </c>
      <c r="BF63" s="414">
        <f>BJ8+BR8+BJ13</f>
        <v>597</v>
      </c>
      <c r="BG63" s="415"/>
      <c r="BH63" s="31"/>
      <c r="BJ63" s="164" t="s">
        <v>14</v>
      </c>
      <c r="BK63" s="414">
        <f>BR13+BJ18+BR18+BJ23+BR23+BJ28+BR28+BJ33+BR33+BJ38</f>
        <v>2698</v>
      </c>
      <c r="BL63" s="415"/>
      <c r="BM63" s="34"/>
      <c r="BN63" s="34"/>
      <c r="BO63" s="164" t="s">
        <v>14</v>
      </c>
      <c r="BP63" s="414">
        <f>BR38+BJ43+BR43+BJ48+BR48+BJ53+BR53+BJ58+BR58</f>
        <v>2267</v>
      </c>
      <c r="BQ63" s="416"/>
      <c r="BR63" s="40" t="s">
        <v>14</v>
      </c>
      <c r="BS63" s="168">
        <f>BR38+BJ43</f>
        <v>980</v>
      </c>
      <c r="BT63" s="168">
        <f>BR43+BJ48+BR48+BJ53+BR53+BJ58+BR58</f>
        <v>1287</v>
      </c>
    </row>
    <row r="64" spans="15:76" ht="15" thickBot="1" x14ac:dyDescent="0.2">
      <c r="Q64" s="52" t="s">
        <v>12</v>
      </c>
      <c r="R64" s="424">
        <f>R62+R63</f>
        <v>1185</v>
      </c>
      <c r="S64" s="425"/>
      <c r="T64" s="46"/>
      <c r="U64" s="47"/>
      <c r="V64" s="52" t="s">
        <v>12</v>
      </c>
      <c r="W64" s="424">
        <f>W62+W63</f>
        <v>5405</v>
      </c>
      <c r="X64" s="425"/>
      <c r="Y64" s="50"/>
      <c r="Z64" s="50"/>
      <c r="AA64" s="52" t="s">
        <v>12</v>
      </c>
      <c r="AB64" s="424">
        <f>AB62+AB63</f>
        <v>3965</v>
      </c>
      <c r="AC64" s="425"/>
      <c r="AD64" s="40" t="s">
        <v>12</v>
      </c>
      <c r="AE64" s="169">
        <f>AD39+V44</f>
        <v>1899</v>
      </c>
      <c r="AF64" s="170">
        <f>AD44+V49+AD49+V54+AD54+V59+AD59</f>
        <v>2066</v>
      </c>
      <c r="AK64" s="166" t="s">
        <v>12</v>
      </c>
      <c r="AL64" s="426">
        <f>AL62+AL63</f>
        <v>0</v>
      </c>
      <c r="AM64" s="427"/>
      <c r="AN64" s="31"/>
      <c r="AP64" s="166" t="s">
        <v>12</v>
      </c>
      <c r="AQ64" s="426">
        <f>AQ62+AQ63</f>
        <v>87</v>
      </c>
      <c r="AR64" s="427"/>
      <c r="AS64" s="34"/>
      <c r="AT64" s="34"/>
      <c r="AU64" s="166" t="s">
        <v>12</v>
      </c>
      <c r="AV64" s="426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166" t="s">
        <v>12</v>
      </c>
      <c r="BF64" s="420">
        <f>BF62+BF63</f>
        <v>1185</v>
      </c>
      <c r="BG64" s="421"/>
      <c r="BH64" s="31"/>
      <c r="BJ64" s="166" t="s">
        <v>12</v>
      </c>
      <c r="BK64" s="420">
        <f>BK62+BK63</f>
        <v>5492</v>
      </c>
      <c r="BL64" s="421"/>
      <c r="BM64" s="34"/>
      <c r="BN64" s="34"/>
      <c r="BO64" s="166" t="s">
        <v>12</v>
      </c>
      <c r="BP64" s="420">
        <f>BP62+BP63</f>
        <v>3966</v>
      </c>
      <c r="BQ64" s="421"/>
      <c r="BR64" s="40" t="s">
        <v>12</v>
      </c>
      <c r="BS64" s="169">
        <f>BR39+BJ44</f>
        <v>1899</v>
      </c>
      <c r="BT64" s="170">
        <f>BR44+BJ49+BR49+BJ54+BR54+BJ59+BR59</f>
        <v>2067</v>
      </c>
      <c r="BW64" s="35"/>
      <c r="BX64" s="35"/>
    </row>
    <row r="65" spans="17:76" ht="14.25" x14ac:dyDescent="0.15">
      <c r="Q65" s="53" t="s">
        <v>23</v>
      </c>
      <c r="R65" s="422">
        <f>R64/O9</f>
        <v>0.11226906679298911</v>
      </c>
      <c r="S65" s="423"/>
      <c r="T65" s="47"/>
      <c r="U65" s="47"/>
      <c r="V65" s="53" t="s">
        <v>23</v>
      </c>
      <c r="W65" s="422">
        <f>W64/O9</f>
        <v>0.51207958313595447</v>
      </c>
      <c r="X65" s="423"/>
      <c r="Y65" s="54"/>
      <c r="Z65" s="54"/>
      <c r="AA65" s="53" t="s">
        <v>23</v>
      </c>
      <c r="AB65" s="422">
        <f>AB64/O9</f>
        <v>0.37565135007105638</v>
      </c>
      <c r="AC65" s="423"/>
      <c r="AE65" s="45">
        <f>AE64/O9</f>
        <v>0.17991473235433444</v>
      </c>
      <c r="AF65" s="45">
        <f>AF64/O9</f>
        <v>0.19573661771672193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0.98863636363636365</v>
      </c>
      <c r="AR65" s="418"/>
      <c r="AS65" s="36"/>
      <c r="AT65" s="36"/>
      <c r="AU65" s="165" t="s">
        <v>23</v>
      </c>
      <c r="AV65" s="417">
        <f>AV64/AI9</f>
        <v>1.1363636363636364E-2</v>
      </c>
      <c r="AW65" s="418"/>
      <c r="AY65" s="45">
        <f>AY64/AI9</f>
        <v>0</v>
      </c>
      <c r="AZ65" s="45">
        <f>AZ64/AI9</f>
        <v>1.1363636363636364E-2</v>
      </c>
      <c r="BE65" s="165" t="s">
        <v>23</v>
      </c>
      <c r="BF65" s="417">
        <f>BF64/BC9</f>
        <v>0.11134078737198158</v>
      </c>
      <c r="BG65" s="418"/>
      <c r="BJ65" s="165" t="s">
        <v>23</v>
      </c>
      <c r="BK65" s="417">
        <f>BK64/BC9</f>
        <v>0.51601991919571555</v>
      </c>
      <c r="BL65" s="418"/>
      <c r="BM65" s="36"/>
      <c r="BN65" s="36"/>
      <c r="BO65" s="165" t="s">
        <v>23</v>
      </c>
      <c r="BP65" s="417">
        <f>BP64/BC9</f>
        <v>0.3726392934323029</v>
      </c>
      <c r="BQ65" s="418"/>
      <c r="BS65" s="45">
        <f>BS64/BC9</f>
        <v>0.17842713520623885</v>
      </c>
      <c r="BT65" s="45">
        <f>BT64/BC9</f>
        <v>0.19421215822606408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1649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1626</v>
      </c>
      <c r="AA75" s="419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6984-6146-42FE-95B1-6106BB86B491}">
  <dimension ref="A1:BX75"/>
  <sheetViews>
    <sheetView view="pageBreakPreview" topLeftCell="J1" zoomScaleNormal="100" zoomScaleSheetLayoutView="100" workbookViewId="0">
      <selection activeCell="AD50" sqref="AD50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1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255"/>
      <c r="B1" s="255"/>
      <c r="C1" s="1"/>
      <c r="D1" s="1"/>
      <c r="E1" s="1"/>
      <c r="F1" s="1"/>
      <c r="G1" s="1"/>
      <c r="H1" s="1"/>
      <c r="I1" s="1"/>
      <c r="J1" s="1"/>
      <c r="K1" s="1"/>
      <c r="L1" s="74"/>
      <c r="M1" s="21" t="s">
        <v>40</v>
      </c>
      <c r="N1" s="1"/>
      <c r="O1" s="1"/>
    </row>
    <row r="2" spans="1:70" ht="13.5" customHeight="1" x14ac:dyDescent="0.15">
      <c r="A2" s="255"/>
      <c r="B2" s="255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255"/>
      <c r="B3" s="255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258" t="s">
        <v>60</v>
      </c>
      <c r="H4" s="259"/>
      <c r="I4" s="259"/>
      <c r="J4" s="259"/>
      <c r="K4" s="259"/>
      <c r="M4" s="2" t="s">
        <v>3</v>
      </c>
      <c r="N4" s="3"/>
      <c r="O4" s="2"/>
      <c r="V4" s="4"/>
      <c r="W4" s="5"/>
      <c r="X4" s="5"/>
      <c r="Z4" s="260" t="str">
        <f>G4</f>
        <v>令和2年8月31日現在</v>
      </c>
      <c r="AA4" s="261"/>
      <c r="AB4" s="261"/>
      <c r="AC4" s="261"/>
      <c r="AD4" s="261"/>
      <c r="AG4" s="6" t="s">
        <v>4</v>
      </c>
      <c r="AH4" s="7"/>
      <c r="AI4" s="6"/>
      <c r="AP4" s="4"/>
      <c r="AQ4" s="5"/>
      <c r="AR4" s="5"/>
      <c r="AT4" s="262" t="str">
        <f>Z4</f>
        <v>令和2年8月31日現在</v>
      </c>
      <c r="AU4" s="263"/>
      <c r="AV4" s="263"/>
      <c r="AW4" s="263"/>
      <c r="AX4" s="263"/>
      <c r="BA4" s="8" t="s">
        <v>5</v>
      </c>
      <c r="BB4" s="9"/>
      <c r="BC4" s="8"/>
      <c r="BJ4" s="4"/>
      <c r="BK4" s="5"/>
      <c r="BL4" s="5"/>
      <c r="BN4" s="262" t="str">
        <f>AT4</f>
        <v>令和2年8月31日現在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252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252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252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75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5041</v>
      </c>
      <c r="P7" s="283"/>
      <c r="Q7" s="185">
        <v>30</v>
      </c>
      <c r="R7" s="184">
        <v>29</v>
      </c>
      <c r="S7" s="184">
        <v>33</v>
      </c>
      <c r="T7" s="184">
        <v>37</v>
      </c>
      <c r="U7" s="184">
        <v>38</v>
      </c>
      <c r="V7" s="184">
        <f>SUM(Q7:U7)</f>
        <v>167</v>
      </c>
      <c r="W7" s="284" t="s">
        <v>13</v>
      </c>
      <c r="X7" s="285"/>
      <c r="Y7" s="184">
        <v>39</v>
      </c>
      <c r="Z7" s="184">
        <v>29</v>
      </c>
      <c r="AA7" s="184">
        <v>40</v>
      </c>
      <c r="AB7" s="184">
        <v>33</v>
      </c>
      <c r="AC7" s="184">
        <v>47</v>
      </c>
      <c r="AD7" s="186">
        <f>SUM(Y7:AC7)</f>
        <v>188</v>
      </c>
      <c r="AG7" s="274" t="s">
        <v>13</v>
      </c>
      <c r="AH7" s="275"/>
      <c r="AI7" s="282">
        <f>AP7+AX7+AP12+AX12+AP17+AX17+AP22+AX22+AP27+AX27+AP32+AX32+AP37+AX37+AP42+AX42+AP47+AX47+AP52+AX52+AP57+AX57</f>
        <v>41</v>
      </c>
      <c r="AJ7" s="283"/>
      <c r="AK7" s="185"/>
      <c r="AL7" s="184"/>
      <c r="AM7" s="184"/>
      <c r="AN7" s="184"/>
      <c r="AO7" s="184"/>
      <c r="AP7" s="184">
        <f>SUM(AK7:AO7)</f>
        <v>0</v>
      </c>
      <c r="AQ7" s="284" t="s">
        <v>13</v>
      </c>
      <c r="AR7" s="285"/>
      <c r="AS7" s="184"/>
      <c r="AT7" s="184"/>
      <c r="AU7" s="184"/>
      <c r="AV7" s="184"/>
      <c r="AW7" s="184"/>
      <c r="AX7" s="186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5082</v>
      </c>
      <c r="BD7" s="283"/>
      <c r="BE7" s="185">
        <f>Q7+AK7</f>
        <v>30</v>
      </c>
      <c r="BF7" s="184">
        <f t="shared" ref="BF7:BJ8" si="0">R7+AL7</f>
        <v>29</v>
      </c>
      <c r="BG7" s="184">
        <f t="shared" si="0"/>
        <v>33</v>
      </c>
      <c r="BH7" s="184">
        <f t="shared" si="0"/>
        <v>37</v>
      </c>
      <c r="BI7" s="184">
        <f t="shared" si="0"/>
        <v>38</v>
      </c>
      <c r="BJ7" s="184">
        <f t="shared" si="0"/>
        <v>167</v>
      </c>
      <c r="BK7" s="286" t="s">
        <v>13</v>
      </c>
      <c r="BL7" s="286"/>
      <c r="BM7" s="184">
        <f>Y7+AS7</f>
        <v>39</v>
      </c>
      <c r="BN7" s="184">
        <f t="shared" ref="BN7:BQ8" si="1">Z7+AT7</f>
        <v>29</v>
      </c>
      <c r="BO7" s="184">
        <f t="shared" si="1"/>
        <v>40</v>
      </c>
      <c r="BP7" s="184">
        <f t="shared" si="1"/>
        <v>33</v>
      </c>
      <c r="BQ7" s="184">
        <f t="shared" si="1"/>
        <v>47</v>
      </c>
      <c r="BR7" s="186">
        <f>SUM(BM7:BQ7)</f>
        <v>188</v>
      </c>
    </row>
    <row r="8" spans="1:70" ht="15.75" customHeight="1" thickBot="1" x14ac:dyDescent="0.2">
      <c r="B8" s="144" t="s">
        <v>34</v>
      </c>
      <c r="C8" s="140">
        <f t="shared" ref="C8:H8" si="2">+C10-C9</f>
        <v>3341</v>
      </c>
      <c r="D8" s="58">
        <f t="shared" si="2"/>
        <v>3234</v>
      </c>
      <c r="E8" s="59">
        <f t="shared" si="2"/>
        <v>6575</v>
      </c>
      <c r="F8" s="60">
        <f>+F10-F9</f>
        <v>41</v>
      </c>
      <c r="G8" s="61">
        <f t="shared" si="2"/>
        <v>49</v>
      </c>
      <c r="H8" s="59">
        <f t="shared" si="2"/>
        <v>90</v>
      </c>
      <c r="I8" s="104">
        <f t="shared" ref="I8:K10" si="3">+C8+F8</f>
        <v>3382</v>
      </c>
      <c r="J8" s="105">
        <f t="shared" si="3"/>
        <v>3283</v>
      </c>
      <c r="K8" s="106">
        <f t="shared" si="3"/>
        <v>6665</v>
      </c>
      <c r="L8" s="71"/>
      <c r="M8" s="274" t="s">
        <v>14</v>
      </c>
      <c r="N8" s="275"/>
      <c r="O8" s="282">
        <f>V8+AD8+V13+AD13+V18+AD18+V23+AD23+V28+AD28+V33+AD33+V38+AD38+V43+AD43+V48+AD48+V53+AD53+V58+AD58</f>
        <v>5497</v>
      </c>
      <c r="P8" s="283"/>
      <c r="Q8" s="17">
        <v>16</v>
      </c>
      <c r="R8" s="18">
        <v>21</v>
      </c>
      <c r="S8" s="18">
        <v>41</v>
      </c>
      <c r="T8" s="18">
        <v>31</v>
      </c>
      <c r="U8" s="18">
        <v>33</v>
      </c>
      <c r="V8" s="18">
        <f>SUM(Q8:U8)</f>
        <v>142</v>
      </c>
      <c r="W8" s="291" t="s">
        <v>15</v>
      </c>
      <c r="X8" s="292"/>
      <c r="Y8" s="18">
        <v>36</v>
      </c>
      <c r="Z8" s="28">
        <v>39</v>
      </c>
      <c r="AA8" s="18">
        <v>47</v>
      </c>
      <c r="AB8" s="18">
        <v>52</v>
      </c>
      <c r="AC8" s="18">
        <v>44</v>
      </c>
      <c r="AD8" s="19">
        <f>SUM(Y8:AC8)</f>
        <v>218</v>
      </c>
      <c r="AG8" s="274" t="s">
        <v>14</v>
      </c>
      <c r="AH8" s="275"/>
      <c r="AI8" s="282">
        <f>AP8+AX8+AP13+AX13+AP18+AX18+AP23+AX23+AP28+AX28+AP33+AX33+AP38+AX38+AP43+AX43+AP48+AX48+AP53+AX53+AP58+AX58</f>
        <v>50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5547</v>
      </c>
      <c r="BD8" s="283"/>
      <c r="BE8" s="17">
        <f>Q8+AK8</f>
        <v>16</v>
      </c>
      <c r="BF8" s="18">
        <f t="shared" si="0"/>
        <v>21</v>
      </c>
      <c r="BG8" s="18">
        <f t="shared" si="0"/>
        <v>41</v>
      </c>
      <c r="BH8" s="18">
        <f t="shared" si="0"/>
        <v>31</v>
      </c>
      <c r="BI8" s="18">
        <f t="shared" si="0"/>
        <v>33</v>
      </c>
      <c r="BJ8" s="18">
        <f>SUM(BE8:BI8)</f>
        <v>142</v>
      </c>
      <c r="BK8" s="287" t="s">
        <v>15</v>
      </c>
      <c r="BL8" s="287"/>
      <c r="BM8" s="18">
        <f>Y8+AS8</f>
        <v>36</v>
      </c>
      <c r="BN8" s="18">
        <f t="shared" si="1"/>
        <v>39</v>
      </c>
      <c r="BO8" s="18">
        <f t="shared" si="1"/>
        <v>47</v>
      </c>
      <c r="BP8" s="18">
        <f t="shared" si="1"/>
        <v>52</v>
      </c>
      <c r="BQ8" s="18">
        <f t="shared" si="1"/>
        <v>44</v>
      </c>
      <c r="BR8" s="19">
        <f>SUM(BM8:BQ8)</f>
        <v>218</v>
      </c>
    </row>
    <row r="9" spans="1:70" ht="15" x14ac:dyDescent="0.15">
      <c r="B9" s="145" t="s">
        <v>35</v>
      </c>
      <c r="C9" s="141">
        <f>AB62</f>
        <v>1700</v>
      </c>
      <c r="D9" s="62">
        <f>AB63</f>
        <v>2263</v>
      </c>
      <c r="E9" s="63">
        <f>+C9+D9</f>
        <v>3963</v>
      </c>
      <c r="F9" s="64">
        <f>AV62</f>
        <v>0</v>
      </c>
      <c r="G9" s="62">
        <f>AV63</f>
        <v>1</v>
      </c>
      <c r="H9" s="63">
        <f>SUM(F9:G9)</f>
        <v>1</v>
      </c>
      <c r="I9" s="107">
        <f t="shared" si="3"/>
        <v>1700</v>
      </c>
      <c r="J9" s="108">
        <f t="shared" si="3"/>
        <v>2264</v>
      </c>
      <c r="K9" s="109">
        <f t="shared" si="3"/>
        <v>3964</v>
      </c>
      <c r="L9" s="71"/>
      <c r="M9" s="274" t="s">
        <v>12</v>
      </c>
      <c r="N9" s="275"/>
      <c r="O9" s="282">
        <f>SUM(O7:O8)</f>
        <v>10538</v>
      </c>
      <c r="P9" s="288"/>
      <c r="Q9" s="20">
        <f t="shared" ref="Q9:V9" si="4">SUM(Q7:Q8)</f>
        <v>46</v>
      </c>
      <c r="R9" s="20">
        <f t="shared" si="4"/>
        <v>50</v>
      </c>
      <c r="S9" s="20">
        <f t="shared" si="4"/>
        <v>74</v>
      </c>
      <c r="T9" s="20">
        <f t="shared" si="4"/>
        <v>68</v>
      </c>
      <c r="U9" s="20">
        <f t="shared" si="4"/>
        <v>71</v>
      </c>
      <c r="V9" s="20">
        <f t="shared" si="4"/>
        <v>309</v>
      </c>
      <c r="W9" s="289" t="s">
        <v>12</v>
      </c>
      <c r="X9" s="290"/>
      <c r="Y9" s="20">
        <f t="shared" ref="Y9:AD9" si="5">SUM(Y7:Y8)</f>
        <v>75</v>
      </c>
      <c r="Z9" s="20">
        <f t="shared" si="5"/>
        <v>68</v>
      </c>
      <c r="AA9" s="20">
        <f t="shared" si="5"/>
        <v>87</v>
      </c>
      <c r="AB9" s="20">
        <f t="shared" si="5"/>
        <v>85</v>
      </c>
      <c r="AC9" s="20">
        <f t="shared" si="5"/>
        <v>91</v>
      </c>
      <c r="AD9" s="20">
        <f t="shared" si="5"/>
        <v>406</v>
      </c>
      <c r="AG9" s="274" t="s">
        <v>12</v>
      </c>
      <c r="AH9" s="275"/>
      <c r="AI9" s="282">
        <f>SUM(AI7:AI8)</f>
        <v>91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10629</v>
      </c>
      <c r="BD9" s="283"/>
      <c r="BE9" s="20">
        <f t="shared" ref="BE9:BJ9" si="8">SUM(BE7:BE8)</f>
        <v>46</v>
      </c>
      <c r="BF9" s="20">
        <f t="shared" si="8"/>
        <v>50</v>
      </c>
      <c r="BG9" s="20">
        <f t="shared" si="8"/>
        <v>74</v>
      </c>
      <c r="BH9" s="20">
        <f t="shared" si="8"/>
        <v>68</v>
      </c>
      <c r="BI9" s="20">
        <f t="shared" si="8"/>
        <v>71</v>
      </c>
      <c r="BJ9" s="20">
        <f t="shared" si="8"/>
        <v>309</v>
      </c>
      <c r="BK9" s="294" t="s">
        <v>12</v>
      </c>
      <c r="BL9" s="294"/>
      <c r="BM9" s="20">
        <f t="shared" ref="BM9:BR9" si="9">SUM(BM7:BM8)</f>
        <v>75</v>
      </c>
      <c r="BN9" s="20">
        <f t="shared" si="9"/>
        <v>68</v>
      </c>
      <c r="BO9" s="20">
        <f t="shared" si="9"/>
        <v>87</v>
      </c>
      <c r="BP9" s="20">
        <f t="shared" si="9"/>
        <v>85</v>
      </c>
      <c r="BQ9" s="20">
        <f t="shared" si="9"/>
        <v>91</v>
      </c>
      <c r="BR9" s="20">
        <f t="shared" si="9"/>
        <v>406</v>
      </c>
    </row>
    <row r="10" spans="1:70" ht="15.75" thickBot="1" x14ac:dyDescent="0.2">
      <c r="B10" s="146" t="s">
        <v>12</v>
      </c>
      <c r="C10" s="142">
        <f>O7</f>
        <v>5041</v>
      </c>
      <c r="D10" s="65">
        <f>O8</f>
        <v>5497</v>
      </c>
      <c r="E10" s="66">
        <f>+C10+D10</f>
        <v>10538</v>
      </c>
      <c r="F10" s="67">
        <f>AI7</f>
        <v>41</v>
      </c>
      <c r="G10" s="65">
        <f>AI8</f>
        <v>50</v>
      </c>
      <c r="H10" s="66">
        <f>SUM(F10:G10)</f>
        <v>91</v>
      </c>
      <c r="I10" s="110">
        <f t="shared" si="3"/>
        <v>5082</v>
      </c>
      <c r="J10" s="111">
        <f t="shared" si="3"/>
        <v>5547</v>
      </c>
      <c r="K10" s="112">
        <f t="shared" si="3"/>
        <v>10629</v>
      </c>
      <c r="L10" s="71"/>
      <c r="M10" s="21"/>
      <c r="N10" s="22"/>
      <c r="O10" s="1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G10" s="21"/>
      <c r="AH10" s="22"/>
      <c r="AI10" s="1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A10" s="21"/>
      <c r="BB10" s="22"/>
      <c r="BC10" s="1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B11" s="31"/>
      <c r="C11" s="96"/>
      <c r="D11" s="96"/>
      <c r="E11" s="71"/>
      <c r="F11" s="96"/>
      <c r="G11" s="96"/>
      <c r="H11" s="71"/>
      <c r="I11" s="125"/>
      <c r="J11" s="125"/>
      <c r="K11" s="126"/>
      <c r="L11" s="72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33.72</v>
      </c>
      <c r="D12" s="162">
        <f t="shared" si="10"/>
        <v>41.17</v>
      </c>
      <c r="E12" s="158">
        <f t="shared" si="10"/>
        <v>37.61</v>
      </c>
      <c r="F12" s="157">
        <f t="shared" si="10"/>
        <v>0</v>
      </c>
      <c r="G12" s="162">
        <f t="shared" si="10"/>
        <v>2</v>
      </c>
      <c r="H12" s="158">
        <f t="shared" si="10"/>
        <v>1.1000000000000001</v>
      </c>
      <c r="I12" s="159">
        <f t="shared" si="10"/>
        <v>33.450000000000003</v>
      </c>
      <c r="J12" s="160">
        <f t="shared" si="10"/>
        <v>40.81</v>
      </c>
      <c r="K12" s="158">
        <f t="shared" si="10"/>
        <v>37.29</v>
      </c>
      <c r="L12" s="72"/>
      <c r="N12" s="161"/>
      <c r="O12" s="274" t="s">
        <v>13</v>
      </c>
      <c r="P12" s="293"/>
      <c r="Q12" s="26">
        <v>37</v>
      </c>
      <c r="R12" s="184">
        <v>52</v>
      </c>
      <c r="S12" s="184">
        <v>43</v>
      </c>
      <c r="T12" s="184">
        <v>49</v>
      </c>
      <c r="U12" s="184">
        <v>50</v>
      </c>
      <c r="V12" s="184">
        <f>SUM(Q12:U12)</f>
        <v>231</v>
      </c>
      <c r="W12" s="284" t="s">
        <v>13</v>
      </c>
      <c r="X12" s="285"/>
      <c r="Y12" s="27">
        <v>56</v>
      </c>
      <c r="Z12" s="184">
        <v>53</v>
      </c>
      <c r="AA12" s="184">
        <v>53</v>
      </c>
      <c r="AB12" s="184">
        <v>36</v>
      </c>
      <c r="AC12" s="184">
        <v>43</v>
      </c>
      <c r="AD12" s="186">
        <f>SUM(Y12:AC12)</f>
        <v>241</v>
      </c>
      <c r="AI12" s="274" t="s">
        <v>13</v>
      </c>
      <c r="AJ12" s="293"/>
      <c r="AK12" s="185"/>
      <c r="AL12" s="184"/>
      <c r="AM12" s="184"/>
      <c r="AN12" s="184"/>
      <c r="AO12" s="184"/>
      <c r="AP12" s="184">
        <f>SUM(AK12:AO12)</f>
        <v>0</v>
      </c>
      <c r="AQ12" s="284" t="s">
        <v>13</v>
      </c>
      <c r="AR12" s="285"/>
      <c r="AS12" s="184"/>
      <c r="AT12" s="184"/>
      <c r="AU12" s="184"/>
      <c r="AV12" s="184"/>
      <c r="AW12" s="184">
        <v>1</v>
      </c>
      <c r="AX12" s="186">
        <f>SUM(AS12:AW12)</f>
        <v>1</v>
      </c>
      <c r="BC12" s="274" t="s">
        <v>13</v>
      </c>
      <c r="BD12" s="293"/>
      <c r="BE12" s="185">
        <f>Q12+AK12</f>
        <v>37</v>
      </c>
      <c r="BF12" s="184">
        <f t="shared" ref="BF12:BI13" si="11">R12+AL12</f>
        <v>52</v>
      </c>
      <c r="BG12" s="184">
        <f t="shared" si="11"/>
        <v>43</v>
      </c>
      <c r="BH12" s="184">
        <f t="shared" si="11"/>
        <v>49</v>
      </c>
      <c r="BI12" s="184">
        <f t="shared" si="11"/>
        <v>50</v>
      </c>
      <c r="BJ12" s="184">
        <f>SUM(BE12:BI12)</f>
        <v>231</v>
      </c>
      <c r="BK12" s="286" t="s">
        <v>13</v>
      </c>
      <c r="BL12" s="286"/>
      <c r="BM12" s="184">
        <f t="shared" ref="BM12:BQ13" si="12">Y12+AS12</f>
        <v>56</v>
      </c>
      <c r="BN12" s="184">
        <f t="shared" si="12"/>
        <v>53</v>
      </c>
      <c r="BO12" s="184">
        <f t="shared" si="12"/>
        <v>53</v>
      </c>
      <c r="BP12" s="184">
        <f t="shared" si="12"/>
        <v>36</v>
      </c>
      <c r="BQ12" s="184">
        <f t="shared" si="12"/>
        <v>44</v>
      </c>
      <c r="BR12" s="186">
        <f>SUM(BM12:BQ12)</f>
        <v>242</v>
      </c>
    </row>
    <row r="13" spans="1:70" ht="16.5" thickTop="1" thickBot="1" x14ac:dyDescent="0.2">
      <c r="E13" s="37"/>
      <c r="H13" s="37"/>
      <c r="I13" s="113"/>
      <c r="J13" s="113"/>
      <c r="K13" s="114"/>
      <c r="L13" s="72"/>
      <c r="O13" s="274" t="s">
        <v>15</v>
      </c>
      <c r="P13" s="293"/>
      <c r="Q13" s="17">
        <v>46</v>
      </c>
      <c r="R13" s="18">
        <v>40</v>
      </c>
      <c r="S13" s="18">
        <v>39</v>
      </c>
      <c r="T13" s="18">
        <v>48</v>
      </c>
      <c r="U13" s="18">
        <v>56</v>
      </c>
      <c r="V13" s="18">
        <f>SUM(Q13:U13)</f>
        <v>229</v>
      </c>
      <c r="W13" s="291" t="s">
        <v>15</v>
      </c>
      <c r="X13" s="292"/>
      <c r="Y13" s="18">
        <v>54</v>
      </c>
      <c r="Z13" s="18">
        <v>58</v>
      </c>
      <c r="AA13" s="18">
        <v>45</v>
      </c>
      <c r="AB13" s="18">
        <v>44</v>
      </c>
      <c r="AC13" s="18">
        <v>66</v>
      </c>
      <c r="AD13" s="19">
        <f>SUM(Y13:AC13)</f>
        <v>267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/>
      <c r="AX13" s="19">
        <f>SUM(AS13:AW13)</f>
        <v>0</v>
      </c>
      <c r="BC13" s="274" t="s">
        <v>15</v>
      </c>
      <c r="BD13" s="293"/>
      <c r="BE13" s="17">
        <f>Q13+AK13</f>
        <v>46</v>
      </c>
      <c r="BF13" s="18">
        <f t="shared" si="11"/>
        <v>40</v>
      </c>
      <c r="BG13" s="18">
        <f t="shared" si="11"/>
        <v>39</v>
      </c>
      <c r="BH13" s="18">
        <f t="shared" si="11"/>
        <v>48</v>
      </c>
      <c r="BI13" s="18">
        <f t="shared" si="11"/>
        <v>56</v>
      </c>
      <c r="BJ13" s="18">
        <f>SUM(BE13:BI13)</f>
        <v>229</v>
      </c>
      <c r="BK13" s="287" t="s">
        <v>15</v>
      </c>
      <c r="BL13" s="287"/>
      <c r="BM13" s="18">
        <f t="shared" si="12"/>
        <v>54</v>
      </c>
      <c r="BN13" s="18">
        <f t="shared" si="12"/>
        <v>58</v>
      </c>
      <c r="BO13" s="18">
        <f t="shared" si="12"/>
        <v>45</v>
      </c>
      <c r="BP13" s="18">
        <f t="shared" si="12"/>
        <v>44</v>
      </c>
      <c r="BQ13" s="18">
        <f t="shared" si="12"/>
        <v>66</v>
      </c>
      <c r="BR13" s="19">
        <f>SUM(BM13:BQ13)</f>
        <v>267</v>
      </c>
    </row>
    <row r="14" spans="1:70" ht="15" x14ac:dyDescent="0.15">
      <c r="A14" s="1"/>
      <c r="E14" s="37"/>
      <c r="H14" s="37"/>
      <c r="I14" s="113"/>
      <c r="J14" s="113"/>
      <c r="K14" s="114"/>
      <c r="L14" s="73"/>
      <c r="O14" s="274" t="s">
        <v>12</v>
      </c>
      <c r="P14" s="275"/>
      <c r="Q14" s="20">
        <f t="shared" ref="Q14:V14" si="13">SUM(Q12:Q13)</f>
        <v>83</v>
      </c>
      <c r="R14" s="20">
        <f t="shared" si="13"/>
        <v>92</v>
      </c>
      <c r="S14" s="20">
        <f t="shared" si="13"/>
        <v>82</v>
      </c>
      <c r="T14" s="20">
        <f t="shared" si="13"/>
        <v>97</v>
      </c>
      <c r="U14" s="20">
        <f t="shared" si="13"/>
        <v>106</v>
      </c>
      <c r="V14" s="20">
        <f t="shared" si="13"/>
        <v>460</v>
      </c>
      <c r="W14" s="295" t="s">
        <v>12</v>
      </c>
      <c r="X14" s="296"/>
      <c r="Y14" s="20">
        <f t="shared" ref="Y14:AD14" si="14">SUM(Y12:Y13)</f>
        <v>110</v>
      </c>
      <c r="Z14" s="20">
        <f t="shared" si="14"/>
        <v>111</v>
      </c>
      <c r="AA14" s="20">
        <f t="shared" si="14"/>
        <v>98</v>
      </c>
      <c r="AB14" s="20">
        <f t="shared" si="14"/>
        <v>80</v>
      </c>
      <c r="AC14" s="20">
        <f t="shared" si="14"/>
        <v>109</v>
      </c>
      <c r="AD14" s="20">
        <f t="shared" si="14"/>
        <v>508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1</v>
      </c>
      <c r="AX14" s="20">
        <f t="shared" si="16"/>
        <v>1</v>
      </c>
      <c r="BC14" s="274" t="s">
        <v>12</v>
      </c>
      <c r="BD14" s="275"/>
      <c r="BE14" s="20">
        <f t="shared" ref="BE14:BJ14" si="17">SUM(BE12:BE13)</f>
        <v>83</v>
      </c>
      <c r="BF14" s="20">
        <f t="shared" si="17"/>
        <v>92</v>
      </c>
      <c r="BG14" s="20">
        <f t="shared" si="17"/>
        <v>82</v>
      </c>
      <c r="BH14" s="20">
        <f t="shared" si="17"/>
        <v>97</v>
      </c>
      <c r="BI14" s="20">
        <f t="shared" si="17"/>
        <v>106</v>
      </c>
      <c r="BJ14" s="20">
        <f t="shared" si="17"/>
        <v>460</v>
      </c>
      <c r="BK14" s="295" t="s">
        <v>12</v>
      </c>
      <c r="BL14" s="296"/>
      <c r="BM14" s="20">
        <f t="shared" ref="BM14:BR14" si="18">SUM(BM12:BM13)</f>
        <v>110</v>
      </c>
      <c r="BN14" s="20">
        <f t="shared" si="18"/>
        <v>111</v>
      </c>
      <c r="BO14" s="20">
        <f t="shared" si="18"/>
        <v>98</v>
      </c>
      <c r="BP14" s="20">
        <f t="shared" si="18"/>
        <v>80</v>
      </c>
      <c r="BQ14" s="20">
        <f t="shared" si="18"/>
        <v>110</v>
      </c>
      <c r="BR14" s="20">
        <f t="shared" si="18"/>
        <v>509</v>
      </c>
    </row>
    <row r="15" spans="1:70" ht="15.75" thickBot="1" x14ac:dyDescent="0.2">
      <c r="A15" s="1"/>
      <c r="E15" s="37"/>
      <c r="H15" s="37"/>
      <c r="I15" s="113"/>
      <c r="J15" s="113"/>
      <c r="K15" s="114"/>
      <c r="L15" s="73"/>
      <c r="O15" s="25"/>
      <c r="P15" s="25"/>
      <c r="Q15" s="23"/>
      <c r="R15" s="23"/>
      <c r="S15" s="23"/>
      <c r="T15" s="23"/>
      <c r="U15" s="23"/>
      <c r="V15" s="23"/>
      <c r="W15" s="25"/>
      <c r="X15" s="25"/>
      <c r="Y15" s="23"/>
      <c r="Z15" s="23"/>
      <c r="AA15" s="23"/>
      <c r="AB15" s="23"/>
      <c r="AC15" s="23"/>
      <c r="AD15" s="23"/>
      <c r="AI15" s="25"/>
      <c r="AJ15" s="25"/>
      <c r="AK15" s="23"/>
      <c r="AL15" s="23"/>
      <c r="AM15" s="23"/>
      <c r="AN15" s="23"/>
      <c r="AO15" s="23"/>
      <c r="AP15" s="23"/>
      <c r="AQ15" s="25"/>
      <c r="AR15" s="25"/>
      <c r="AS15" s="23"/>
      <c r="AT15" s="23"/>
      <c r="AU15" s="23"/>
      <c r="AV15" s="23"/>
      <c r="AW15" s="23"/>
      <c r="AX15" s="23"/>
      <c r="BC15" s="25"/>
      <c r="BD15" s="25"/>
      <c r="BE15" s="23"/>
      <c r="BF15" s="23"/>
      <c r="BG15" s="23"/>
      <c r="BH15" s="23"/>
      <c r="BI15" s="23"/>
      <c r="BJ15" s="23"/>
      <c r="BK15" s="25"/>
      <c r="BL15" s="25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71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1" t="s">
        <v>37</v>
      </c>
      <c r="C17" s="148">
        <f>V27+AD27+V32+AD32+V37</f>
        <v>1646</v>
      </c>
      <c r="D17" s="76">
        <f>V28+AD28+V33+AD33+V38</f>
        <v>1621</v>
      </c>
      <c r="E17" s="77">
        <f>SUM(C17:D17)</f>
        <v>3267</v>
      </c>
      <c r="F17" s="78">
        <f>AP27+AX27+AP32+AX32+AP37</f>
        <v>4</v>
      </c>
      <c r="G17" s="76">
        <f>AP28+AX28+AP33+AX33+AP38</f>
        <v>15</v>
      </c>
      <c r="H17" s="77">
        <f>SUM(F17:G17)</f>
        <v>19</v>
      </c>
      <c r="I17" s="115">
        <f t="shared" ref="I17:K20" si="19">+C17+F17</f>
        <v>1650</v>
      </c>
      <c r="J17" s="116">
        <f t="shared" si="19"/>
        <v>1636</v>
      </c>
      <c r="K17" s="117">
        <f t="shared" si="19"/>
        <v>3286</v>
      </c>
      <c r="L17" s="71"/>
      <c r="O17" s="274" t="s">
        <v>13</v>
      </c>
      <c r="P17" s="293"/>
      <c r="Q17" s="185">
        <v>52</v>
      </c>
      <c r="R17" s="184">
        <v>36</v>
      </c>
      <c r="S17" s="184">
        <v>38</v>
      </c>
      <c r="T17" s="184">
        <v>40</v>
      </c>
      <c r="U17" s="184">
        <v>34</v>
      </c>
      <c r="V17" s="184">
        <f>SUM(Q17:U17)</f>
        <v>200</v>
      </c>
      <c r="W17" s="284" t="s">
        <v>13</v>
      </c>
      <c r="X17" s="285"/>
      <c r="Y17" s="184">
        <v>44</v>
      </c>
      <c r="Z17" s="184">
        <v>33</v>
      </c>
      <c r="AA17" s="184">
        <v>31</v>
      </c>
      <c r="AB17" s="184">
        <v>45</v>
      </c>
      <c r="AC17" s="184">
        <v>38</v>
      </c>
      <c r="AD17" s="186">
        <f>SUM(Y17:AC17)</f>
        <v>191</v>
      </c>
      <c r="AI17" s="274" t="s">
        <v>13</v>
      </c>
      <c r="AJ17" s="293"/>
      <c r="AK17" s="26">
        <v>2</v>
      </c>
      <c r="AL17" s="184">
        <v>3</v>
      </c>
      <c r="AM17" s="184">
        <v>2</v>
      </c>
      <c r="AN17" s="184">
        <v>8</v>
      </c>
      <c r="AO17" s="184">
        <v>1</v>
      </c>
      <c r="AP17" s="184">
        <f>SUM(AK17:AO17)</f>
        <v>16</v>
      </c>
      <c r="AQ17" s="284" t="s">
        <v>13</v>
      </c>
      <c r="AR17" s="285"/>
      <c r="AS17" s="184">
        <v>2</v>
      </c>
      <c r="AT17" s="184">
        <v>1</v>
      </c>
      <c r="AU17" s="184">
        <v>2</v>
      </c>
      <c r="AV17" s="184">
        <v>3</v>
      </c>
      <c r="AW17" s="184">
        <v>1</v>
      </c>
      <c r="AX17" s="186">
        <f>SUM(AS17:AW17)</f>
        <v>9</v>
      </c>
      <c r="BC17" s="274" t="s">
        <v>13</v>
      </c>
      <c r="BD17" s="293"/>
      <c r="BE17" s="185">
        <f t="shared" ref="BE17:BI18" si="20">Q17+AK17</f>
        <v>54</v>
      </c>
      <c r="BF17" s="184">
        <f t="shared" si="20"/>
        <v>39</v>
      </c>
      <c r="BG17" s="184">
        <f t="shared" si="20"/>
        <v>40</v>
      </c>
      <c r="BH17" s="184">
        <f t="shared" si="20"/>
        <v>48</v>
      </c>
      <c r="BI17" s="184">
        <f t="shared" si="20"/>
        <v>35</v>
      </c>
      <c r="BJ17" s="184">
        <f>SUM(BE17:BI17)</f>
        <v>216</v>
      </c>
      <c r="BK17" s="286" t="s">
        <v>13</v>
      </c>
      <c r="BL17" s="286"/>
      <c r="BM17" s="184">
        <f t="shared" ref="BM17:BQ18" si="21">Y17+AS17</f>
        <v>46</v>
      </c>
      <c r="BN17" s="184">
        <f t="shared" si="21"/>
        <v>34</v>
      </c>
      <c r="BO17" s="184">
        <f t="shared" si="21"/>
        <v>33</v>
      </c>
      <c r="BP17" s="184">
        <f t="shared" si="21"/>
        <v>48</v>
      </c>
      <c r="BQ17" s="184">
        <f t="shared" si="21"/>
        <v>39</v>
      </c>
      <c r="BR17" s="186">
        <f>SUM(BM17:BQ17)</f>
        <v>200</v>
      </c>
    </row>
    <row r="18" spans="2:70" ht="15.75" thickBot="1" x14ac:dyDescent="0.2">
      <c r="B18" s="152" t="s">
        <v>38</v>
      </c>
      <c r="C18" s="149">
        <f>AD37</f>
        <v>470</v>
      </c>
      <c r="D18" s="68">
        <f>AD38</f>
        <v>468</v>
      </c>
      <c r="E18" s="69">
        <f>SUM(C18:D18)</f>
        <v>938</v>
      </c>
      <c r="F18" s="70">
        <f>AX37</f>
        <v>0</v>
      </c>
      <c r="G18" s="68">
        <f>AX38</f>
        <v>0</v>
      </c>
      <c r="H18" s="69">
        <f>SUM(F18:G18)</f>
        <v>0</v>
      </c>
      <c r="I18" s="118">
        <f t="shared" si="19"/>
        <v>470</v>
      </c>
      <c r="J18" s="119">
        <f t="shared" si="19"/>
        <v>468</v>
      </c>
      <c r="K18" s="120">
        <f t="shared" si="19"/>
        <v>938</v>
      </c>
      <c r="L18" s="72"/>
      <c r="O18" s="274" t="s">
        <v>15</v>
      </c>
      <c r="P18" s="293"/>
      <c r="Q18" s="17">
        <v>35</v>
      </c>
      <c r="R18" s="18">
        <v>38</v>
      </c>
      <c r="S18" s="18">
        <v>32</v>
      </c>
      <c r="T18" s="18">
        <v>34</v>
      </c>
      <c r="U18" s="18">
        <v>30</v>
      </c>
      <c r="V18" s="18">
        <f>SUM(Q18:U18)</f>
        <v>169</v>
      </c>
      <c r="W18" s="291" t="s">
        <v>15</v>
      </c>
      <c r="X18" s="292"/>
      <c r="Y18" s="18">
        <v>31</v>
      </c>
      <c r="Z18" s="18">
        <v>21</v>
      </c>
      <c r="AA18" s="18">
        <v>34</v>
      </c>
      <c r="AB18" s="18">
        <v>24</v>
      </c>
      <c r="AC18" s="18">
        <v>25</v>
      </c>
      <c r="AD18" s="19">
        <f>SUM(Y18:AC18)</f>
        <v>135</v>
      </c>
      <c r="AI18" s="274" t="s">
        <v>15</v>
      </c>
      <c r="AJ18" s="293"/>
      <c r="AK18" s="17">
        <v>2</v>
      </c>
      <c r="AL18" s="18">
        <v>2</v>
      </c>
      <c r="AM18" s="18">
        <v>1</v>
      </c>
      <c r="AN18" s="18">
        <v>3</v>
      </c>
      <c r="AO18" s="18">
        <v>1</v>
      </c>
      <c r="AP18" s="18">
        <f>SUM(AK18:AO18)</f>
        <v>9</v>
      </c>
      <c r="AQ18" s="291" t="s">
        <v>15</v>
      </c>
      <c r="AR18" s="292"/>
      <c r="AS18" s="18">
        <v>2</v>
      </c>
      <c r="AT18" s="18">
        <v>3</v>
      </c>
      <c r="AU18" s="18">
        <v>1</v>
      </c>
      <c r="AV18" s="18">
        <v>1</v>
      </c>
      <c r="AW18" s="18">
        <v>2</v>
      </c>
      <c r="AX18" s="19">
        <f>SUM(AS18:AW18)</f>
        <v>9</v>
      </c>
      <c r="BC18" s="274" t="s">
        <v>15</v>
      </c>
      <c r="BD18" s="293"/>
      <c r="BE18" s="17">
        <f t="shared" si="20"/>
        <v>37</v>
      </c>
      <c r="BF18" s="18">
        <f t="shared" si="20"/>
        <v>40</v>
      </c>
      <c r="BG18" s="18">
        <f t="shared" si="20"/>
        <v>33</v>
      </c>
      <c r="BH18" s="18">
        <f t="shared" si="20"/>
        <v>37</v>
      </c>
      <c r="BI18" s="18">
        <f t="shared" si="20"/>
        <v>31</v>
      </c>
      <c r="BJ18" s="18">
        <f>SUM(BE18:BI18)</f>
        <v>178</v>
      </c>
      <c r="BK18" s="287" t="s">
        <v>15</v>
      </c>
      <c r="BL18" s="287"/>
      <c r="BM18" s="18">
        <f t="shared" si="21"/>
        <v>33</v>
      </c>
      <c r="BN18" s="18">
        <f t="shared" si="21"/>
        <v>24</v>
      </c>
      <c r="BO18" s="18">
        <f t="shared" si="21"/>
        <v>35</v>
      </c>
      <c r="BP18" s="18">
        <f t="shared" si="21"/>
        <v>25</v>
      </c>
      <c r="BQ18" s="18">
        <f t="shared" si="21"/>
        <v>27</v>
      </c>
      <c r="BR18" s="19">
        <f>SUM(BM18:BQ18)</f>
        <v>144</v>
      </c>
    </row>
    <row r="19" spans="2:70" ht="15" x14ac:dyDescent="0.15">
      <c r="B19" s="153" t="s">
        <v>39</v>
      </c>
      <c r="C19" s="141">
        <f>V42</f>
        <v>448</v>
      </c>
      <c r="D19" s="62">
        <f>V43</f>
        <v>513</v>
      </c>
      <c r="E19" s="63">
        <f>SUM(C19:D19)</f>
        <v>961</v>
      </c>
      <c r="F19" s="64">
        <f>AP42</f>
        <v>0</v>
      </c>
      <c r="G19" s="62">
        <f>AP43</f>
        <v>0</v>
      </c>
      <c r="H19" s="63">
        <f>SUM(F19:G19)</f>
        <v>0</v>
      </c>
      <c r="I19" s="107">
        <f t="shared" si="19"/>
        <v>448</v>
      </c>
      <c r="J19" s="108">
        <f t="shared" si="19"/>
        <v>513</v>
      </c>
      <c r="K19" s="121">
        <f t="shared" si="19"/>
        <v>961</v>
      </c>
      <c r="L19" s="72"/>
      <c r="O19" s="274" t="s">
        <v>12</v>
      </c>
      <c r="P19" s="275"/>
      <c r="Q19" s="20">
        <f t="shared" ref="Q19:V19" si="22">SUM(Q17:Q18)</f>
        <v>87</v>
      </c>
      <c r="R19" s="20">
        <f t="shared" si="22"/>
        <v>74</v>
      </c>
      <c r="S19" s="20">
        <f t="shared" si="22"/>
        <v>70</v>
      </c>
      <c r="T19" s="20">
        <f t="shared" si="22"/>
        <v>74</v>
      </c>
      <c r="U19" s="20">
        <f t="shared" si="22"/>
        <v>64</v>
      </c>
      <c r="V19" s="20">
        <f t="shared" si="22"/>
        <v>369</v>
      </c>
      <c r="W19" s="295" t="s">
        <v>12</v>
      </c>
      <c r="X19" s="296"/>
      <c r="Y19" s="20">
        <f>SUM(Y17:Y18)</f>
        <v>75</v>
      </c>
      <c r="Z19" s="20">
        <f t="shared" ref="Z19:AD19" si="23">SUM(Z17:Z18)</f>
        <v>54</v>
      </c>
      <c r="AA19" s="20">
        <f t="shared" si="23"/>
        <v>65</v>
      </c>
      <c r="AB19" s="20">
        <f t="shared" si="23"/>
        <v>69</v>
      </c>
      <c r="AC19" s="20">
        <f t="shared" si="23"/>
        <v>63</v>
      </c>
      <c r="AD19" s="20">
        <f t="shared" si="23"/>
        <v>326</v>
      </c>
      <c r="AI19" s="274" t="s">
        <v>12</v>
      </c>
      <c r="AJ19" s="275"/>
      <c r="AK19" s="20">
        <f t="shared" ref="AK19:AP19" si="24">SUM(AK17:AK18)</f>
        <v>4</v>
      </c>
      <c r="AL19" s="20">
        <f t="shared" si="24"/>
        <v>5</v>
      </c>
      <c r="AM19" s="20">
        <f t="shared" si="24"/>
        <v>3</v>
      </c>
      <c r="AN19" s="20">
        <f t="shared" si="24"/>
        <v>11</v>
      </c>
      <c r="AO19" s="20">
        <f t="shared" si="24"/>
        <v>2</v>
      </c>
      <c r="AP19" s="20">
        <f t="shared" si="24"/>
        <v>25</v>
      </c>
      <c r="AQ19" s="295" t="s">
        <v>12</v>
      </c>
      <c r="AR19" s="296"/>
      <c r="AS19" s="20">
        <f t="shared" ref="AS19:AX19" si="25">SUM(AS17:AS18)</f>
        <v>4</v>
      </c>
      <c r="AT19" s="20">
        <f t="shared" si="25"/>
        <v>4</v>
      </c>
      <c r="AU19" s="20">
        <f t="shared" si="25"/>
        <v>3</v>
      </c>
      <c r="AV19" s="20">
        <f t="shared" si="25"/>
        <v>4</v>
      </c>
      <c r="AW19" s="20">
        <f t="shared" si="25"/>
        <v>3</v>
      </c>
      <c r="AX19" s="20">
        <f t="shared" si="25"/>
        <v>18</v>
      </c>
      <c r="BC19" s="274" t="s">
        <v>12</v>
      </c>
      <c r="BD19" s="275"/>
      <c r="BE19" s="20">
        <f t="shared" ref="BE19:BJ19" si="26">SUM(BE17:BE18)</f>
        <v>91</v>
      </c>
      <c r="BF19" s="20">
        <f t="shared" si="26"/>
        <v>79</v>
      </c>
      <c r="BG19" s="20">
        <f t="shared" si="26"/>
        <v>73</v>
      </c>
      <c r="BH19" s="20">
        <f t="shared" si="26"/>
        <v>85</v>
      </c>
      <c r="BI19" s="20">
        <f t="shared" si="26"/>
        <v>66</v>
      </c>
      <c r="BJ19" s="20">
        <f t="shared" si="26"/>
        <v>394</v>
      </c>
      <c r="BK19" s="295" t="s">
        <v>12</v>
      </c>
      <c r="BL19" s="296"/>
      <c r="BM19" s="20">
        <f t="shared" ref="BM19:BR19" si="27">SUM(BM17:BM18)</f>
        <v>79</v>
      </c>
      <c r="BN19" s="20">
        <f t="shared" si="27"/>
        <v>58</v>
      </c>
      <c r="BO19" s="20">
        <f t="shared" si="27"/>
        <v>68</v>
      </c>
      <c r="BP19" s="20">
        <f t="shared" si="27"/>
        <v>73</v>
      </c>
      <c r="BQ19" s="20">
        <f t="shared" si="27"/>
        <v>66</v>
      </c>
      <c r="BR19" s="20">
        <f t="shared" si="27"/>
        <v>344</v>
      </c>
    </row>
    <row r="20" spans="2:70" ht="15.75" thickBot="1" x14ac:dyDescent="0.2">
      <c r="B20" s="154" t="s">
        <v>22</v>
      </c>
      <c r="C20" s="150">
        <f>C9-C18-C19</f>
        <v>782</v>
      </c>
      <c r="D20" s="79">
        <f>D9-D18-D19</f>
        <v>1282</v>
      </c>
      <c r="E20" s="80">
        <f>SUM(C20:D20)</f>
        <v>2064</v>
      </c>
      <c r="F20" s="81">
        <f>F9-F18-F19</f>
        <v>0</v>
      </c>
      <c r="G20" s="79">
        <f>G9-G18-G19</f>
        <v>1</v>
      </c>
      <c r="H20" s="84">
        <f>H9-H18-H19</f>
        <v>1</v>
      </c>
      <c r="I20" s="122">
        <f>+C20+F20</f>
        <v>782</v>
      </c>
      <c r="J20" s="123">
        <f t="shared" si="19"/>
        <v>1283</v>
      </c>
      <c r="K20" s="124">
        <f t="shared" si="19"/>
        <v>2065</v>
      </c>
      <c r="L20" s="72"/>
      <c r="O20" s="25"/>
      <c r="P20" s="25"/>
      <c r="Q20" s="23"/>
      <c r="R20" s="23"/>
      <c r="S20" s="23"/>
      <c r="T20" s="23"/>
      <c r="U20" s="23"/>
      <c r="V20" s="23"/>
      <c r="W20" s="25"/>
      <c r="X20" s="25"/>
      <c r="Y20" s="23"/>
      <c r="Z20" s="23"/>
      <c r="AA20" s="23"/>
      <c r="AB20" s="23"/>
      <c r="AC20" s="23"/>
      <c r="AD20" s="23"/>
      <c r="AI20" s="25"/>
      <c r="AJ20" s="25"/>
      <c r="AK20" s="23"/>
      <c r="AL20" s="23"/>
      <c r="AM20" s="23"/>
      <c r="AN20" s="23"/>
      <c r="AO20" s="23"/>
      <c r="AP20" s="23"/>
      <c r="AQ20" s="25"/>
      <c r="AR20" s="25"/>
      <c r="AS20" s="23"/>
      <c r="AT20" s="23"/>
      <c r="AU20" s="23"/>
      <c r="AV20" s="23"/>
      <c r="AW20" s="23"/>
      <c r="AX20" s="23"/>
      <c r="BC20" s="25"/>
      <c r="BD20" s="25"/>
      <c r="BE20" s="23"/>
      <c r="BF20" s="23"/>
      <c r="BG20" s="23"/>
      <c r="BH20" s="23"/>
      <c r="BI20" s="23"/>
      <c r="BJ20" s="23"/>
      <c r="BK20" s="25"/>
      <c r="BL20" s="25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72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72"/>
      <c r="O22" s="274" t="s">
        <v>13</v>
      </c>
      <c r="P22" s="293"/>
      <c r="Q22" s="185">
        <v>42</v>
      </c>
      <c r="R22" s="174">
        <v>31</v>
      </c>
      <c r="S22" s="184">
        <v>39</v>
      </c>
      <c r="T22" s="184">
        <v>47</v>
      </c>
      <c r="U22" s="184">
        <v>40</v>
      </c>
      <c r="V22" s="184">
        <f>SUM(Q22:U22)</f>
        <v>199</v>
      </c>
      <c r="W22" s="284" t="s">
        <v>13</v>
      </c>
      <c r="X22" s="285"/>
      <c r="Y22" s="184">
        <v>52</v>
      </c>
      <c r="Z22" s="184">
        <v>50</v>
      </c>
      <c r="AA22" s="184">
        <v>61</v>
      </c>
      <c r="AB22" s="184">
        <v>57</v>
      </c>
      <c r="AC22" s="27">
        <v>58</v>
      </c>
      <c r="AD22" s="186">
        <f>SUM(Y22:AC22)</f>
        <v>278</v>
      </c>
      <c r="AI22" s="274" t="s">
        <v>13</v>
      </c>
      <c r="AJ22" s="293"/>
      <c r="AK22" s="185">
        <v>3</v>
      </c>
      <c r="AL22" s="184">
        <v>4</v>
      </c>
      <c r="AM22" s="184">
        <v>1</v>
      </c>
      <c r="AN22" s="184">
        <v>1</v>
      </c>
      <c r="AO22" s="184">
        <v>2</v>
      </c>
      <c r="AP22" s="184">
        <f>SUM(AK22:AO22)</f>
        <v>11</v>
      </c>
      <c r="AQ22" s="284" t="s">
        <v>13</v>
      </c>
      <c r="AR22" s="285"/>
      <c r="AS22" s="184">
        <v>0</v>
      </c>
      <c r="AT22" s="184">
        <v>0</v>
      </c>
      <c r="AU22" s="184">
        <v>0</v>
      </c>
      <c r="AV22" s="184">
        <v>0</v>
      </c>
      <c r="AW22" s="184">
        <v>0</v>
      </c>
      <c r="AX22" s="186">
        <f>SUM(AS22:AW22)</f>
        <v>0</v>
      </c>
      <c r="BC22" s="274" t="s">
        <v>13</v>
      </c>
      <c r="BD22" s="293"/>
      <c r="BE22" s="185">
        <f t="shared" ref="BE22:BI23" si="28">Q22+AK22</f>
        <v>45</v>
      </c>
      <c r="BF22" s="184">
        <f t="shared" si="28"/>
        <v>35</v>
      </c>
      <c r="BG22" s="184">
        <f t="shared" si="28"/>
        <v>40</v>
      </c>
      <c r="BH22" s="184">
        <f t="shared" si="28"/>
        <v>48</v>
      </c>
      <c r="BI22" s="184">
        <f t="shared" si="28"/>
        <v>42</v>
      </c>
      <c r="BJ22" s="184">
        <f>SUM(BE22:BI22)</f>
        <v>210</v>
      </c>
      <c r="BK22" s="286" t="s">
        <v>13</v>
      </c>
      <c r="BL22" s="286"/>
      <c r="BM22" s="184">
        <f t="shared" ref="BM22:BQ23" si="29">Y22+AS22</f>
        <v>52</v>
      </c>
      <c r="BN22" s="184">
        <f t="shared" si="29"/>
        <v>50</v>
      </c>
      <c r="BO22" s="184">
        <f t="shared" si="29"/>
        <v>61</v>
      </c>
      <c r="BP22" s="184">
        <f t="shared" si="29"/>
        <v>57</v>
      </c>
      <c r="BQ22" s="184">
        <f t="shared" si="29"/>
        <v>58</v>
      </c>
      <c r="BR22" s="186">
        <f>SUM(BM22:BQ22)</f>
        <v>278</v>
      </c>
    </row>
    <row r="23" spans="2:70" ht="16.5" thickTop="1" thickBot="1" x14ac:dyDescent="0.2">
      <c r="B23" s="97" t="s">
        <v>37</v>
      </c>
      <c r="C23" s="98">
        <f>ROUND(C17/$C$10,4)</f>
        <v>0.32650000000000001</v>
      </c>
      <c r="D23" s="99">
        <f>ROUND(D17/$D$10,4)</f>
        <v>0.2949</v>
      </c>
      <c r="E23" s="100">
        <f>ROUND(E17/$E$10,4)</f>
        <v>0.31</v>
      </c>
      <c r="F23" s="98">
        <f>ROUND(F17/$F$10,4)</f>
        <v>9.7600000000000006E-2</v>
      </c>
      <c r="G23" s="99">
        <f>ROUND(G17/$G$10,4)</f>
        <v>0.3</v>
      </c>
      <c r="H23" s="100">
        <f>ROUND(H17/$H$10,4)</f>
        <v>0.20880000000000001</v>
      </c>
      <c r="I23" s="127">
        <f>ROUND(I17/$I$10,4)</f>
        <v>0.32469999999999999</v>
      </c>
      <c r="J23" s="128">
        <f>ROUND(J17/$J$10,4)</f>
        <v>0.2949</v>
      </c>
      <c r="K23" s="129">
        <f>ROUND(K17/$K$10,4)</f>
        <v>0.30919999999999997</v>
      </c>
      <c r="L23" s="72"/>
      <c r="O23" s="274" t="s">
        <v>15</v>
      </c>
      <c r="P23" s="293"/>
      <c r="Q23" s="17">
        <v>33</v>
      </c>
      <c r="R23" s="18">
        <v>37</v>
      </c>
      <c r="S23" s="18">
        <v>44</v>
      </c>
      <c r="T23" s="18">
        <v>31</v>
      </c>
      <c r="U23" s="18">
        <v>48</v>
      </c>
      <c r="V23" s="18">
        <f>SUM(Q23:U23)</f>
        <v>193</v>
      </c>
      <c r="W23" s="291" t="s">
        <v>15</v>
      </c>
      <c r="X23" s="292"/>
      <c r="Y23" s="18">
        <v>46</v>
      </c>
      <c r="Z23" s="18">
        <v>54</v>
      </c>
      <c r="AA23" s="18">
        <v>51</v>
      </c>
      <c r="AB23" s="18">
        <v>58</v>
      </c>
      <c r="AC23" s="28">
        <v>51</v>
      </c>
      <c r="AD23" s="19">
        <f>SUM(Y23:AC23)</f>
        <v>260</v>
      </c>
      <c r="AI23" s="274" t="s">
        <v>15</v>
      </c>
      <c r="AJ23" s="293"/>
      <c r="AK23" s="17">
        <v>2</v>
      </c>
      <c r="AL23" s="18">
        <v>3</v>
      </c>
      <c r="AM23" s="18">
        <v>1</v>
      </c>
      <c r="AN23" s="18">
        <v>2</v>
      </c>
      <c r="AO23" s="18">
        <v>2</v>
      </c>
      <c r="AP23" s="18">
        <f>SUM(AK23:AO23)</f>
        <v>10</v>
      </c>
      <c r="AQ23" s="291" t="s">
        <v>15</v>
      </c>
      <c r="AR23" s="292"/>
      <c r="AS23" s="18">
        <v>1</v>
      </c>
      <c r="AT23" s="18">
        <v>2</v>
      </c>
      <c r="AU23" s="18">
        <v>1</v>
      </c>
      <c r="AV23" s="18">
        <v>1</v>
      </c>
      <c r="AW23" s="18">
        <v>1</v>
      </c>
      <c r="AX23" s="19">
        <f>SUM(AS23:AW23)</f>
        <v>6</v>
      </c>
      <c r="BC23" s="274" t="s">
        <v>15</v>
      </c>
      <c r="BD23" s="293"/>
      <c r="BE23" s="17">
        <f t="shared" si="28"/>
        <v>35</v>
      </c>
      <c r="BF23" s="18">
        <f t="shared" si="28"/>
        <v>40</v>
      </c>
      <c r="BG23" s="18">
        <f t="shared" si="28"/>
        <v>45</v>
      </c>
      <c r="BH23" s="18">
        <f t="shared" si="28"/>
        <v>33</v>
      </c>
      <c r="BI23" s="18">
        <f t="shared" si="28"/>
        <v>50</v>
      </c>
      <c r="BJ23" s="18">
        <f>SUM(BE23:BI23)</f>
        <v>203</v>
      </c>
      <c r="BK23" s="287" t="s">
        <v>15</v>
      </c>
      <c r="BL23" s="287"/>
      <c r="BM23" s="18">
        <f t="shared" si="29"/>
        <v>47</v>
      </c>
      <c r="BN23" s="18">
        <f t="shared" si="29"/>
        <v>56</v>
      </c>
      <c r="BO23" s="18">
        <f t="shared" si="29"/>
        <v>52</v>
      </c>
      <c r="BP23" s="18">
        <f t="shared" si="29"/>
        <v>59</v>
      </c>
      <c r="BQ23" s="18">
        <f t="shared" si="29"/>
        <v>52</v>
      </c>
      <c r="BR23" s="19">
        <f>SUM(BM23:BQ23)</f>
        <v>266</v>
      </c>
    </row>
    <row r="24" spans="2:70" ht="15" x14ac:dyDescent="0.15">
      <c r="B24" s="87" t="s">
        <v>38</v>
      </c>
      <c r="C24" s="89">
        <f>ROUND(C18/$C$10,4)</f>
        <v>9.3200000000000005E-2</v>
      </c>
      <c r="D24" s="86">
        <f>ROUND(D18/$D$10,4)</f>
        <v>8.5099999999999995E-2</v>
      </c>
      <c r="E24" s="90">
        <f>ROUND(E18/$E$10,4)</f>
        <v>8.8999999999999996E-2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9.2499999999999999E-2</v>
      </c>
      <c r="J24" s="131">
        <f>ROUND(J18/$J$10,4)</f>
        <v>8.4400000000000003E-2</v>
      </c>
      <c r="K24" s="132">
        <f>ROUND(K18/$K$10,4)</f>
        <v>8.8200000000000001E-2</v>
      </c>
      <c r="O24" s="274" t="s">
        <v>12</v>
      </c>
      <c r="P24" s="275"/>
      <c r="Q24" s="20">
        <f t="shared" ref="Q24:V24" si="30">SUM(Q22:Q23)</f>
        <v>75</v>
      </c>
      <c r="R24" s="20">
        <f t="shared" si="30"/>
        <v>68</v>
      </c>
      <c r="S24" s="20">
        <f t="shared" si="30"/>
        <v>83</v>
      </c>
      <c r="T24" s="20">
        <f t="shared" si="30"/>
        <v>78</v>
      </c>
      <c r="U24" s="20">
        <f t="shared" si="30"/>
        <v>88</v>
      </c>
      <c r="V24" s="20">
        <f t="shared" si="30"/>
        <v>392</v>
      </c>
      <c r="W24" s="295" t="s">
        <v>12</v>
      </c>
      <c r="X24" s="296"/>
      <c r="Y24" s="20">
        <f t="shared" ref="Y24:AD24" si="31">SUM(Y22:Y23)</f>
        <v>98</v>
      </c>
      <c r="Z24" s="20">
        <f t="shared" si="31"/>
        <v>104</v>
      </c>
      <c r="AA24" s="20">
        <f t="shared" si="31"/>
        <v>112</v>
      </c>
      <c r="AB24" s="20">
        <f t="shared" si="31"/>
        <v>115</v>
      </c>
      <c r="AC24" s="20">
        <f t="shared" si="31"/>
        <v>109</v>
      </c>
      <c r="AD24" s="20">
        <f t="shared" si="31"/>
        <v>538</v>
      </c>
      <c r="AI24" s="274" t="s">
        <v>12</v>
      </c>
      <c r="AJ24" s="275"/>
      <c r="AK24" s="20">
        <f t="shared" ref="AK24:AP24" si="32">SUM(AK22:AK23)</f>
        <v>5</v>
      </c>
      <c r="AL24" s="20">
        <f t="shared" si="32"/>
        <v>7</v>
      </c>
      <c r="AM24" s="20">
        <f t="shared" si="32"/>
        <v>2</v>
      </c>
      <c r="AN24" s="20">
        <f t="shared" si="32"/>
        <v>3</v>
      </c>
      <c r="AO24" s="20">
        <f t="shared" si="32"/>
        <v>4</v>
      </c>
      <c r="AP24" s="29">
        <f t="shared" si="32"/>
        <v>21</v>
      </c>
      <c r="AQ24" s="295" t="s">
        <v>12</v>
      </c>
      <c r="AR24" s="296"/>
      <c r="AS24" s="20">
        <f t="shared" ref="AS24:AX24" si="33">SUM(AS22:AS23)</f>
        <v>1</v>
      </c>
      <c r="AT24" s="20">
        <f t="shared" si="33"/>
        <v>2</v>
      </c>
      <c r="AU24" s="20">
        <f t="shared" si="33"/>
        <v>1</v>
      </c>
      <c r="AV24" s="20">
        <f t="shared" si="33"/>
        <v>1</v>
      </c>
      <c r="AW24" s="20">
        <f t="shared" si="33"/>
        <v>1</v>
      </c>
      <c r="AX24" s="20">
        <f t="shared" si="33"/>
        <v>6</v>
      </c>
      <c r="BC24" s="274" t="s">
        <v>12</v>
      </c>
      <c r="BD24" s="275"/>
      <c r="BE24" s="20">
        <f t="shared" ref="BE24:BJ24" si="34">SUM(BE22:BE23)</f>
        <v>80</v>
      </c>
      <c r="BF24" s="20">
        <f t="shared" si="34"/>
        <v>75</v>
      </c>
      <c r="BG24" s="20">
        <f t="shared" si="34"/>
        <v>85</v>
      </c>
      <c r="BH24" s="20">
        <f t="shared" si="34"/>
        <v>81</v>
      </c>
      <c r="BI24" s="20">
        <f t="shared" si="34"/>
        <v>92</v>
      </c>
      <c r="BJ24" s="20">
        <f t="shared" si="34"/>
        <v>413</v>
      </c>
      <c r="BK24" s="295" t="s">
        <v>12</v>
      </c>
      <c r="BL24" s="296"/>
      <c r="BM24" s="20">
        <f t="shared" ref="BM24:BR24" si="35">SUM(BM22:BM23)</f>
        <v>99</v>
      </c>
      <c r="BN24" s="20">
        <f t="shared" si="35"/>
        <v>106</v>
      </c>
      <c r="BO24" s="20">
        <f t="shared" si="35"/>
        <v>113</v>
      </c>
      <c r="BP24" s="20">
        <f t="shared" si="35"/>
        <v>116</v>
      </c>
      <c r="BQ24" s="20">
        <f t="shared" si="35"/>
        <v>110</v>
      </c>
      <c r="BR24" s="20">
        <f t="shared" si="35"/>
        <v>544</v>
      </c>
    </row>
    <row r="25" spans="2:70" ht="15" x14ac:dyDescent="0.15">
      <c r="B25" s="87" t="s">
        <v>39</v>
      </c>
      <c r="C25" s="89">
        <f>ROUND(C19/$C$10,4)</f>
        <v>8.8900000000000007E-2</v>
      </c>
      <c r="D25" s="86">
        <f>ROUND(D19/$D$10,4)</f>
        <v>9.3299999999999994E-2</v>
      </c>
      <c r="E25" s="90">
        <f>ROUND(E19/$E$10,4)</f>
        <v>9.1200000000000003E-2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8.8200000000000001E-2</v>
      </c>
      <c r="J25" s="131">
        <f>ROUND(J19/$J$10,4)</f>
        <v>9.2499999999999999E-2</v>
      </c>
      <c r="K25" s="132">
        <f>ROUND(K19/$K$10,4)</f>
        <v>9.0399999999999994E-2</v>
      </c>
      <c r="O25" s="25"/>
      <c r="P25" s="25"/>
      <c r="Q25" s="23"/>
      <c r="R25" s="23"/>
      <c r="S25" s="23"/>
      <c r="T25" s="23"/>
      <c r="U25" s="23"/>
      <c r="V25" s="23"/>
      <c r="W25" s="25"/>
      <c r="X25" s="25"/>
      <c r="Y25" s="23"/>
      <c r="Z25" s="23"/>
      <c r="AA25" s="23"/>
      <c r="AB25" s="23"/>
      <c r="AC25" s="23"/>
      <c r="AD25" s="23"/>
      <c r="AI25" s="25"/>
      <c r="AJ25" s="25"/>
      <c r="AK25" s="23"/>
      <c r="AL25" s="23"/>
      <c r="AM25" s="23"/>
      <c r="AN25" s="23"/>
      <c r="AO25" s="23"/>
      <c r="AP25" s="23"/>
      <c r="AQ25" s="25"/>
      <c r="AR25" s="25"/>
      <c r="AS25" s="23"/>
      <c r="AT25" s="23"/>
      <c r="AU25" s="23"/>
      <c r="AV25" s="23"/>
      <c r="AW25" s="23"/>
      <c r="AX25" s="23"/>
      <c r="BC25" s="25"/>
      <c r="BD25" s="25"/>
      <c r="BE25" s="23"/>
      <c r="BF25" s="23"/>
      <c r="BG25" s="23"/>
      <c r="BH25" s="23"/>
      <c r="BI25" s="23"/>
      <c r="BJ25" s="23"/>
      <c r="BK25" s="25"/>
      <c r="BL25" s="25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0.15509999999999999</v>
      </c>
      <c r="D26" s="92">
        <f>ROUND(D20/$D$10,4)</f>
        <v>0.23319999999999999</v>
      </c>
      <c r="E26" s="93">
        <f>ROUND(E20/$E$10,4)</f>
        <v>0.19589999999999999</v>
      </c>
      <c r="F26" s="91">
        <f>ROUND(F20/$F$10,4)</f>
        <v>0</v>
      </c>
      <c r="G26" s="92">
        <f>ROUND(G20/$G$10,4)</f>
        <v>0.02</v>
      </c>
      <c r="H26" s="93">
        <f>ROUND(H20/$H$10,4)</f>
        <v>1.0999999999999999E-2</v>
      </c>
      <c r="I26" s="133">
        <f>ROUND(I20/$I$10,4)</f>
        <v>0.15390000000000001</v>
      </c>
      <c r="J26" s="134">
        <f>ROUND(J20/$J$10,4)</f>
        <v>0.23130000000000001</v>
      </c>
      <c r="K26" s="135">
        <f>ROUND(K20/$K$10,4)</f>
        <v>0.1943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185">
        <v>49</v>
      </c>
      <c r="R27" s="184">
        <v>69</v>
      </c>
      <c r="S27" s="184">
        <v>68</v>
      </c>
      <c r="T27" s="184">
        <v>74</v>
      </c>
      <c r="U27" s="184">
        <v>81</v>
      </c>
      <c r="V27" s="184">
        <f>SUM(Q27:U27)</f>
        <v>341</v>
      </c>
      <c r="W27" s="284" t="s">
        <v>13</v>
      </c>
      <c r="X27" s="285"/>
      <c r="Y27" s="184">
        <v>90</v>
      </c>
      <c r="Z27" s="184">
        <v>81</v>
      </c>
      <c r="AA27" s="184">
        <v>57</v>
      </c>
      <c r="AB27" s="184">
        <v>63</v>
      </c>
      <c r="AC27" s="184">
        <v>67</v>
      </c>
      <c r="AD27" s="186">
        <f>SUM(Y27:AC27)</f>
        <v>358</v>
      </c>
      <c r="AI27" s="274" t="s">
        <v>13</v>
      </c>
      <c r="AJ27" s="293"/>
      <c r="AK27" s="185">
        <v>0</v>
      </c>
      <c r="AL27" s="184">
        <v>0</v>
      </c>
      <c r="AM27" s="184">
        <v>1</v>
      </c>
      <c r="AN27" s="184">
        <v>0</v>
      </c>
      <c r="AO27" s="184">
        <v>0</v>
      </c>
      <c r="AP27" s="184">
        <f>SUM(AK27:AO27)</f>
        <v>1</v>
      </c>
      <c r="AQ27" s="284" t="s">
        <v>13</v>
      </c>
      <c r="AR27" s="285"/>
      <c r="AS27" s="184">
        <v>1</v>
      </c>
      <c r="AT27" s="184">
        <v>0</v>
      </c>
      <c r="AU27" s="184">
        <v>1</v>
      </c>
      <c r="AV27" s="184">
        <v>0</v>
      </c>
      <c r="AW27" s="184">
        <v>0</v>
      </c>
      <c r="AX27" s="186">
        <f>SUM(AS27:AW27)</f>
        <v>2</v>
      </c>
      <c r="BC27" s="274" t="s">
        <v>13</v>
      </c>
      <c r="BD27" s="293"/>
      <c r="BE27" s="185">
        <f t="shared" ref="BE27:BI28" si="36">Q27+AK27</f>
        <v>49</v>
      </c>
      <c r="BF27" s="184">
        <f t="shared" si="36"/>
        <v>69</v>
      </c>
      <c r="BG27" s="184">
        <f t="shared" si="36"/>
        <v>69</v>
      </c>
      <c r="BH27" s="184">
        <f t="shared" si="36"/>
        <v>74</v>
      </c>
      <c r="BI27" s="184">
        <f t="shared" si="36"/>
        <v>81</v>
      </c>
      <c r="BJ27" s="184">
        <f>SUM(BE27:BI27)</f>
        <v>342</v>
      </c>
      <c r="BK27" s="286" t="s">
        <v>13</v>
      </c>
      <c r="BL27" s="286"/>
      <c r="BM27" s="184">
        <f t="shared" ref="BM27:BQ28" si="37">Y27+AS27</f>
        <v>91</v>
      </c>
      <c r="BN27" s="184">
        <f t="shared" si="37"/>
        <v>81</v>
      </c>
      <c r="BO27" s="184">
        <f t="shared" si="37"/>
        <v>58</v>
      </c>
      <c r="BP27" s="184">
        <f t="shared" si="37"/>
        <v>63</v>
      </c>
      <c r="BQ27" s="184">
        <f t="shared" si="37"/>
        <v>67</v>
      </c>
      <c r="BR27" s="186">
        <f>SUM(BM27:BQ27)</f>
        <v>360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53</v>
      </c>
      <c r="R28" s="18">
        <v>59</v>
      </c>
      <c r="S28" s="18">
        <v>73</v>
      </c>
      <c r="T28" s="18">
        <v>61</v>
      </c>
      <c r="U28" s="18">
        <v>62</v>
      </c>
      <c r="V28" s="18">
        <f>SUM(Q28:U28)</f>
        <v>308</v>
      </c>
      <c r="W28" s="291" t="s">
        <v>15</v>
      </c>
      <c r="X28" s="292"/>
      <c r="Y28" s="18">
        <v>61</v>
      </c>
      <c r="Z28" s="18">
        <v>65</v>
      </c>
      <c r="AA28" s="18">
        <v>70</v>
      </c>
      <c r="AB28" s="18">
        <v>83</v>
      </c>
      <c r="AC28" s="18">
        <v>61</v>
      </c>
      <c r="AD28" s="19">
        <f>SUM(Y28:AC28)</f>
        <v>340</v>
      </c>
      <c r="AI28" s="274" t="s">
        <v>15</v>
      </c>
      <c r="AJ28" s="293"/>
      <c r="AK28" s="17">
        <v>1</v>
      </c>
      <c r="AL28" s="18">
        <v>3</v>
      </c>
      <c r="AM28" s="18">
        <v>2</v>
      </c>
      <c r="AN28" s="18">
        <v>0</v>
      </c>
      <c r="AO28" s="18">
        <v>2</v>
      </c>
      <c r="AP28" s="18">
        <f>SUM(AK28:AO28)</f>
        <v>8</v>
      </c>
      <c r="AQ28" s="291" t="s">
        <v>15</v>
      </c>
      <c r="AR28" s="292"/>
      <c r="AS28" s="18">
        <v>3</v>
      </c>
      <c r="AT28" s="18">
        <v>0</v>
      </c>
      <c r="AU28" s="18">
        <v>0</v>
      </c>
      <c r="AV28" s="18">
        <v>2</v>
      </c>
      <c r="AW28" s="18">
        <v>1</v>
      </c>
      <c r="AX28" s="19">
        <f>SUM(AS28:AW28)</f>
        <v>6</v>
      </c>
      <c r="BC28" s="274" t="s">
        <v>15</v>
      </c>
      <c r="BD28" s="293"/>
      <c r="BE28" s="17">
        <f t="shared" si="36"/>
        <v>54</v>
      </c>
      <c r="BF28" s="18">
        <f t="shared" si="36"/>
        <v>62</v>
      </c>
      <c r="BG28" s="18">
        <f t="shared" si="36"/>
        <v>75</v>
      </c>
      <c r="BH28" s="18">
        <f t="shared" si="36"/>
        <v>61</v>
      </c>
      <c r="BI28" s="18">
        <f t="shared" si="36"/>
        <v>64</v>
      </c>
      <c r="BJ28" s="18">
        <f>SUM(BE28:BI28)</f>
        <v>316</v>
      </c>
      <c r="BK28" s="287" t="s">
        <v>15</v>
      </c>
      <c r="BL28" s="287"/>
      <c r="BM28" s="18">
        <f t="shared" si="37"/>
        <v>64</v>
      </c>
      <c r="BN28" s="18">
        <f t="shared" si="37"/>
        <v>65</v>
      </c>
      <c r="BO28" s="18">
        <f t="shared" si="37"/>
        <v>70</v>
      </c>
      <c r="BP28" s="18">
        <f t="shared" si="37"/>
        <v>85</v>
      </c>
      <c r="BQ28" s="18">
        <f t="shared" si="37"/>
        <v>62</v>
      </c>
      <c r="BR28" s="19">
        <f>SUM(BM28:BQ28)</f>
        <v>346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 t="shared" ref="Q29:V29" si="38">SUM(Q27:Q28)</f>
        <v>102</v>
      </c>
      <c r="R29" s="20">
        <f t="shared" si="38"/>
        <v>128</v>
      </c>
      <c r="S29" s="20">
        <f t="shared" si="38"/>
        <v>141</v>
      </c>
      <c r="T29" s="20">
        <f t="shared" si="38"/>
        <v>135</v>
      </c>
      <c r="U29" s="20">
        <f t="shared" si="38"/>
        <v>143</v>
      </c>
      <c r="V29" s="20">
        <f t="shared" si="38"/>
        <v>649</v>
      </c>
      <c r="W29" s="295" t="s">
        <v>12</v>
      </c>
      <c r="X29" s="296"/>
      <c r="Y29" s="20">
        <f t="shared" ref="Y29:AD29" si="39">SUM(Y27:Y28)</f>
        <v>151</v>
      </c>
      <c r="Z29" s="20">
        <f t="shared" si="39"/>
        <v>146</v>
      </c>
      <c r="AA29" s="20">
        <f t="shared" si="39"/>
        <v>127</v>
      </c>
      <c r="AB29" s="20">
        <f t="shared" si="39"/>
        <v>146</v>
      </c>
      <c r="AC29" s="20">
        <f t="shared" si="39"/>
        <v>128</v>
      </c>
      <c r="AD29" s="20">
        <f t="shared" si="39"/>
        <v>698</v>
      </c>
      <c r="AI29" s="274" t="s">
        <v>12</v>
      </c>
      <c r="AJ29" s="275"/>
      <c r="AK29" s="20">
        <f t="shared" ref="AK29:AP29" si="40">SUM(AK27:AK28)</f>
        <v>1</v>
      </c>
      <c r="AL29" s="20">
        <f t="shared" si="40"/>
        <v>3</v>
      </c>
      <c r="AM29" s="20">
        <f t="shared" si="40"/>
        <v>3</v>
      </c>
      <c r="AN29" s="20">
        <f t="shared" si="40"/>
        <v>0</v>
      </c>
      <c r="AO29" s="20">
        <f t="shared" si="40"/>
        <v>2</v>
      </c>
      <c r="AP29" s="20">
        <f t="shared" si="40"/>
        <v>9</v>
      </c>
      <c r="AQ29" s="295" t="s">
        <v>12</v>
      </c>
      <c r="AR29" s="296"/>
      <c r="AS29" s="20">
        <f t="shared" ref="AS29:AX29" si="41">SUM(AS27:AS28)</f>
        <v>4</v>
      </c>
      <c r="AT29" s="20">
        <f t="shared" si="41"/>
        <v>0</v>
      </c>
      <c r="AU29" s="20">
        <f t="shared" si="41"/>
        <v>1</v>
      </c>
      <c r="AV29" s="20">
        <f t="shared" si="41"/>
        <v>2</v>
      </c>
      <c r="AW29" s="20">
        <f t="shared" si="41"/>
        <v>1</v>
      </c>
      <c r="AX29" s="20">
        <f t="shared" si="41"/>
        <v>8</v>
      </c>
      <c r="BC29" s="274" t="s">
        <v>12</v>
      </c>
      <c r="BD29" s="275"/>
      <c r="BE29" s="20">
        <f t="shared" ref="BE29:BJ29" si="42">SUM(BE27:BE28)</f>
        <v>103</v>
      </c>
      <c r="BF29" s="20">
        <f t="shared" si="42"/>
        <v>131</v>
      </c>
      <c r="BG29" s="20">
        <f t="shared" si="42"/>
        <v>144</v>
      </c>
      <c r="BH29" s="20">
        <f t="shared" si="42"/>
        <v>135</v>
      </c>
      <c r="BI29" s="20">
        <f t="shared" si="42"/>
        <v>145</v>
      </c>
      <c r="BJ29" s="20">
        <f t="shared" si="42"/>
        <v>658</v>
      </c>
      <c r="BK29" s="295" t="s">
        <v>12</v>
      </c>
      <c r="BL29" s="296"/>
      <c r="BM29" s="20">
        <f t="shared" ref="BM29:BR29" si="43">SUM(BM27:BM28)</f>
        <v>155</v>
      </c>
      <c r="BN29" s="20">
        <f t="shared" si="43"/>
        <v>146</v>
      </c>
      <c r="BO29" s="20">
        <f t="shared" si="43"/>
        <v>128</v>
      </c>
      <c r="BP29" s="20">
        <f t="shared" si="43"/>
        <v>148</v>
      </c>
      <c r="BQ29" s="20">
        <f t="shared" si="43"/>
        <v>129</v>
      </c>
      <c r="BR29" s="20">
        <f t="shared" si="43"/>
        <v>706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5"/>
      <c r="P30" s="25"/>
      <c r="Q30" s="23"/>
      <c r="R30" s="23"/>
      <c r="S30" s="23"/>
      <c r="T30" s="23"/>
      <c r="U30" s="23"/>
      <c r="V30" s="23"/>
      <c r="W30" s="25"/>
      <c r="X30" s="25"/>
      <c r="Y30" s="23"/>
      <c r="Z30" s="23"/>
      <c r="AA30" s="23"/>
      <c r="AB30" s="23"/>
      <c r="AC30" s="23"/>
      <c r="AD30" s="23"/>
      <c r="AI30" s="25"/>
      <c r="AJ30" s="25"/>
      <c r="AK30" s="23"/>
      <c r="AL30" s="23"/>
      <c r="AM30" s="23"/>
      <c r="AN30" s="23"/>
      <c r="AO30" s="23"/>
      <c r="AP30" s="23"/>
      <c r="AQ30" s="25"/>
      <c r="AR30" s="25"/>
      <c r="AS30" s="23"/>
      <c r="AT30" s="23"/>
      <c r="AU30" s="23"/>
      <c r="AV30" s="23"/>
      <c r="AW30" s="23"/>
      <c r="AX30" s="23"/>
      <c r="BC30" s="25"/>
      <c r="BD30" s="25"/>
      <c r="BE30" s="23"/>
      <c r="BF30" s="23"/>
      <c r="BG30" s="23"/>
      <c r="BH30" s="23"/>
      <c r="BI30" s="23"/>
      <c r="BJ30" s="23"/>
      <c r="BK30" s="25"/>
      <c r="BL30" s="25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918</v>
      </c>
      <c r="D32" s="319">
        <f t="shared" si="44"/>
        <v>981</v>
      </c>
      <c r="E32" s="321">
        <f t="shared" si="44"/>
        <v>1899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918</v>
      </c>
      <c r="J32" s="331">
        <f t="shared" si="44"/>
        <v>981</v>
      </c>
      <c r="K32" s="333">
        <f t="shared" si="44"/>
        <v>1899</v>
      </c>
      <c r="O32" s="274" t="s">
        <v>13</v>
      </c>
      <c r="P32" s="293"/>
      <c r="Q32" s="185">
        <v>65</v>
      </c>
      <c r="R32" s="184">
        <v>57</v>
      </c>
      <c r="S32" s="184">
        <v>61</v>
      </c>
      <c r="T32" s="184">
        <v>46</v>
      </c>
      <c r="U32" s="184">
        <v>53</v>
      </c>
      <c r="V32" s="184">
        <f>SUM(Q32:U32)</f>
        <v>282</v>
      </c>
      <c r="W32" s="284" t="s">
        <v>13</v>
      </c>
      <c r="X32" s="285"/>
      <c r="Y32" s="184">
        <v>60</v>
      </c>
      <c r="Z32" s="184">
        <v>49</v>
      </c>
      <c r="AA32" s="184">
        <v>51</v>
      </c>
      <c r="AB32" s="184">
        <v>69</v>
      </c>
      <c r="AC32" s="184">
        <v>76</v>
      </c>
      <c r="AD32" s="186">
        <f>SUM(Y32:AC32)</f>
        <v>305</v>
      </c>
      <c r="AI32" s="274" t="s">
        <v>13</v>
      </c>
      <c r="AJ32" s="293"/>
      <c r="AK32" s="185">
        <v>0</v>
      </c>
      <c r="AL32" s="184">
        <v>0</v>
      </c>
      <c r="AM32" s="184">
        <v>0</v>
      </c>
      <c r="AN32" s="184">
        <v>1</v>
      </c>
      <c r="AO32" s="184">
        <v>0</v>
      </c>
      <c r="AP32" s="184">
        <f>SUM(AK32:AO32)</f>
        <v>1</v>
      </c>
      <c r="AQ32" s="284" t="s">
        <v>13</v>
      </c>
      <c r="AR32" s="285"/>
      <c r="AS32" s="184"/>
      <c r="AT32" s="184"/>
      <c r="AU32" s="184"/>
      <c r="AV32" s="184"/>
      <c r="AW32" s="184"/>
      <c r="AX32" s="186">
        <f>SUM(AS32:AW32)</f>
        <v>0</v>
      </c>
      <c r="BC32" s="274" t="s">
        <v>13</v>
      </c>
      <c r="BD32" s="293"/>
      <c r="BE32" s="185">
        <f t="shared" ref="BE32:BI32" si="45">Q32+AK32</f>
        <v>65</v>
      </c>
      <c r="BF32" s="184">
        <f t="shared" si="45"/>
        <v>57</v>
      </c>
      <c r="BG32" s="184">
        <f t="shared" si="45"/>
        <v>61</v>
      </c>
      <c r="BH32" s="184">
        <f t="shared" si="45"/>
        <v>47</v>
      </c>
      <c r="BI32" s="184">
        <f t="shared" si="45"/>
        <v>53</v>
      </c>
      <c r="BJ32" s="184">
        <f>SUM(BE32:BI32)</f>
        <v>283</v>
      </c>
      <c r="BK32" s="286" t="s">
        <v>13</v>
      </c>
      <c r="BL32" s="286"/>
      <c r="BM32" s="184">
        <f t="shared" ref="BM32:BQ33" si="46">Y32+AS32</f>
        <v>60</v>
      </c>
      <c r="BN32" s="184">
        <f t="shared" si="46"/>
        <v>49</v>
      </c>
      <c r="BO32" s="184">
        <f t="shared" si="46"/>
        <v>51</v>
      </c>
      <c r="BP32" s="184">
        <f t="shared" si="46"/>
        <v>69</v>
      </c>
      <c r="BQ32" s="184">
        <f t="shared" si="46"/>
        <v>76</v>
      </c>
      <c r="BR32" s="186">
        <f>SUM(BM32:BQ32)</f>
        <v>305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63</v>
      </c>
      <c r="R33" s="18">
        <v>58</v>
      </c>
      <c r="S33" s="18">
        <v>55</v>
      </c>
      <c r="T33" s="18">
        <v>53</v>
      </c>
      <c r="U33" s="18">
        <v>48</v>
      </c>
      <c r="V33" s="18">
        <f>SUM(Q33:U33)</f>
        <v>277</v>
      </c>
      <c r="W33" s="291" t="s">
        <v>15</v>
      </c>
      <c r="X33" s="292"/>
      <c r="Y33" s="18">
        <v>49</v>
      </c>
      <c r="Z33" s="18">
        <v>66</v>
      </c>
      <c r="AA33" s="18">
        <v>74</v>
      </c>
      <c r="AB33" s="18">
        <v>60</v>
      </c>
      <c r="AC33" s="18">
        <v>73</v>
      </c>
      <c r="AD33" s="19">
        <f>SUM(Y33:AC33)</f>
        <v>322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63</v>
      </c>
      <c r="BF33" s="17">
        <f t="shared" ref="BF33:BI33" si="47">SUM(R33,AL33)</f>
        <v>58</v>
      </c>
      <c r="BG33" s="17">
        <f t="shared" si="47"/>
        <v>56</v>
      </c>
      <c r="BH33" s="17">
        <f t="shared" si="47"/>
        <v>53</v>
      </c>
      <c r="BI33" s="17">
        <f t="shared" si="47"/>
        <v>48</v>
      </c>
      <c r="BJ33" s="18">
        <f>SUM(BE33:BI33)</f>
        <v>278</v>
      </c>
      <c r="BK33" s="287" t="s">
        <v>15</v>
      </c>
      <c r="BL33" s="287"/>
      <c r="BM33" s="18">
        <f>Y33+AS33</f>
        <v>49</v>
      </c>
      <c r="BN33" s="18">
        <f t="shared" si="46"/>
        <v>66</v>
      </c>
      <c r="BO33" s="18">
        <f t="shared" si="46"/>
        <v>74</v>
      </c>
      <c r="BP33" s="18">
        <f t="shared" si="46"/>
        <v>60</v>
      </c>
      <c r="BQ33" s="18">
        <f t="shared" si="46"/>
        <v>73</v>
      </c>
      <c r="BR33" s="19">
        <f>SUM(BM33:BQ33)</f>
        <v>322</v>
      </c>
    </row>
    <row r="34" spans="2:70" x14ac:dyDescent="0.15">
      <c r="B34" s="83" t="s">
        <v>46</v>
      </c>
      <c r="C34" s="347">
        <f t="shared" ref="C34:K34" si="48">C20</f>
        <v>782</v>
      </c>
      <c r="D34" s="349">
        <f t="shared" si="48"/>
        <v>1282</v>
      </c>
      <c r="E34" s="351">
        <f t="shared" si="48"/>
        <v>2064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343">
        <f t="shared" si="48"/>
        <v>782</v>
      </c>
      <c r="J34" s="345">
        <f t="shared" si="48"/>
        <v>1283</v>
      </c>
      <c r="K34" s="359">
        <f t="shared" si="48"/>
        <v>2065</v>
      </c>
      <c r="O34" s="274" t="s">
        <v>12</v>
      </c>
      <c r="P34" s="275"/>
      <c r="Q34" s="20">
        <f t="shared" ref="Q34:V34" si="49">SUM(Q32:Q33)</f>
        <v>128</v>
      </c>
      <c r="R34" s="20">
        <f t="shared" si="49"/>
        <v>115</v>
      </c>
      <c r="S34" s="20">
        <f t="shared" si="49"/>
        <v>116</v>
      </c>
      <c r="T34" s="20">
        <f t="shared" si="49"/>
        <v>99</v>
      </c>
      <c r="U34" s="20">
        <f t="shared" si="49"/>
        <v>101</v>
      </c>
      <c r="V34" s="20">
        <f t="shared" si="49"/>
        <v>559</v>
      </c>
      <c r="W34" s="295" t="s">
        <v>12</v>
      </c>
      <c r="X34" s="296"/>
      <c r="Y34" s="20">
        <f t="shared" ref="Y34:AD34" si="50">SUM(Y32:Y33)</f>
        <v>109</v>
      </c>
      <c r="Z34" s="20">
        <f t="shared" si="50"/>
        <v>115</v>
      </c>
      <c r="AA34" s="20">
        <f t="shared" si="50"/>
        <v>125</v>
      </c>
      <c r="AB34" s="20">
        <f t="shared" si="50"/>
        <v>129</v>
      </c>
      <c r="AC34" s="20">
        <f t="shared" si="50"/>
        <v>149</v>
      </c>
      <c r="AD34" s="20">
        <f t="shared" si="50"/>
        <v>627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128</v>
      </c>
      <c r="BF34" s="20">
        <f t="shared" si="53"/>
        <v>115</v>
      </c>
      <c r="BG34" s="20">
        <f t="shared" si="53"/>
        <v>117</v>
      </c>
      <c r="BH34" s="20">
        <f t="shared" si="53"/>
        <v>100</v>
      </c>
      <c r="BI34" s="20">
        <f t="shared" si="53"/>
        <v>101</v>
      </c>
      <c r="BJ34" s="20">
        <f t="shared" si="53"/>
        <v>561</v>
      </c>
      <c r="BK34" s="295" t="s">
        <v>12</v>
      </c>
      <c r="BL34" s="296"/>
      <c r="BM34" s="20">
        <f t="shared" ref="BM34:BR34" si="54">SUM(BM32:BM33)</f>
        <v>109</v>
      </c>
      <c r="BN34" s="20">
        <f t="shared" si="54"/>
        <v>115</v>
      </c>
      <c r="BO34" s="20">
        <f t="shared" si="54"/>
        <v>125</v>
      </c>
      <c r="BP34" s="20">
        <f t="shared" si="54"/>
        <v>129</v>
      </c>
      <c r="BQ34" s="20">
        <f t="shared" si="54"/>
        <v>149</v>
      </c>
      <c r="BR34" s="20">
        <f t="shared" si="54"/>
        <v>627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5"/>
      <c r="P35" s="25"/>
      <c r="Q35" s="23"/>
      <c r="R35" s="23"/>
      <c r="S35" s="23"/>
      <c r="T35" s="23"/>
      <c r="U35" s="23"/>
      <c r="V35" s="23"/>
      <c r="W35" s="25"/>
      <c r="X35" s="25"/>
      <c r="Y35" s="23"/>
      <c r="Z35" s="23"/>
      <c r="AA35" s="23"/>
      <c r="AB35" s="23"/>
      <c r="AC35" s="23"/>
      <c r="AD35" s="23"/>
      <c r="AI35" s="25"/>
      <c r="AJ35" s="25"/>
      <c r="AK35" s="23"/>
      <c r="AL35" s="23"/>
      <c r="AM35" s="23"/>
      <c r="AN35" s="23"/>
      <c r="AO35" s="23"/>
      <c r="AP35" s="23"/>
      <c r="AQ35" s="25"/>
      <c r="AR35" s="25"/>
      <c r="AS35" s="23"/>
      <c r="AT35" s="23"/>
      <c r="AU35" s="23"/>
      <c r="AV35" s="23"/>
      <c r="AW35" s="23"/>
      <c r="AX35" s="23"/>
      <c r="BC35" s="25"/>
      <c r="BD35" s="25"/>
      <c r="BE35" s="23"/>
      <c r="BF35" s="23"/>
      <c r="BG35" s="23"/>
      <c r="BH35" s="23"/>
      <c r="BI35" s="23"/>
      <c r="BJ35" s="23"/>
      <c r="BK35" s="25"/>
      <c r="BL35" s="25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185">
        <v>71</v>
      </c>
      <c r="R37" s="184">
        <v>79</v>
      </c>
      <c r="S37" s="184">
        <v>67</v>
      </c>
      <c r="T37" s="184">
        <v>81</v>
      </c>
      <c r="U37" s="184">
        <v>62</v>
      </c>
      <c r="V37" s="184">
        <f>SUM(Q37:U37)</f>
        <v>360</v>
      </c>
      <c r="W37" s="284" t="s">
        <v>13</v>
      </c>
      <c r="X37" s="285"/>
      <c r="Y37" s="184">
        <v>90</v>
      </c>
      <c r="Z37" s="184">
        <v>99</v>
      </c>
      <c r="AA37" s="184">
        <v>100</v>
      </c>
      <c r="AB37" s="184">
        <v>90</v>
      </c>
      <c r="AC37" s="184">
        <v>91</v>
      </c>
      <c r="AD37" s="186">
        <f>SUM(Y37:AC37)</f>
        <v>470</v>
      </c>
      <c r="AI37" s="274" t="s">
        <v>13</v>
      </c>
      <c r="AJ37" s="293"/>
      <c r="AK37" s="185"/>
      <c r="AL37" s="184"/>
      <c r="AM37" s="184"/>
      <c r="AN37" s="184"/>
      <c r="AO37" s="184"/>
      <c r="AP37" s="184">
        <f>SUM(AK37:AO37)</f>
        <v>0</v>
      </c>
      <c r="AQ37" s="284" t="s">
        <v>13</v>
      </c>
      <c r="AR37" s="285"/>
      <c r="AS37" s="184"/>
      <c r="AT37" s="184"/>
      <c r="AU37" s="184"/>
      <c r="AV37" s="184"/>
      <c r="AW37" s="184"/>
      <c r="AX37" s="186">
        <f>SUM(AS37:AW37)</f>
        <v>0</v>
      </c>
      <c r="BC37" s="274" t="s">
        <v>13</v>
      </c>
      <c r="BD37" s="293"/>
      <c r="BE37" s="185">
        <f t="shared" ref="BE37:BI38" si="55">Q37+AK37</f>
        <v>71</v>
      </c>
      <c r="BF37" s="184">
        <f t="shared" si="55"/>
        <v>79</v>
      </c>
      <c r="BG37" s="184">
        <f t="shared" si="55"/>
        <v>67</v>
      </c>
      <c r="BH37" s="184">
        <f t="shared" si="55"/>
        <v>81</v>
      </c>
      <c r="BI37" s="184">
        <f t="shared" si="55"/>
        <v>62</v>
      </c>
      <c r="BJ37" s="184">
        <f>SUM(BE37:BI37)</f>
        <v>360</v>
      </c>
      <c r="BK37" s="286" t="s">
        <v>13</v>
      </c>
      <c r="BL37" s="286"/>
      <c r="BM37" s="184">
        <f t="shared" ref="BM37:BQ38" si="56">Y37+AS37</f>
        <v>90</v>
      </c>
      <c r="BN37" s="184">
        <f t="shared" si="56"/>
        <v>99</v>
      </c>
      <c r="BO37" s="184">
        <f t="shared" si="56"/>
        <v>100</v>
      </c>
      <c r="BP37" s="184">
        <f t="shared" si="56"/>
        <v>90</v>
      </c>
      <c r="BQ37" s="184">
        <f t="shared" si="56"/>
        <v>91</v>
      </c>
      <c r="BR37" s="186">
        <f>SUM(BM37:BQ37)</f>
        <v>470</v>
      </c>
    </row>
    <row r="38" spans="2:70" ht="14.25" thickBot="1" x14ac:dyDescent="0.2">
      <c r="B38" s="138" t="s">
        <v>41</v>
      </c>
      <c r="C38" s="367">
        <f>ROUND(C32/$C$10,4)</f>
        <v>0.18210000000000001</v>
      </c>
      <c r="D38" s="369">
        <f>ROUND(D32/$D$10,4)</f>
        <v>0.17849999999999999</v>
      </c>
      <c r="E38" s="371">
        <f>ROUND(E32/$E$10,4)</f>
        <v>0.1802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0.18060000000000001</v>
      </c>
      <c r="J38" s="363">
        <f>ROUND(J32/$J$10,4)</f>
        <v>0.1769</v>
      </c>
      <c r="K38" s="365">
        <f>ROUND(K32/$K$10,4)</f>
        <v>0.1787</v>
      </c>
      <c r="O38" s="274" t="s">
        <v>15</v>
      </c>
      <c r="P38" s="293"/>
      <c r="Q38" s="17">
        <v>57</v>
      </c>
      <c r="R38" s="18">
        <v>77</v>
      </c>
      <c r="S38" s="18">
        <v>85</v>
      </c>
      <c r="T38" s="18">
        <v>63</v>
      </c>
      <c r="U38" s="18">
        <v>92</v>
      </c>
      <c r="V38" s="18">
        <f>SUM(Q38:U38)</f>
        <v>374</v>
      </c>
      <c r="W38" s="291" t="s">
        <v>15</v>
      </c>
      <c r="X38" s="292"/>
      <c r="Y38" s="18">
        <v>83</v>
      </c>
      <c r="Z38" s="18">
        <v>89</v>
      </c>
      <c r="AA38" s="18">
        <v>85</v>
      </c>
      <c r="AB38" s="18">
        <v>95</v>
      </c>
      <c r="AC38" s="18">
        <v>116</v>
      </c>
      <c r="AD38" s="19">
        <f>SUM(Y38:AC38)</f>
        <v>468</v>
      </c>
      <c r="AI38" s="274" t="s">
        <v>15</v>
      </c>
      <c r="AJ38" s="293"/>
      <c r="AK38" s="17"/>
      <c r="AL38" s="18"/>
      <c r="AM38" s="18"/>
      <c r="AN38" s="18"/>
      <c r="AO38" s="18"/>
      <c r="AP38" s="18">
        <f>SUM(AK38:AO38)</f>
        <v>0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57</v>
      </c>
      <c r="BF38" s="18">
        <f t="shared" si="55"/>
        <v>77</v>
      </c>
      <c r="BG38" s="18">
        <f t="shared" si="55"/>
        <v>85</v>
      </c>
      <c r="BH38" s="18">
        <f t="shared" si="55"/>
        <v>63</v>
      </c>
      <c r="BI38" s="18">
        <f t="shared" si="55"/>
        <v>92</v>
      </c>
      <c r="BJ38" s="18">
        <f>SUM(BE38:BI38)</f>
        <v>374</v>
      </c>
      <c r="BK38" s="287" t="s">
        <v>15</v>
      </c>
      <c r="BL38" s="287"/>
      <c r="BM38" s="18">
        <f t="shared" si="56"/>
        <v>83</v>
      </c>
      <c r="BN38" s="18">
        <f t="shared" si="56"/>
        <v>89</v>
      </c>
      <c r="BO38" s="18">
        <f t="shared" si="56"/>
        <v>85</v>
      </c>
      <c r="BP38" s="18">
        <f t="shared" si="56"/>
        <v>95</v>
      </c>
      <c r="BQ38" s="18">
        <f t="shared" si="56"/>
        <v>116</v>
      </c>
      <c r="BR38" s="19">
        <f>SUM(BM38:BQ38)</f>
        <v>468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72"/>
      <c r="O39" s="274" t="s">
        <v>12</v>
      </c>
      <c r="P39" s="275"/>
      <c r="Q39" s="20">
        <f t="shared" ref="Q39:V39" si="57">SUM(Q37:Q38)</f>
        <v>128</v>
      </c>
      <c r="R39" s="20">
        <f t="shared" si="57"/>
        <v>156</v>
      </c>
      <c r="S39" s="20">
        <f t="shared" si="57"/>
        <v>152</v>
      </c>
      <c r="T39" s="20">
        <f t="shared" si="57"/>
        <v>144</v>
      </c>
      <c r="U39" s="20">
        <f t="shared" si="57"/>
        <v>154</v>
      </c>
      <c r="V39" s="20">
        <f t="shared" si="57"/>
        <v>734</v>
      </c>
      <c r="W39" s="295" t="s">
        <v>12</v>
      </c>
      <c r="X39" s="296"/>
      <c r="Y39" s="20">
        <f t="shared" ref="Y39:AD39" si="58">SUM(Y37:Y38)</f>
        <v>173</v>
      </c>
      <c r="Z39" s="20">
        <f t="shared" si="58"/>
        <v>188</v>
      </c>
      <c r="AA39" s="20">
        <f t="shared" si="58"/>
        <v>185</v>
      </c>
      <c r="AB39" s="20">
        <f t="shared" si="58"/>
        <v>185</v>
      </c>
      <c r="AC39" s="20">
        <f t="shared" si="58"/>
        <v>207</v>
      </c>
      <c r="AD39" s="20">
        <f t="shared" si="58"/>
        <v>938</v>
      </c>
      <c r="AI39" s="274" t="s">
        <v>12</v>
      </c>
      <c r="AJ39" s="275"/>
      <c r="AK39" s="20">
        <f t="shared" ref="AK39:AP39" si="59">SUM(AK37:AK38)</f>
        <v>0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0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128</v>
      </c>
      <c r="BF39" s="20">
        <f t="shared" si="61"/>
        <v>156</v>
      </c>
      <c r="BG39" s="20">
        <f t="shared" si="61"/>
        <v>152</v>
      </c>
      <c r="BH39" s="20">
        <f t="shared" si="61"/>
        <v>144</v>
      </c>
      <c r="BI39" s="20">
        <f t="shared" si="61"/>
        <v>154</v>
      </c>
      <c r="BJ39" s="20">
        <f t="shared" si="61"/>
        <v>734</v>
      </c>
      <c r="BK39" s="295" t="s">
        <v>12</v>
      </c>
      <c r="BL39" s="296"/>
      <c r="BM39" s="20">
        <f t="shared" ref="BM39:BR39" si="62">SUM(BM37:BM38)</f>
        <v>173</v>
      </c>
      <c r="BN39" s="20">
        <f t="shared" si="62"/>
        <v>188</v>
      </c>
      <c r="BO39" s="20">
        <f t="shared" si="62"/>
        <v>185</v>
      </c>
      <c r="BP39" s="20">
        <f t="shared" si="62"/>
        <v>185</v>
      </c>
      <c r="BQ39" s="20">
        <f t="shared" si="62"/>
        <v>207</v>
      </c>
      <c r="BR39" s="20">
        <f t="shared" si="62"/>
        <v>938</v>
      </c>
    </row>
    <row r="40" spans="2:70" x14ac:dyDescent="0.15">
      <c r="B40" s="85" t="s">
        <v>43</v>
      </c>
      <c r="C40" s="368">
        <f>ROUND(C34/$C$10,4)</f>
        <v>0.15509999999999999</v>
      </c>
      <c r="D40" s="370">
        <f>ROUND(D34/$D$10,4)</f>
        <v>0.23319999999999999</v>
      </c>
      <c r="E40" s="372">
        <f>ROUND(E34/$E$10,4)</f>
        <v>0.19589999999999999</v>
      </c>
      <c r="F40" s="368">
        <f>ROUND(F34/$F$10,4)</f>
        <v>0</v>
      </c>
      <c r="G40" s="370">
        <f>ROUND(G34/$G$10,4)</f>
        <v>0.02</v>
      </c>
      <c r="H40" s="374">
        <f>ROUND(H34/$H$10,4)</f>
        <v>1.0999999999999999E-2</v>
      </c>
      <c r="I40" s="362">
        <f>ROUND(I34/$I$10,4)</f>
        <v>0.15390000000000001</v>
      </c>
      <c r="J40" s="364">
        <f>ROUND(J34/$J$10,4)</f>
        <v>0.23130000000000001</v>
      </c>
      <c r="K40" s="366">
        <f>ROUND(K34/$K$10,4)</f>
        <v>0.1943</v>
      </c>
      <c r="O40" s="25"/>
      <c r="P40" s="25"/>
      <c r="Q40" s="23"/>
      <c r="R40" s="23"/>
      <c r="S40" s="23"/>
      <c r="T40" s="23"/>
      <c r="U40" s="23"/>
      <c r="V40" s="23"/>
      <c r="W40" s="25"/>
      <c r="X40" s="25"/>
      <c r="Y40" s="23"/>
      <c r="Z40" s="23"/>
      <c r="AA40" s="23"/>
      <c r="AB40" s="23"/>
      <c r="AC40" s="23"/>
      <c r="AD40" s="23"/>
      <c r="AI40" s="25"/>
      <c r="AJ40" s="25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BC40" s="25"/>
      <c r="BD40" s="25"/>
      <c r="BE40" s="23"/>
      <c r="BF40" s="23"/>
      <c r="BG40" s="23"/>
      <c r="BH40" s="23"/>
      <c r="BI40" s="23"/>
      <c r="BJ40" s="23"/>
      <c r="BK40" s="25"/>
      <c r="BL40" s="25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185">
        <v>96</v>
      </c>
      <c r="R42" s="184">
        <v>109</v>
      </c>
      <c r="S42" s="184">
        <v>113</v>
      </c>
      <c r="T42" s="184">
        <v>93</v>
      </c>
      <c r="U42" s="184">
        <v>37</v>
      </c>
      <c r="V42" s="184">
        <f>SUM(Q42:U42)</f>
        <v>448</v>
      </c>
      <c r="W42" s="284" t="s">
        <v>13</v>
      </c>
      <c r="X42" s="285"/>
      <c r="Y42" s="184">
        <v>56</v>
      </c>
      <c r="Z42" s="184">
        <v>82</v>
      </c>
      <c r="AA42" s="184">
        <v>77</v>
      </c>
      <c r="AB42" s="184">
        <v>60</v>
      </c>
      <c r="AC42" s="184">
        <v>53</v>
      </c>
      <c r="AD42" s="186">
        <f>SUM(Y42:AC42)</f>
        <v>328</v>
      </c>
      <c r="AI42" s="274" t="s">
        <v>13</v>
      </c>
      <c r="AJ42" s="293"/>
      <c r="AK42" s="185"/>
      <c r="AL42" s="184"/>
      <c r="AM42" s="184"/>
      <c r="AN42" s="184"/>
      <c r="AO42" s="184"/>
      <c r="AP42" s="184">
        <f>SUM(AK42:AO42)</f>
        <v>0</v>
      </c>
      <c r="AQ42" s="284" t="s">
        <v>13</v>
      </c>
      <c r="AR42" s="285"/>
      <c r="AS42" s="184"/>
      <c r="AT42" s="184"/>
      <c r="AU42" s="184">
        <v>0</v>
      </c>
      <c r="AV42" s="184"/>
      <c r="AW42" s="184"/>
      <c r="AX42" s="186">
        <f>SUM(AS42:AW42)</f>
        <v>0</v>
      </c>
      <c r="BC42" s="274" t="s">
        <v>13</v>
      </c>
      <c r="BD42" s="293"/>
      <c r="BE42" s="185">
        <f t="shared" ref="BE42:BI43" si="63">Q42+AK42</f>
        <v>96</v>
      </c>
      <c r="BF42" s="184">
        <f t="shared" si="63"/>
        <v>109</v>
      </c>
      <c r="BG42" s="184">
        <f t="shared" si="63"/>
        <v>113</v>
      </c>
      <c r="BH42" s="184">
        <f t="shared" si="63"/>
        <v>93</v>
      </c>
      <c r="BI42" s="184">
        <f t="shared" si="63"/>
        <v>37</v>
      </c>
      <c r="BJ42" s="186">
        <f>SUM(BE42:BI42)</f>
        <v>448</v>
      </c>
      <c r="BK42" s="286" t="s">
        <v>13</v>
      </c>
      <c r="BL42" s="286"/>
      <c r="BM42" s="184">
        <f t="shared" ref="BM42:BQ43" si="64">Y42+AS42</f>
        <v>56</v>
      </c>
      <c r="BN42" s="184">
        <f t="shared" si="64"/>
        <v>82</v>
      </c>
      <c r="BO42" s="184">
        <f t="shared" si="64"/>
        <v>77</v>
      </c>
      <c r="BP42" s="184">
        <f t="shared" si="64"/>
        <v>60</v>
      </c>
      <c r="BQ42" s="184">
        <f t="shared" si="64"/>
        <v>53</v>
      </c>
      <c r="BR42" s="186">
        <f>SUM(BM42:BQ42)</f>
        <v>328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106</v>
      </c>
      <c r="R43" s="18">
        <v>107</v>
      </c>
      <c r="S43" s="18">
        <v>106</v>
      </c>
      <c r="T43" s="18">
        <v>129</v>
      </c>
      <c r="U43" s="18">
        <v>65</v>
      </c>
      <c r="V43" s="18">
        <f>SUM(Q43:U43)</f>
        <v>513</v>
      </c>
      <c r="W43" s="291" t="s">
        <v>15</v>
      </c>
      <c r="X43" s="292"/>
      <c r="Y43" s="18">
        <v>64</v>
      </c>
      <c r="Z43" s="18">
        <v>88</v>
      </c>
      <c r="AA43" s="18">
        <v>76</v>
      </c>
      <c r="AB43" s="18">
        <v>65</v>
      </c>
      <c r="AC43" s="18">
        <v>67</v>
      </c>
      <c r="AD43" s="163">
        <f>SUM(Y43:AC43)</f>
        <v>360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>
        <v>1</v>
      </c>
      <c r="AV43" s="18"/>
      <c r="AW43" s="18"/>
      <c r="AX43" s="19">
        <f>SUM(AS43:AW43)</f>
        <v>1</v>
      </c>
      <c r="BC43" s="274" t="s">
        <v>15</v>
      </c>
      <c r="BD43" s="293"/>
      <c r="BE43" s="17">
        <f>Q43+AK43</f>
        <v>106</v>
      </c>
      <c r="BF43" s="18">
        <f t="shared" si="63"/>
        <v>107</v>
      </c>
      <c r="BG43" s="18">
        <f t="shared" si="63"/>
        <v>106</v>
      </c>
      <c r="BH43" s="18">
        <f t="shared" si="63"/>
        <v>129</v>
      </c>
      <c r="BI43" s="18">
        <f t="shared" si="63"/>
        <v>65</v>
      </c>
      <c r="BJ43" s="18">
        <f>SUM(BE43:BI43)</f>
        <v>513</v>
      </c>
      <c r="BK43" s="287" t="s">
        <v>15</v>
      </c>
      <c r="BL43" s="287"/>
      <c r="BM43" s="18">
        <f t="shared" si="64"/>
        <v>64</v>
      </c>
      <c r="BN43" s="18">
        <f t="shared" si="64"/>
        <v>88</v>
      </c>
      <c r="BO43" s="18">
        <f t="shared" si="64"/>
        <v>77</v>
      </c>
      <c r="BP43" s="18">
        <f t="shared" si="64"/>
        <v>65</v>
      </c>
      <c r="BQ43" s="18">
        <f t="shared" si="64"/>
        <v>67</v>
      </c>
      <c r="BR43" s="19">
        <f>SUM(BM43:BQ43)</f>
        <v>361</v>
      </c>
    </row>
    <row r="44" spans="2:70" x14ac:dyDescent="0.15">
      <c r="O44" s="274" t="s">
        <v>12</v>
      </c>
      <c r="P44" s="275"/>
      <c r="Q44" s="20">
        <f t="shared" ref="Q44:V44" si="65">SUM(Q42:Q43)</f>
        <v>202</v>
      </c>
      <c r="R44" s="20">
        <f t="shared" si="65"/>
        <v>216</v>
      </c>
      <c r="S44" s="20">
        <f t="shared" si="65"/>
        <v>219</v>
      </c>
      <c r="T44" s="20">
        <f t="shared" si="65"/>
        <v>222</v>
      </c>
      <c r="U44" s="20">
        <f t="shared" si="65"/>
        <v>102</v>
      </c>
      <c r="V44" s="20">
        <f t="shared" si="65"/>
        <v>961</v>
      </c>
      <c r="W44" s="295" t="s">
        <v>12</v>
      </c>
      <c r="X44" s="296"/>
      <c r="Y44" s="20">
        <f t="shared" ref="Y44:AD44" si="66">SUM(Y42:Y43)</f>
        <v>120</v>
      </c>
      <c r="Z44" s="20">
        <f t="shared" si="66"/>
        <v>170</v>
      </c>
      <c r="AA44" s="20">
        <f t="shared" si="66"/>
        <v>153</v>
      </c>
      <c r="AB44" s="20">
        <f t="shared" si="66"/>
        <v>125</v>
      </c>
      <c r="AC44" s="20">
        <f t="shared" si="66"/>
        <v>120</v>
      </c>
      <c r="AD44" s="20">
        <f t="shared" si="66"/>
        <v>688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1</v>
      </c>
      <c r="AV44" s="20">
        <f t="shared" si="68"/>
        <v>0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202</v>
      </c>
      <c r="BF44" s="20">
        <f t="shared" si="69"/>
        <v>216</v>
      </c>
      <c r="BG44" s="20">
        <f t="shared" si="69"/>
        <v>219</v>
      </c>
      <c r="BH44" s="20">
        <f t="shared" si="69"/>
        <v>222</v>
      </c>
      <c r="BI44" s="20">
        <f t="shared" si="69"/>
        <v>102</v>
      </c>
      <c r="BJ44" s="20">
        <f t="shared" si="69"/>
        <v>961</v>
      </c>
      <c r="BK44" s="295" t="s">
        <v>12</v>
      </c>
      <c r="BL44" s="296"/>
      <c r="BM44" s="20">
        <f t="shared" ref="BM44:BR44" si="70">SUM(BM42:BM43)</f>
        <v>120</v>
      </c>
      <c r="BN44" s="20">
        <f t="shared" si="70"/>
        <v>170</v>
      </c>
      <c r="BO44" s="20">
        <f t="shared" si="70"/>
        <v>154</v>
      </c>
      <c r="BP44" s="20">
        <f t="shared" si="70"/>
        <v>125</v>
      </c>
      <c r="BQ44" s="20">
        <f t="shared" si="70"/>
        <v>120</v>
      </c>
      <c r="BR44" s="20">
        <f t="shared" si="70"/>
        <v>689</v>
      </c>
    </row>
    <row r="45" spans="2:70" x14ac:dyDescent="0.15">
      <c r="B45" s="31"/>
      <c r="C45" s="31"/>
      <c r="O45" s="25"/>
      <c r="P45" s="25"/>
      <c r="Q45" s="23"/>
      <c r="R45" s="23"/>
      <c r="S45" s="23"/>
      <c r="T45" s="23"/>
      <c r="U45" s="23"/>
      <c r="V45" s="23"/>
      <c r="W45" s="25"/>
      <c r="X45" s="25"/>
      <c r="Y45" s="23"/>
      <c r="Z45" s="23"/>
      <c r="AA45" s="23"/>
      <c r="AB45" s="23"/>
      <c r="AC45" s="23"/>
      <c r="AD45" s="23"/>
      <c r="AI45" s="25"/>
      <c r="AJ45" s="25"/>
      <c r="AK45" s="23"/>
      <c r="AL45" s="23"/>
      <c r="AM45" s="23"/>
      <c r="AN45" s="23"/>
      <c r="AO45" s="23"/>
      <c r="AP45" s="23"/>
      <c r="AQ45" s="25"/>
      <c r="AR45" s="25"/>
      <c r="AS45" s="23"/>
      <c r="AT45" s="23"/>
      <c r="AU45" s="23"/>
      <c r="AV45" s="23"/>
      <c r="AW45" s="23"/>
      <c r="AX45" s="23"/>
      <c r="BC45" s="25"/>
      <c r="BD45" s="25"/>
      <c r="BE45" s="23"/>
      <c r="BF45" s="23"/>
      <c r="BG45" s="23"/>
      <c r="BH45" s="23"/>
      <c r="BI45" s="23"/>
      <c r="BJ45" s="23"/>
      <c r="BK45" s="25"/>
      <c r="BL45" s="25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185">
        <v>54</v>
      </c>
      <c r="R47" s="184">
        <v>41</v>
      </c>
      <c r="S47" s="184">
        <v>40</v>
      </c>
      <c r="T47" s="184">
        <v>47</v>
      </c>
      <c r="U47" s="184">
        <v>42</v>
      </c>
      <c r="V47" s="184">
        <f>SUM(Q47:U47)</f>
        <v>224</v>
      </c>
      <c r="W47" s="284" t="s">
        <v>13</v>
      </c>
      <c r="X47" s="285"/>
      <c r="Y47" s="184">
        <v>39</v>
      </c>
      <c r="Z47" s="184">
        <v>33</v>
      </c>
      <c r="AA47" s="184">
        <v>37</v>
      </c>
      <c r="AB47" s="184">
        <v>26</v>
      </c>
      <c r="AC47" s="184">
        <v>19</v>
      </c>
      <c r="AD47" s="186">
        <f>SUM(Y47:AC47)</f>
        <v>154</v>
      </c>
      <c r="AI47" s="274" t="s">
        <v>13</v>
      </c>
      <c r="AJ47" s="293"/>
      <c r="AK47" s="185"/>
      <c r="AL47" s="184"/>
      <c r="AM47" s="184"/>
      <c r="AN47" s="184"/>
      <c r="AO47" s="184"/>
      <c r="AP47" s="184">
        <f>SUM(AK47:AO47)</f>
        <v>0</v>
      </c>
      <c r="AQ47" s="284" t="s">
        <v>13</v>
      </c>
      <c r="AR47" s="285"/>
      <c r="AS47" s="184"/>
      <c r="AT47" s="184"/>
      <c r="AU47" s="184"/>
      <c r="AV47" s="184"/>
      <c r="AW47" s="184"/>
      <c r="AX47" s="186">
        <f>SUM(AS47:AW47)</f>
        <v>0</v>
      </c>
      <c r="BC47" s="274" t="s">
        <v>13</v>
      </c>
      <c r="BD47" s="293"/>
      <c r="BE47" s="185">
        <f t="shared" ref="BE47:BI48" si="71">Q47+AK47</f>
        <v>54</v>
      </c>
      <c r="BF47" s="184">
        <f t="shared" si="71"/>
        <v>41</v>
      </c>
      <c r="BG47" s="184">
        <f t="shared" si="71"/>
        <v>40</v>
      </c>
      <c r="BH47" s="184">
        <f t="shared" si="71"/>
        <v>47</v>
      </c>
      <c r="BI47" s="184">
        <f t="shared" si="71"/>
        <v>42</v>
      </c>
      <c r="BJ47" s="184">
        <f>SUM(BE47:BI47)</f>
        <v>224</v>
      </c>
      <c r="BK47" s="286" t="s">
        <v>13</v>
      </c>
      <c r="BL47" s="286"/>
      <c r="BM47" s="184">
        <f t="shared" ref="BM47:BQ48" si="72">Y47+AS47</f>
        <v>39</v>
      </c>
      <c r="BN47" s="184">
        <f t="shared" si="72"/>
        <v>33</v>
      </c>
      <c r="BO47" s="184">
        <f t="shared" si="72"/>
        <v>37</v>
      </c>
      <c r="BP47" s="184">
        <f t="shared" si="72"/>
        <v>26</v>
      </c>
      <c r="BQ47" s="184">
        <f t="shared" si="72"/>
        <v>19</v>
      </c>
      <c r="BR47" s="186">
        <f>SUM(BM47:BQ47)</f>
        <v>154</v>
      </c>
    </row>
    <row r="48" spans="2:70" ht="14.25" thickBot="1" x14ac:dyDescent="0.2">
      <c r="O48" s="274" t="s">
        <v>15</v>
      </c>
      <c r="P48" s="293"/>
      <c r="Q48" s="17">
        <v>54</v>
      </c>
      <c r="R48" s="18">
        <v>57</v>
      </c>
      <c r="S48" s="18">
        <v>72</v>
      </c>
      <c r="T48" s="18">
        <v>72</v>
      </c>
      <c r="U48" s="18">
        <v>76</v>
      </c>
      <c r="V48" s="18">
        <f>SUM(Q48:U48)</f>
        <v>331</v>
      </c>
      <c r="W48" s="291" t="s">
        <v>15</v>
      </c>
      <c r="X48" s="292"/>
      <c r="Y48" s="18">
        <v>59</v>
      </c>
      <c r="Z48" s="18">
        <v>77</v>
      </c>
      <c r="AA48" s="18">
        <v>67</v>
      </c>
      <c r="AB48" s="18">
        <v>62</v>
      </c>
      <c r="AC48" s="18">
        <v>61</v>
      </c>
      <c r="AD48" s="19">
        <f>SUM(Y48:AC48)</f>
        <v>326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54</v>
      </c>
      <c r="BF48" s="18">
        <f t="shared" si="71"/>
        <v>57</v>
      </c>
      <c r="BG48" s="18">
        <f t="shared" si="71"/>
        <v>72</v>
      </c>
      <c r="BH48" s="18">
        <f t="shared" si="71"/>
        <v>72</v>
      </c>
      <c r="BI48" s="18">
        <f t="shared" si="71"/>
        <v>76</v>
      </c>
      <c r="BJ48" s="18">
        <f>SUM(BE48:BI48)</f>
        <v>331</v>
      </c>
      <c r="BK48" s="287" t="s">
        <v>15</v>
      </c>
      <c r="BL48" s="287"/>
      <c r="BM48" s="18">
        <f t="shared" si="72"/>
        <v>59</v>
      </c>
      <c r="BN48" s="18">
        <f t="shared" si="72"/>
        <v>77</v>
      </c>
      <c r="BO48" s="18">
        <f t="shared" si="72"/>
        <v>67</v>
      </c>
      <c r="BP48" s="18">
        <f t="shared" si="72"/>
        <v>62</v>
      </c>
      <c r="BQ48" s="18">
        <f t="shared" si="72"/>
        <v>61</v>
      </c>
      <c r="BR48" s="19">
        <f>SUM(BM48:BQ48)</f>
        <v>326</v>
      </c>
    </row>
    <row r="49" spans="15:76" x14ac:dyDescent="0.15">
      <c r="O49" s="274" t="s">
        <v>12</v>
      </c>
      <c r="P49" s="275"/>
      <c r="Q49" s="20">
        <f t="shared" ref="Q49:V49" si="73">SUM(Q47:Q48)</f>
        <v>108</v>
      </c>
      <c r="R49" s="20">
        <f t="shared" si="73"/>
        <v>98</v>
      </c>
      <c r="S49" s="20">
        <f t="shared" si="73"/>
        <v>112</v>
      </c>
      <c r="T49" s="20">
        <f t="shared" si="73"/>
        <v>119</v>
      </c>
      <c r="U49" s="20">
        <f t="shared" si="73"/>
        <v>118</v>
      </c>
      <c r="V49" s="20">
        <f t="shared" si="73"/>
        <v>555</v>
      </c>
      <c r="W49" s="295" t="s">
        <v>12</v>
      </c>
      <c r="X49" s="296"/>
      <c r="Y49" s="20">
        <f t="shared" ref="Y49:AD49" si="74">SUM(Y47:Y48)</f>
        <v>98</v>
      </c>
      <c r="Z49" s="20">
        <f t="shared" si="74"/>
        <v>110</v>
      </c>
      <c r="AA49" s="20">
        <f t="shared" si="74"/>
        <v>104</v>
      </c>
      <c r="AB49" s="20">
        <f t="shared" si="74"/>
        <v>88</v>
      </c>
      <c r="AC49" s="20">
        <f t="shared" si="74"/>
        <v>80</v>
      </c>
      <c r="AD49" s="20">
        <f t="shared" si="74"/>
        <v>480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108</v>
      </c>
      <c r="BF49" s="20">
        <f t="shared" si="77"/>
        <v>98</v>
      </c>
      <c r="BG49" s="20">
        <f t="shared" si="77"/>
        <v>112</v>
      </c>
      <c r="BH49" s="20">
        <f t="shared" si="77"/>
        <v>119</v>
      </c>
      <c r="BI49" s="20">
        <f t="shared" si="77"/>
        <v>118</v>
      </c>
      <c r="BJ49" s="20">
        <f t="shared" si="77"/>
        <v>555</v>
      </c>
      <c r="BK49" s="295" t="s">
        <v>12</v>
      </c>
      <c r="BL49" s="296"/>
      <c r="BM49" s="20">
        <f t="shared" ref="BM49:BR49" si="78">SUM(BM47:BM48)</f>
        <v>98</v>
      </c>
      <c r="BN49" s="20">
        <f t="shared" si="78"/>
        <v>110</v>
      </c>
      <c r="BO49" s="20">
        <f t="shared" si="78"/>
        <v>104</v>
      </c>
      <c r="BP49" s="20">
        <f t="shared" si="78"/>
        <v>88</v>
      </c>
      <c r="BQ49" s="20">
        <f t="shared" si="78"/>
        <v>80</v>
      </c>
      <c r="BR49" s="20">
        <f t="shared" si="78"/>
        <v>480</v>
      </c>
    </row>
    <row r="50" spans="15:76" x14ac:dyDescent="0.15">
      <c r="O50" s="25"/>
      <c r="P50" s="25"/>
      <c r="Q50" s="23"/>
      <c r="R50" s="23"/>
      <c r="S50" s="23"/>
      <c r="T50" s="23"/>
      <c r="U50" s="23"/>
      <c r="V50" s="23"/>
      <c r="W50" s="25"/>
      <c r="X50" s="25"/>
      <c r="Y50" s="23"/>
      <c r="Z50" s="23"/>
      <c r="AA50" s="23"/>
      <c r="AB50" s="23"/>
      <c r="AC50" s="23"/>
      <c r="AD50" s="23"/>
      <c r="AI50" s="25"/>
      <c r="AJ50" s="25"/>
      <c r="AK50" s="23"/>
      <c r="AL50" s="23"/>
      <c r="AM50" s="23"/>
      <c r="AN50" s="23"/>
      <c r="AO50" s="23"/>
      <c r="AP50" s="23"/>
      <c r="AQ50" s="25"/>
      <c r="AR50" s="25"/>
      <c r="AS50" s="23"/>
      <c r="AT50" s="23"/>
      <c r="AU50" s="23"/>
      <c r="AV50" s="23"/>
      <c r="AW50" s="23"/>
      <c r="AX50" s="23"/>
      <c r="BC50" s="25"/>
      <c r="BD50" s="25"/>
      <c r="BE50" s="23"/>
      <c r="BF50" s="23"/>
      <c r="BG50" s="23"/>
      <c r="BH50" s="23"/>
      <c r="BI50" s="23"/>
      <c r="BJ50" s="23"/>
      <c r="BK50" s="25"/>
      <c r="BL50" s="25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185">
        <v>21</v>
      </c>
      <c r="R52" s="184">
        <v>10</v>
      </c>
      <c r="S52" s="184">
        <v>13</v>
      </c>
      <c r="T52" s="184">
        <v>14</v>
      </c>
      <c r="U52" s="184">
        <v>5</v>
      </c>
      <c r="V52" s="184">
        <f>SUM(Q52:U52)</f>
        <v>63</v>
      </c>
      <c r="W52" s="284" t="s">
        <v>13</v>
      </c>
      <c r="X52" s="285"/>
      <c r="Y52" s="27">
        <v>4</v>
      </c>
      <c r="Z52" s="27">
        <v>2</v>
      </c>
      <c r="AA52" s="27">
        <v>2</v>
      </c>
      <c r="AB52" s="27">
        <v>3</v>
      </c>
      <c r="AC52" s="27">
        <v>1</v>
      </c>
      <c r="AD52" s="186">
        <f>SUM(Y52:AC52)</f>
        <v>12</v>
      </c>
      <c r="AI52" s="274" t="s">
        <v>13</v>
      </c>
      <c r="AJ52" s="293"/>
      <c r="AK52" s="185"/>
      <c r="AL52" s="184"/>
      <c r="AM52" s="184"/>
      <c r="AN52" s="184"/>
      <c r="AO52" s="184"/>
      <c r="AP52" s="184">
        <f>SUM(AK52:AO52)</f>
        <v>0</v>
      </c>
      <c r="AQ52" s="284" t="s">
        <v>13</v>
      </c>
      <c r="AR52" s="285"/>
      <c r="AS52" s="184"/>
      <c r="AT52" s="184"/>
      <c r="AU52" s="184"/>
      <c r="AV52" s="184"/>
      <c r="AW52" s="184"/>
      <c r="AX52" s="186">
        <f>SUM(AS52:AW52)</f>
        <v>0</v>
      </c>
      <c r="BC52" s="274" t="s">
        <v>13</v>
      </c>
      <c r="BD52" s="293"/>
      <c r="BE52" s="185">
        <f t="shared" ref="BE52:BI53" si="79">Q52+AK52</f>
        <v>21</v>
      </c>
      <c r="BF52" s="184">
        <f t="shared" si="79"/>
        <v>10</v>
      </c>
      <c r="BG52" s="184">
        <f t="shared" si="79"/>
        <v>13</v>
      </c>
      <c r="BH52" s="184">
        <f t="shared" si="79"/>
        <v>14</v>
      </c>
      <c r="BI52" s="184">
        <f t="shared" si="79"/>
        <v>5</v>
      </c>
      <c r="BJ52" s="184">
        <f>SUM(BE52:BI52)</f>
        <v>63</v>
      </c>
      <c r="BK52" s="286" t="s">
        <v>13</v>
      </c>
      <c r="BL52" s="286"/>
      <c r="BM52" s="184">
        <f t="shared" ref="BM52:BQ53" si="80">Y52+AS52</f>
        <v>4</v>
      </c>
      <c r="BN52" s="184">
        <f t="shared" si="80"/>
        <v>2</v>
      </c>
      <c r="BO52" s="184">
        <f t="shared" si="80"/>
        <v>2</v>
      </c>
      <c r="BP52" s="184">
        <f t="shared" si="80"/>
        <v>3</v>
      </c>
      <c r="BQ52" s="184">
        <f t="shared" si="80"/>
        <v>1</v>
      </c>
      <c r="BR52" s="186">
        <f>SUM(BM52:BQ52)</f>
        <v>12</v>
      </c>
    </row>
    <row r="53" spans="15:76" ht="14.25" thickBot="1" x14ac:dyDescent="0.2">
      <c r="O53" s="274" t="s">
        <v>15</v>
      </c>
      <c r="P53" s="293"/>
      <c r="Q53" s="17">
        <v>51</v>
      </c>
      <c r="R53" s="18">
        <v>58</v>
      </c>
      <c r="S53" s="18">
        <v>33</v>
      </c>
      <c r="T53" s="18">
        <v>23</v>
      </c>
      <c r="U53" s="18">
        <v>26</v>
      </c>
      <c r="V53" s="18">
        <f>SUM(Q53:U53)</f>
        <v>191</v>
      </c>
      <c r="W53" s="291" t="s">
        <v>15</v>
      </c>
      <c r="X53" s="292"/>
      <c r="Y53" s="28">
        <v>16</v>
      </c>
      <c r="Z53" s="28">
        <v>17</v>
      </c>
      <c r="AA53" s="28">
        <v>8</v>
      </c>
      <c r="AB53" s="28">
        <v>16</v>
      </c>
      <c r="AC53" s="28">
        <v>6</v>
      </c>
      <c r="AD53" s="19">
        <f>SUM(Y53:AC53)</f>
        <v>63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51</v>
      </c>
      <c r="BF53" s="18">
        <f t="shared" si="79"/>
        <v>58</v>
      </c>
      <c r="BG53" s="18">
        <f t="shared" si="79"/>
        <v>33</v>
      </c>
      <c r="BH53" s="18">
        <f t="shared" si="79"/>
        <v>23</v>
      </c>
      <c r="BI53" s="18">
        <f t="shared" si="79"/>
        <v>26</v>
      </c>
      <c r="BJ53" s="18">
        <f>SUM(BE53:BI53)</f>
        <v>191</v>
      </c>
      <c r="BK53" s="287" t="s">
        <v>15</v>
      </c>
      <c r="BL53" s="287"/>
      <c r="BM53" s="18">
        <f t="shared" si="80"/>
        <v>16</v>
      </c>
      <c r="BN53" s="18">
        <f t="shared" si="80"/>
        <v>17</v>
      </c>
      <c r="BO53" s="18">
        <f t="shared" si="80"/>
        <v>8</v>
      </c>
      <c r="BP53" s="18">
        <f t="shared" si="80"/>
        <v>16</v>
      </c>
      <c r="BQ53" s="18">
        <f t="shared" si="80"/>
        <v>6</v>
      </c>
      <c r="BR53" s="19">
        <f>SUM(BM53:BQ53)</f>
        <v>63</v>
      </c>
    </row>
    <row r="54" spans="15:76" x14ac:dyDescent="0.15">
      <c r="O54" s="274" t="s">
        <v>12</v>
      </c>
      <c r="P54" s="275"/>
      <c r="Q54" s="20">
        <f t="shared" ref="Q54:V54" si="81">SUM(Q52:Q53)</f>
        <v>72</v>
      </c>
      <c r="R54" s="20">
        <f t="shared" si="81"/>
        <v>68</v>
      </c>
      <c r="S54" s="20">
        <f t="shared" si="81"/>
        <v>46</v>
      </c>
      <c r="T54" s="20">
        <f t="shared" si="81"/>
        <v>37</v>
      </c>
      <c r="U54" s="20">
        <f t="shared" si="81"/>
        <v>31</v>
      </c>
      <c r="V54" s="20">
        <f t="shared" si="81"/>
        <v>254</v>
      </c>
      <c r="W54" s="295" t="s">
        <v>12</v>
      </c>
      <c r="X54" s="296"/>
      <c r="Y54" s="20">
        <f>SUM(Y52:Y53)</f>
        <v>20</v>
      </c>
      <c r="Z54" s="20">
        <f t="shared" ref="Z54:AD54" si="82">SUM(Z52:Z53)</f>
        <v>19</v>
      </c>
      <c r="AA54" s="20">
        <f t="shared" si="82"/>
        <v>10</v>
      </c>
      <c r="AB54" s="20">
        <f t="shared" si="82"/>
        <v>19</v>
      </c>
      <c r="AC54" s="20">
        <f t="shared" si="82"/>
        <v>7</v>
      </c>
      <c r="AD54" s="20">
        <f t="shared" si="82"/>
        <v>75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72</v>
      </c>
      <c r="BF54" s="20">
        <f t="shared" si="85"/>
        <v>68</v>
      </c>
      <c r="BG54" s="20">
        <f t="shared" si="85"/>
        <v>46</v>
      </c>
      <c r="BH54" s="20">
        <f t="shared" si="85"/>
        <v>37</v>
      </c>
      <c r="BI54" s="20">
        <f t="shared" si="85"/>
        <v>31</v>
      </c>
      <c r="BJ54" s="20">
        <f t="shared" si="85"/>
        <v>254</v>
      </c>
      <c r="BK54" s="295" t="s">
        <v>12</v>
      </c>
      <c r="BL54" s="296"/>
      <c r="BM54" s="20">
        <f t="shared" ref="BM54:BR54" si="86">SUM(BM52:BM53)</f>
        <v>20</v>
      </c>
      <c r="BN54" s="20">
        <f t="shared" si="86"/>
        <v>19</v>
      </c>
      <c r="BO54" s="20">
        <f t="shared" si="86"/>
        <v>10</v>
      </c>
      <c r="BP54" s="20">
        <f t="shared" si="86"/>
        <v>19</v>
      </c>
      <c r="BQ54" s="20">
        <f t="shared" si="86"/>
        <v>7</v>
      </c>
      <c r="BR54" s="20">
        <f t="shared" si="86"/>
        <v>75</v>
      </c>
    </row>
    <row r="55" spans="15:76" x14ac:dyDescent="0.15">
      <c r="O55" s="25"/>
      <c r="P55" s="25"/>
      <c r="Q55" s="23"/>
      <c r="R55" s="23"/>
      <c r="S55" s="23"/>
      <c r="T55" s="23"/>
      <c r="U55" s="23"/>
      <c r="V55" s="23"/>
      <c r="W55" s="25"/>
      <c r="X55" s="25"/>
      <c r="Y55" s="23"/>
      <c r="Z55" s="23"/>
      <c r="AA55" s="23"/>
      <c r="AB55" s="23"/>
      <c r="AC55" s="23"/>
      <c r="AD55" s="23"/>
      <c r="AI55" s="25"/>
      <c r="AJ55" s="25"/>
      <c r="AK55" s="23"/>
      <c r="AL55" s="23"/>
      <c r="AM55" s="23"/>
      <c r="AN55" s="23"/>
      <c r="AO55" s="23"/>
      <c r="AP55" s="23"/>
      <c r="AQ55" s="25"/>
      <c r="AR55" s="25"/>
      <c r="AS55" s="23"/>
      <c r="AT55" s="23"/>
      <c r="AU55" s="23"/>
      <c r="AV55" s="23"/>
      <c r="AW55" s="23"/>
      <c r="AX55" s="23"/>
      <c r="BC55" s="25"/>
      <c r="BD55" s="25"/>
      <c r="BE55" s="23"/>
      <c r="BF55" s="23"/>
      <c r="BG55" s="23"/>
      <c r="BH55" s="23"/>
      <c r="BI55" s="23"/>
      <c r="BJ55" s="23"/>
      <c r="BK55" s="25"/>
      <c r="BL55" s="25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6">
        <v>1</v>
      </c>
      <c r="R57" s="27">
        <v>0</v>
      </c>
      <c r="S57" s="27">
        <v>0</v>
      </c>
      <c r="T57" s="27">
        <v>0</v>
      </c>
      <c r="U57" s="27">
        <v>0</v>
      </c>
      <c r="V57" s="27">
        <f>SUM(Q57:U57)</f>
        <v>1</v>
      </c>
      <c r="W57" s="382" t="s">
        <v>13</v>
      </c>
      <c r="X57" s="383"/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190">
        <f>SUM(Y57:AC57)</f>
        <v>0</v>
      </c>
      <c r="AI57" s="274" t="s">
        <v>13</v>
      </c>
      <c r="AJ57" s="293"/>
      <c r="AK57" s="26"/>
      <c r="AL57" s="27"/>
      <c r="AM57" s="27"/>
      <c r="AN57" s="27"/>
      <c r="AO57" s="27"/>
      <c r="AP57" s="27">
        <f>SUM(AK57:AO57)</f>
        <v>0</v>
      </c>
      <c r="AQ57" s="284" t="s">
        <v>13</v>
      </c>
      <c r="AR57" s="285"/>
      <c r="AS57" s="27"/>
      <c r="AT57" s="27"/>
      <c r="AU57" s="27"/>
      <c r="AV57" s="27"/>
      <c r="AW57" s="27"/>
      <c r="AX57" s="186">
        <f>SUM(AS57:AW57)</f>
        <v>0</v>
      </c>
      <c r="BC57" s="274" t="s">
        <v>13</v>
      </c>
      <c r="BD57" s="293"/>
      <c r="BE57" s="185">
        <f t="shared" ref="BE57:BI58" si="87">Q57+AK57</f>
        <v>1</v>
      </c>
      <c r="BF57" s="184">
        <f t="shared" si="87"/>
        <v>0</v>
      </c>
      <c r="BG57" s="184">
        <f t="shared" si="87"/>
        <v>0</v>
      </c>
      <c r="BH57" s="184">
        <f t="shared" si="87"/>
        <v>0</v>
      </c>
      <c r="BI57" s="184">
        <f t="shared" si="87"/>
        <v>0</v>
      </c>
      <c r="BJ57" s="27">
        <f>SUM(BE57:BI57)</f>
        <v>1</v>
      </c>
      <c r="BK57" s="286" t="s">
        <v>13</v>
      </c>
      <c r="BL57" s="286"/>
      <c r="BM57" s="184">
        <f t="shared" ref="BM57:BO58" si="88">Y57+AS57</f>
        <v>0</v>
      </c>
      <c r="BN57" s="184">
        <f t="shared" si="88"/>
        <v>0</v>
      </c>
      <c r="BO57" s="184">
        <f t="shared" si="88"/>
        <v>0</v>
      </c>
      <c r="BP57" s="184"/>
      <c r="BQ57" s="184"/>
      <c r="BR57" s="186">
        <f>SUM(BM57:BQ57)</f>
        <v>0</v>
      </c>
    </row>
    <row r="58" spans="15:76" ht="14.25" thickBot="1" x14ac:dyDescent="0.2">
      <c r="O58" s="274" t="s">
        <v>15</v>
      </c>
      <c r="P58" s="293"/>
      <c r="Q58" s="30">
        <v>3</v>
      </c>
      <c r="R58" s="28">
        <v>6</v>
      </c>
      <c r="S58" s="28">
        <v>0</v>
      </c>
      <c r="T58" s="28">
        <v>2</v>
      </c>
      <c r="U58" s="28">
        <v>0</v>
      </c>
      <c r="V58" s="28">
        <f>SUM(Q58:U58)</f>
        <v>11</v>
      </c>
      <c r="W58" s="384" t="s">
        <v>15</v>
      </c>
      <c r="X58" s="385"/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1">
        <f>SUM(Y58:AC58)</f>
        <v>0</v>
      </c>
      <c r="AI58" s="274" t="s">
        <v>15</v>
      </c>
      <c r="AJ58" s="293"/>
      <c r="AK58" s="30"/>
      <c r="AL58" s="28"/>
      <c r="AM58" s="28"/>
      <c r="AN58" s="28"/>
      <c r="AO58" s="28"/>
      <c r="AP58" s="28">
        <f>SUM(AK58:AO58)</f>
        <v>0</v>
      </c>
      <c r="AQ58" s="291" t="s">
        <v>15</v>
      </c>
      <c r="AR58" s="292"/>
      <c r="AS58" s="28"/>
      <c r="AT58" s="28"/>
      <c r="AU58" s="28"/>
      <c r="AV58" s="28"/>
      <c r="AW58" s="28"/>
      <c r="AX58" s="19">
        <f>SUM(AS58:AW58)</f>
        <v>0</v>
      </c>
      <c r="BC58" s="274" t="s">
        <v>15</v>
      </c>
      <c r="BD58" s="293"/>
      <c r="BE58" s="17">
        <f>Q58+AK58</f>
        <v>3</v>
      </c>
      <c r="BF58" s="18">
        <f t="shared" si="87"/>
        <v>6</v>
      </c>
      <c r="BG58" s="18">
        <f t="shared" si="87"/>
        <v>0</v>
      </c>
      <c r="BH58" s="18">
        <f t="shared" si="87"/>
        <v>2</v>
      </c>
      <c r="BI58" s="18">
        <f t="shared" si="87"/>
        <v>0</v>
      </c>
      <c r="BJ58" s="28">
        <f>SUM(BE58:BI58)</f>
        <v>11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4</v>
      </c>
      <c r="R59" s="20">
        <f t="shared" si="89"/>
        <v>6</v>
      </c>
      <c r="S59" s="20">
        <f t="shared" si="89"/>
        <v>0</v>
      </c>
      <c r="T59" s="20">
        <f t="shared" si="89"/>
        <v>2</v>
      </c>
      <c r="U59" s="20">
        <f t="shared" si="89"/>
        <v>0</v>
      </c>
      <c r="V59" s="20">
        <f t="shared" si="89"/>
        <v>12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4</v>
      </c>
      <c r="BF59" s="20">
        <f t="shared" si="93"/>
        <v>6</v>
      </c>
      <c r="BG59" s="20">
        <f t="shared" si="93"/>
        <v>0</v>
      </c>
      <c r="BH59" s="20">
        <f t="shared" si="93"/>
        <v>2</v>
      </c>
      <c r="BI59" s="20">
        <f t="shared" si="93"/>
        <v>0</v>
      </c>
      <c r="BJ59" s="20">
        <f t="shared" si="93"/>
        <v>12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6"/>
      <c r="U61" s="47"/>
      <c r="V61" s="390" t="s">
        <v>19</v>
      </c>
      <c r="W61" s="391"/>
      <c r="X61" s="392"/>
      <c r="Y61" s="48"/>
      <c r="Z61" s="48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N61" s="31"/>
      <c r="AP61" s="399" t="s">
        <v>19</v>
      </c>
      <c r="AQ61" s="400"/>
      <c r="AR61" s="401"/>
      <c r="AS61" s="32"/>
      <c r="AT61" s="32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H61" s="31"/>
      <c r="BJ61" s="399" t="s">
        <v>19</v>
      </c>
      <c r="BK61" s="400"/>
      <c r="BL61" s="401"/>
      <c r="BM61" s="32"/>
      <c r="BN61" s="32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49" t="s">
        <v>16</v>
      </c>
      <c r="R62" s="405">
        <f>V7+AD7+V12</f>
        <v>586</v>
      </c>
      <c r="S62" s="406"/>
      <c r="T62" s="46"/>
      <c r="U62" s="47"/>
      <c r="V62" s="49" t="s">
        <v>16</v>
      </c>
      <c r="W62" s="405">
        <f>AD12+V17+AD17+V22+AD22+V27+AD27+V32+AD32+V37</f>
        <v>2755</v>
      </c>
      <c r="X62" s="406"/>
      <c r="Y62" s="50"/>
      <c r="Z62" s="50"/>
      <c r="AA62" s="49" t="s">
        <v>16</v>
      </c>
      <c r="AB62" s="405">
        <f>AD37+V42+AD42+V47+AD47+V52+AD52+V57+AD57</f>
        <v>1700</v>
      </c>
      <c r="AC62" s="406"/>
      <c r="AD62" s="40" t="s">
        <v>16</v>
      </c>
      <c r="AE62" s="167">
        <f>AD37+V42</f>
        <v>918</v>
      </c>
      <c r="AF62" s="167">
        <f>AD42+V47+AD47+V52+AD52+V57+AD57</f>
        <v>782</v>
      </c>
      <c r="AK62" s="33" t="s">
        <v>16</v>
      </c>
      <c r="AL62" s="407">
        <f>AP7+AX7+AP12</f>
        <v>0</v>
      </c>
      <c r="AM62" s="251"/>
      <c r="AN62" s="31"/>
      <c r="AP62" s="33" t="s">
        <v>16</v>
      </c>
      <c r="AQ62" s="407">
        <f>AX12+AP17+AX17+AP22+AX22+AP27+AX27+AP32+AX32+AP37</f>
        <v>41</v>
      </c>
      <c r="AR62" s="251"/>
      <c r="AS62" s="34"/>
      <c r="AT62" s="34"/>
      <c r="AU62" s="33" t="s">
        <v>16</v>
      </c>
      <c r="AV62" s="407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33" t="s">
        <v>16</v>
      </c>
      <c r="BF62" s="408">
        <f>BJ7+BR7+BJ12</f>
        <v>586</v>
      </c>
      <c r="BG62" s="409"/>
      <c r="BH62" s="31"/>
      <c r="BJ62" s="33" t="s">
        <v>16</v>
      </c>
      <c r="BK62" s="408">
        <f>BR12+BJ17+BR17+BJ22+BR22+BJ27+BR27+BJ32+BR32+BJ37</f>
        <v>2796</v>
      </c>
      <c r="BL62" s="409"/>
      <c r="BM62" s="34"/>
      <c r="BN62" s="34"/>
      <c r="BO62" s="33" t="s">
        <v>16</v>
      </c>
      <c r="BP62" s="408">
        <f>BR37+BJ42+BR42+BJ47+BR47+BJ52+BR52+BJ57+BR57</f>
        <v>1700</v>
      </c>
      <c r="BQ62" s="409"/>
      <c r="BR62" s="40" t="s">
        <v>16</v>
      </c>
      <c r="BS62" s="167">
        <f>BR37+BJ42</f>
        <v>918</v>
      </c>
      <c r="BT62" s="167">
        <f>BR42+BJ47+BR47+BJ52+BR52+BJ57+BR57</f>
        <v>782</v>
      </c>
    </row>
    <row r="63" spans="15:76" ht="15" thickBot="1" x14ac:dyDescent="0.2">
      <c r="Q63" s="51" t="s">
        <v>14</v>
      </c>
      <c r="R63" s="410">
        <f>V8+AD8+V13</f>
        <v>589</v>
      </c>
      <c r="S63" s="411"/>
      <c r="T63" s="46"/>
      <c r="U63" s="47"/>
      <c r="V63" s="51" t="s">
        <v>14</v>
      </c>
      <c r="W63" s="410">
        <f>AD13+V18+AD18+V23+AD23+V28+AD28+V33+AD33+V38</f>
        <v>2645</v>
      </c>
      <c r="X63" s="411"/>
      <c r="Y63" s="50"/>
      <c r="Z63" s="50"/>
      <c r="AA63" s="51" t="s">
        <v>14</v>
      </c>
      <c r="AB63" s="410">
        <f>AD38+V43+AD43+V48+AD48+V53+AD53+V58+AD58</f>
        <v>2263</v>
      </c>
      <c r="AC63" s="411"/>
      <c r="AD63" s="40" t="s">
        <v>14</v>
      </c>
      <c r="AE63" s="168">
        <f>AD38+V43</f>
        <v>981</v>
      </c>
      <c r="AF63" s="168">
        <f>AD43+V48+AD48+V53+AD53+V58+AD58</f>
        <v>1282</v>
      </c>
      <c r="AK63" s="164" t="s">
        <v>14</v>
      </c>
      <c r="AL63" s="412">
        <f>AP8+AX8+AP13</f>
        <v>0</v>
      </c>
      <c r="AM63" s="413"/>
      <c r="AN63" s="31"/>
      <c r="AP63" s="164" t="s">
        <v>14</v>
      </c>
      <c r="AQ63" s="412">
        <f>AX13+AP18+AX18+AP23+AX23+AP28+AX28+AP33+AX33+AP38</f>
        <v>49</v>
      </c>
      <c r="AR63" s="413"/>
      <c r="AS63" s="34"/>
      <c r="AT63" s="34"/>
      <c r="AU63" s="164" t="s">
        <v>14</v>
      </c>
      <c r="AV63" s="41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164" t="s">
        <v>14</v>
      </c>
      <c r="BF63" s="414">
        <f>BJ8+BR8+BJ13</f>
        <v>589</v>
      </c>
      <c r="BG63" s="415"/>
      <c r="BH63" s="31"/>
      <c r="BJ63" s="164" t="s">
        <v>14</v>
      </c>
      <c r="BK63" s="414">
        <f>BR13+BJ18+BR18+BJ23+BR23+BJ28+BR28+BJ33+BR33+BJ38</f>
        <v>2694</v>
      </c>
      <c r="BL63" s="415"/>
      <c r="BM63" s="34"/>
      <c r="BN63" s="34"/>
      <c r="BO63" s="164" t="s">
        <v>14</v>
      </c>
      <c r="BP63" s="414">
        <f>BR38+BJ43+BR43+BJ48+BR48+BJ53+BR53+BJ58+BR58</f>
        <v>2264</v>
      </c>
      <c r="BQ63" s="416"/>
      <c r="BR63" s="40" t="s">
        <v>14</v>
      </c>
      <c r="BS63" s="168">
        <f>BR38+BJ43</f>
        <v>981</v>
      </c>
      <c r="BT63" s="168">
        <f>BR43+BJ48+BR48+BJ53+BR53+BJ58+BR58</f>
        <v>1283</v>
      </c>
    </row>
    <row r="64" spans="15:76" ht="15" thickBot="1" x14ac:dyDescent="0.2">
      <c r="Q64" s="52" t="s">
        <v>12</v>
      </c>
      <c r="R64" s="424">
        <f>R62+R63</f>
        <v>1175</v>
      </c>
      <c r="S64" s="425"/>
      <c r="T64" s="46"/>
      <c r="U64" s="47"/>
      <c r="V64" s="52" t="s">
        <v>12</v>
      </c>
      <c r="W64" s="424">
        <f>W62+W63</f>
        <v>5400</v>
      </c>
      <c r="X64" s="425"/>
      <c r="Y64" s="50"/>
      <c r="Z64" s="50"/>
      <c r="AA64" s="52" t="s">
        <v>12</v>
      </c>
      <c r="AB64" s="424">
        <f>AB62+AB63</f>
        <v>3963</v>
      </c>
      <c r="AC64" s="425"/>
      <c r="AD64" s="40" t="s">
        <v>12</v>
      </c>
      <c r="AE64" s="169">
        <f>AD39+V44</f>
        <v>1899</v>
      </c>
      <c r="AF64" s="170">
        <f>AD44+V49+AD49+V54+AD54+V59+AD59</f>
        <v>2064</v>
      </c>
      <c r="AK64" s="166" t="s">
        <v>12</v>
      </c>
      <c r="AL64" s="426">
        <f>AL62+AL63</f>
        <v>0</v>
      </c>
      <c r="AM64" s="427"/>
      <c r="AN64" s="31"/>
      <c r="AP64" s="166" t="s">
        <v>12</v>
      </c>
      <c r="AQ64" s="426">
        <f>AQ62+AQ63</f>
        <v>90</v>
      </c>
      <c r="AR64" s="427"/>
      <c r="AS64" s="34"/>
      <c r="AT64" s="34"/>
      <c r="AU64" s="166" t="s">
        <v>12</v>
      </c>
      <c r="AV64" s="426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166" t="s">
        <v>12</v>
      </c>
      <c r="BF64" s="420">
        <f>BF62+BF63</f>
        <v>1175</v>
      </c>
      <c r="BG64" s="421"/>
      <c r="BH64" s="31"/>
      <c r="BJ64" s="166" t="s">
        <v>12</v>
      </c>
      <c r="BK64" s="420">
        <f>BK62+BK63</f>
        <v>5490</v>
      </c>
      <c r="BL64" s="421"/>
      <c r="BM64" s="34"/>
      <c r="BN64" s="34"/>
      <c r="BO64" s="166" t="s">
        <v>12</v>
      </c>
      <c r="BP64" s="420">
        <f>BP62+BP63</f>
        <v>3964</v>
      </c>
      <c r="BQ64" s="421"/>
      <c r="BR64" s="40" t="s">
        <v>12</v>
      </c>
      <c r="BS64" s="169">
        <f>BR39+BJ44</f>
        <v>1899</v>
      </c>
      <c r="BT64" s="170">
        <f>BR44+BJ49+BR49+BJ54+BR54+BJ59+BR59</f>
        <v>2065</v>
      </c>
      <c r="BW64" s="35"/>
      <c r="BX64" s="35"/>
    </row>
    <row r="65" spans="17:76" ht="14.25" x14ac:dyDescent="0.15">
      <c r="Q65" s="53" t="s">
        <v>23</v>
      </c>
      <c r="R65" s="422">
        <f>R64/O9</f>
        <v>0.11150123363066995</v>
      </c>
      <c r="S65" s="423"/>
      <c r="T65" s="47"/>
      <c r="U65" s="47"/>
      <c r="V65" s="53" t="s">
        <v>23</v>
      </c>
      <c r="W65" s="422">
        <f>W64/O9</f>
        <v>0.51243120136648324</v>
      </c>
      <c r="X65" s="423"/>
      <c r="Y65" s="54"/>
      <c r="Z65" s="54"/>
      <c r="AA65" s="53" t="s">
        <v>23</v>
      </c>
      <c r="AB65" s="422">
        <f>AB64/O9</f>
        <v>0.37606756500284683</v>
      </c>
      <c r="AC65" s="423"/>
      <c r="AE65" s="45">
        <f>AE64/O9</f>
        <v>0.18020497248054659</v>
      </c>
      <c r="AF65" s="45">
        <f>AF64/O9</f>
        <v>0.19586259252230023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0.98901098901098905</v>
      </c>
      <c r="AR65" s="418"/>
      <c r="AS65" s="36"/>
      <c r="AT65" s="36"/>
      <c r="AU65" s="165" t="s">
        <v>23</v>
      </c>
      <c r="AV65" s="417">
        <f>AV64/AI9</f>
        <v>1.098901098901099E-2</v>
      </c>
      <c r="AW65" s="418"/>
      <c r="AY65" s="45">
        <f>AY64/AI9</f>
        <v>0</v>
      </c>
      <c r="AZ65" s="45">
        <f>AZ64/AI9</f>
        <v>1.098901098901099E-2</v>
      </c>
      <c r="BE65" s="165" t="s">
        <v>23</v>
      </c>
      <c r="BF65" s="417">
        <f>BF64/BC9</f>
        <v>0.11054661774390817</v>
      </c>
      <c r="BG65" s="418"/>
      <c r="BJ65" s="165" t="s">
        <v>23</v>
      </c>
      <c r="BK65" s="417">
        <f>BK64/BC9</f>
        <v>0.51651143099068586</v>
      </c>
      <c r="BL65" s="418"/>
      <c r="BM65" s="36"/>
      <c r="BN65" s="36"/>
      <c r="BO65" s="165" t="s">
        <v>23</v>
      </c>
      <c r="BP65" s="417">
        <f>BP64/BC9</f>
        <v>0.37294195126540597</v>
      </c>
      <c r="BQ65" s="418"/>
      <c r="BS65" s="45">
        <f>BS64/BC9</f>
        <v>0.17866215071972905</v>
      </c>
      <c r="BT65" s="45">
        <f>BT64/BC9</f>
        <v>0.19427980054567692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1646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1621</v>
      </c>
      <c r="AA75" s="419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11607-29CA-474F-BF59-6BE2A969385F}">
  <dimension ref="A1:BX75"/>
  <sheetViews>
    <sheetView tabSelected="1" view="pageBreakPreview" topLeftCell="AZ1" zoomScaleNormal="100" zoomScaleSheetLayoutView="100" workbookViewId="0">
      <selection activeCell="BT30" sqref="BT30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1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255"/>
      <c r="B1" s="255"/>
      <c r="C1" s="1"/>
      <c r="D1" s="1"/>
      <c r="E1" s="1"/>
      <c r="F1" s="1"/>
      <c r="G1" s="1"/>
      <c r="H1" s="1"/>
      <c r="I1" s="1"/>
      <c r="J1" s="1"/>
      <c r="K1" s="1"/>
      <c r="L1" s="74"/>
      <c r="M1" s="21" t="s">
        <v>40</v>
      </c>
      <c r="N1" s="1"/>
      <c r="O1" s="1"/>
    </row>
    <row r="2" spans="1:70" ht="13.5" customHeight="1" x14ac:dyDescent="0.15">
      <c r="A2" s="255"/>
      <c r="B2" s="255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255"/>
      <c r="B3" s="255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258" t="s">
        <v>61</v>
      </c>
      <c r="H4" s="259"/>
      <c r="I4" s="259"/>
      <c r="J4" s="259"/>
      <c r="K4" s="259"/>
      <c r="M4" s="2" t="s">
        <v>3</v>
      </c>
      <c r="N4" s="3"/>
      <c r="O4" s="2"/>
      <c r="V4" s="4"/>
      <c r="W4" s="5"/>
      <c r="X4" s="5"/>
      <c r="Z4" s="260" t="str">
        <f>G4</f>
        <v>令和2年9月30日現在</v>
      </c>
      <c r="AA4" s="261"/>
      <c r="AB4" s="261"/>
      <c r="AC4" s="261"/>
      <c r="AD4" s="261"/>
      <c r="AG4" s="6" t="s">
        <v>4</v>
      </c>
      <c r="AH4" s="7"/>
      <c r="AI4" s="6"/>
      <c r="AP4" s="4"/>
      <c r="AQ4" s="5"/>
      <c r="AR4" s="5"/>
      <c r="AT4" s="262" t="str">
        <f>Z4</f>
        <v>令和2年9月30日現在</v>
      </c>
      <c r="AU4" s="263"/>
      <c r="AV4" s="263"/>
      <c r="AW4" s="263"/>
      <c r="AX4" s="263"/>
      <c r="BA4" s="8" t="s">
        <v>5</v>
      </c>
      <c r="BB4" s="9"/>
      <c r="BC4" s="8"/>
      <c r="BJ4" s="4"/>
      <c r="BK4" s="5"/>
      <c r="BL4" s="5"/>
      <c r="BN4" s="262" t="str">
        <f>AT4</f>
        <v>令和2年9月30日現在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252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252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252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75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5039</v>
      </c>
      <c r="P7" s="283"/>
      <c r="Q7" s="188">
        <v>29</v>
      </c>
      <c r="R7" s="187">
        <v>30</v>
      </c>
      <c r="S7" s="187">
        <v>33</v>
      </c>
      <c r="T7" s="187">
        <v>39</v>
      </c>
      <c r="U7" s="187">
        <v>35</v>
      </c>
      <c r="V7" s="187">
        <f>SUM(Q7:U7)</f>
        <v>166</v>
      </c>
      <c r="W7" s="284" t="s">
        <v>13</v>
      </c>
      <c r="X7" s="285"/>
      <c r="Y7" s="187">
        <v>39</v>
      </c>
      <c r="Z7" s="187">
        <v>31</v>
      </c>
      <c r="AA7" s="187">
        <v>38</v>
      </c>
      <c r="AB7" s="187">
        <v>32</v>
      </c>
      <c r="AC7" s="187">
        <v>45</v>
      </c>
      <c r="AD7" s="189">
        <f>SUM(Y7:AC7)</f>
        <v>185</v>
      </c>
      <c r="AG7" s="274" t="s">
        <v>13</v>
      </c>
      <c r="AH7" s="275"/>
      <c r="AI7" s="282">
        <f>AP7+AX7+AP12+AX12+AP17+AX17+AP22+AX22+AP27+AX27+AP32+AX32+AP37+AX37+AP42+AX42+AP47+AX47+AP52+AX52+AP57+AX57</f>
        <v>41</v>
      </c>
      <c r="AJ7" s="283"/>
      <c r="AK7" s="188"/>
      <c r="AL7" s="187"/>
      <c r="AM7" s="187"/>
      <c r="AN7" s="187"/>
      <c r="AO7" s="187"/>
      <c r="AP7" s="187">
        <f>SUM(AK7:AO7)</f>
        <v>0</v>
      </c>
      <c r="AQ7" s="284" t="s">
        <v>13</v>
      </c>
      <c r="AR7" s="285"/>
      <c r="AS7" s="187"/>
      <c r="AT7" s="187"/>
      <c r="AU7" s="187"/>
      <c r="AV7" s="187"/>
      <c r="AW7" s="187"/>
      <c r="AX7" s="189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5080</v>
      </c>
      <c r="BD7" s="283"/>
      <c r="BE7" s="188">
        <f>Q7+AK7</f>
        <v>29</v>
      </c>
      <c r="BF7" s="187">
        <f t="shared" ref="BF7:BJ8" si="0">R7+AL7</f>
        <v>30</v>
      </c>
      <c r="BG7" s="187">
        <f t="shared" si="0"/>
        <v>33</v>
      </c>
      <c r="BH7" s="187">
        <f t="shared" si="0"/>
        <v>39</v>
      </c>
      <c r="BI7" s="187">
        <f t="shared" si="0"/>
        <v>35</v>
      </c>
      <c r="BJ7" s="187">
        <f t="shared" si="0"/>
        <v>166</v>
      </c>
      <c r="BK7" s="286" t="s">
        <v>13</v>
      </c>
      <c r="BL7" s="286"/>
      <c r="BM7" s="187">
        <f>Y7+AS7</f>
        <v>39</v>
      </c>
      <c r="BN7" s="187">
        <f t="shared" ref="BN7:BQ8" si="1">Z7+AT7</f>
        <v>31</v>
      </c>
      <c r="BO7" s="187">
        <f t="shared" si="1"/>
        <v>38</v>
      </c>
      <c r="BP7" s="187">
        <f t="shared" si="1"/>
        <v>32</v>
      </c>
      <c r="BQ7" s="187">
        <f t="shared" si="1"/>
        <v>45</v>
      </c>
      <c r="BR7" s="189">
        <f>SUM(BM7:BQ7)</f>
        <v>185</v>
      </c>
    </row>
    <row r="8" spans="1:70" ht="15.75" customHeight="1" thickBot="1" x14ac:dyDescent="0.2">
      <c r="B8" s="144" t="s">
        <v>34</v>
      </c>
      <c r="C8" s="140">
        <f t="shared" ref="C8:H8" si="2">+C10-C9</f>
        <v>3337</v>
      </c>
      <c r="D8" s="58">
        <f t="shared" si="2"/>
        <v>3238</v>
      </c>
      <c r="E8" s="59">
        <f t="shared" si="2"/>
        <v>6575</v>
      </c>
      <c r="F8" s="60">
        <f>+F10-F9</f>
        <v>41</v>
      </c>
      <c r="G8" s="61">
        <f t="shared" si="2"/>
        <v>52</v>
      </c>
      <c r="H8" s="59">
        <f t="shared" si="2"/>
        <v>93</v>
      </c>
      <c r="I8" s="104">
        <f t="shared" ref="I8:K10" si="3">+C8+F8</f>
        <v>3378</v>
      </c>
      <c r="J8" s="105">
        <f t="shared" si="3"/>
        <v>3290</v>
      </c>
      <c r="K8" s="106">
        <f t="shared" si="3"/>
        <v>6668</v>
      </c>
      <c r="L8" s="71"/>
      <c r="M8" s="274" t="s">
        <v>14</v>
      </c>
      <c r="N8" s="275"/>
      <c r="O8" s="282">
        <f>V8+AD8+V13+AD13+V18+AD18+V23+AD23+V28+AD28+V33+AD33+V38+AD38+V43+AD43+V48+AD48+V53+AD53+V58+AD58</f>
        <v>5500</v>
      </c>
      <c r="P8" s="283"/>
      <c r="Q8" s="17">
        <v>17</v>
      </c>
      <c r="R8" s="18">
        <v>18</v>
      </c>
      <c r="S8" s="18">
        <v>45</v>
      </c>
      <c r="T8" s="18">
        <v>30</v>
      </c>
      <c r="U8" s="18">
        <v>33</v>
      </c>
      <c r="V8" s="18">
        <f>SUM(Q8:U8)</f>
        <v>143</v>
      </c>
      <c r="W8" s="291" t="s">
        <v>15</v>
      </c>
      <c r="X8" s="292"/>
      <c r="Y8" s="18">
        <v>35</v>
      </c>
      <c r="Z8" s="28">
        <v>40</v>
      </c>
      <c r="AA8" s="18">
        <v>44</v>
      </c>
      <c r="AB8" s="18">
        <v>53</v>
      </c>
      <c r="AC8" s="18">
        <v>44</v>
      </c>
      <c r="AD8" s="19">
        <f>SUM(Y8:AC8)</f>
        <v>216</v>
      </c>
      <c r="AG8" s="274" t="s">
        <v>14</v>
      </c>
      <c r="AH8" s="275"/>
      <c r="AI8" s="282">
        <f>AP8+AX8+AP13+AX13+AP18+AX18+AP23+AX23+AP28+AX28+AP33+AX33+AP38+AX38+AP43+AX43+AP48+AX48+AP53+AX53+AP58+AX58</f>
        <v>53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5553</v>
      </c>
      <c r="BD8" s="283"/>
      <c r="BE8" s="17">
        <f>Q8+AK8</f>
        <v>17</v>
      </c>
      <c r="BF8" s="18">
        <f t="shared" si="0"/>
        <v>18</v>
      </c>
      <c r="BG8" s="18">
        <f t="shared" si="0"/>
        <v>45</v>
      </c>
      <c r="BH8" s="18">
        <f t="shared" si="0"/>
        <v>30</v>
      </c>
      <c r="BI8" s="18">
        <f t="shared" si="0"/>
        <v>33</v>
      </c>
      <c r="BJ8" s="18">
        <f>SUM(BE8:BI8)</f>
        <v>143</v>
      </c>
      <c r="BK8" s="287" t="s">
        <v>15</v>
      </c>
      <c r="BL8" s="287"/>
      <c r="BM8" s="18">
        <f>Y8+AS8</f>
        <v>35</v>
      </c>
      <c r="BN8" s="18">
        <f t="shared" si="1"/>
        <v>40</v>
      </c>
      <c r="BO8" s="18">
        <f t="shared" si="1"/>
        <v>44</v>
      </c>
      <c r="BP8" s="18">
        <f t="shared" si="1"/>
        <v>53</v>
      </c>
      <c r="BQ8" s="18">
        <f t="shared" si="1"/>
        <v>44</v>
      </c>
      <c r="BR8" s="19">
        <f>SUM(BM8:BQ8)</f>
        <v>216</v>
      </c>
    </row>
    <row r="9" spans="1:70" ht="15" x14ac:dyDescent="0.15">
      <c r="B9" s="145" t="s">
        <v>35</v>
      </c>
      <c r="C9" s="141">
        <f>AB62</f>
        <v>1702</v>
      </c>
      <c r="D9" s="62">
        <f>AB63</f>
        <v>2262</v>
      </c>
      <c r="E9" s="63">
        <f>+C9+D9</f>
        <v>3964</v>
      </c>
      <c r="F9" s="64">
        <f>AV62</f>
        <v>0</v>
      </c>
      <c r="G9" s="62">
        <f>AV63</f>
        <v>1</v>
      </c>
      <c r="H9" s="63">
        <f>SUM(F9:G9)</f>
        <v>1</v>
      </c>
      <c r="I9" s="107">
        <f t="shared" si="3"/>
        <v>1702</v>
      </c>
      <c r="J9" s="108">
        <f t="shared" si="3"/>
        <v>2263</v>
      </c>
      <c r="K9" s="109">
        <f t="shared" si="3"/>
        <v>3965</v>
      </c>
      <c r="L9" s="71"/>
      <c r="M9" s="274" t="s">
        <v>12</v>
      </c>
      <c r="N9" s="275"/>
      <c r="O9" s="282">
        <f>SUM(O7:O8)</f>
        <v>10539</v>
      </c>
      <c r="P9" s="288"/>
      <c r="Q9" s="20">
        <f t="shared" ref="Q9:V9" si="4">SUM(Q7:Q8)</f>
        <v>46</v>
      </c>
      <c r="R9" s="20">
        <f t="shared" si="4"/>
        <v>48</v>
      </c>
      <c r="S9" s="20">
        <f t="shared" si="4"/>
        <v>78</v>
      </c>
      <c r="T9" s="20">
        <f t="shared" si="4"/>
        <v>69</v>
      </c>
      <c r="U9" s="20">
        <f t="shared" si="4"/>
        <v>68</v>
      </c>
      <c r="V9" s="20">
        <f t="shared" si="4"/>
        <v>309</v>
      </c>
      <c r="W9" s="289" t="s">
        <v>12</v>
      </c>
      <c r="X9" s="290"/>
      <c r="Y9" s="20">
        <f t="shared" ref="Y9:AD9" si="5">SUM(Y7:Y8)</f>
        <v>74</v>
      </c>
      <c r="Z9" s="20">
        <f t="shared" si="5"/>
        <v>71</v>
      </c>
      <c r="AA9" s="20">
        <f t="shared" si="5"/>
        <v>82</v>
      </c>
      <c r="AB9" s="20">
        <f t="shared" si="5"/>
        <v>85</v>
      </c>
      <c r="AC9" s="20">
        <f t="shared" si="5"/>
        <v>89</v>
      </c>
      <c r="AD9" s="20">
        <f t="shared" si="5"/>
        <v>401</v>
      </c>
      <c r="AG9" s="274" t="s">
        <v>12</v>
      </c>
      <c r="AH9" s="275"/>
      <c r="AI9" s="282">
        <f>SUM(AI7:AI8)</f>
        <v>94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10633</v>
      </c>
      <c r="BD9" s="283"/>
      <c r="BE9" s="20">
        <f t="shared" ref="BE9:BJ9" si="8">SUM(BE7:BE8)</f>
        <v>46</v>
      </c>
      <c r="BF9" s="20">
        <f t="shared" si="8"/>
        <v>48</v>
      </c>
      <c r="BG9" s="20">
        <f t="shared" si="8"/>
        <v>78</v>
      </c>
      <c r="BH9" s="20">
        <f t="shared" si="8"/>
        <v>69</v>
      </c>
      <c r="BI9" s="20">
        <f t="shared" si="8"/>
        <v>68</v>
      </c>
      <c r="BJ9" s="20">
        <f t="shared" si="8"/>
        <v>309</v>
      </c>
      <c r="BK9" s="294" t="s">
        <v>12</v>
      </c>
      <c r="BL9" s="294"/>
      <c r="BM9" s="20">
        <f t="shared" ref="BM9:BR9" si="9">SUM(BM7:BM8)</f>
        <v>74</v>
      </c>
      <c r="BN9" s="20">
        <f t="shared" si="9"/>
        <v>71</v>
      </c>
      <c r="BO9" s="20">
        <f t="shared" si="9"/>
        <v>82</v>
      </c>
      <c r="BP9" s="20">
        <f t="shared" si="9"/>
        <v>85</v>
      </c>
      <c r="BQ9" s="20">
        <f t="shared" si="9"/>
        <v>89</v>
      </c>
      <c r="BR9" s="20">
        <f t="shared" si="9"/>
        <v>401</v>
      </c>
    </row>
    <row r="10" spans="1:70" ht="15.75" thickBot="1" x14ac:dyDescent="0.2">
      <c r="B10" s="146" t="s">
        <v>12</v>
      </c>
      <c r="C10" s="142">
        <f>O7</f>
        <v>5039</v>
      </c>
      <c r="D10" s="65">
        <f>O8</f>
        <v>5500</v>
      </c>
      <c r="E10" s="66">
        <f>+C10+D10</f>
        <v>10539</v>
      </c>
      <c r="F10" s="67">
        <f>AI7</f>
        <v>41</v>
      </c>
      <c r="G10" s="65">
        <f>AI8</f>
        <v>53</v>
      </c>
      <c r="H10" s="66">
        <f>SUM(F10:G10)</f>
        <v>94</v>
      </c>
      <c r="I10" s="110">
        <f t="shared" si="3"/>
        <v>5080</v>
      </c>
      <c r="J10" s="111">
        <f t="shared" si="3"/>
        <v>5553</v>
      </c>
      <c r="K10" s="112">
        <f t="shared" si="3"/>
        <v>10633</v>
      </c>
      <c r="L10" s="71"/>
      <c r="M10" s="21"/>
      <c r="N10" s="22"/>
      <c r="O10" s="1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G10" s="21"/>
      <c r="AH10" s="22"/>
      <c r="AI10" s="1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A10" s="21"/>
      <c r="BB10" s="22"/>
      <c r="BC10" s="1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B11" s="31"/>
      <c r="C11" s="96"/>
      <c r="D11" s="96"/>
      <c r="E11" s="71"/>
      <c r="F11" s="96"/>
      <c r="G11" s="96"/>
      <c r="H11" s="71"/>
      <c r="I11" s="125"/>
      <c r="J11" s="125"/>
      <c r="K11" s="126"/>
      <c r="L11" s="72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33.78</v>
      </c>
      <c r="D12" s="162">
        <f t="shared" si="10"/>
        <v>41.13</v>
      </c>
      <c r="E12" s="158">
        <f t="shared" si="10"/>
        <v>37.61</v>
      </c>
      <c r="F12" s="157">
        <f t="shared" si="10"/>
        <v>0</v>
      </c>
      <c r="G12" s="162">
        <f t="shared" si="10"/>
        <v>1.89</v>
      </c>
      <c r="H12" s="158">
        <f t="shared" si="10"/>
        <v>1.06</v>
      </c>
      <c r="I12" s="159">
        <f t="shared" si="10"/>
        <v>33.5</v>
      </c>
      <c r="J12" s="160">
        <f t="shared" si="10"/>
        <v>40.75</v>
      </c>
      <c r="K12" s="158">
        <f t="shared" si="10"/>
        <v>37.29</v>
      </c>
      <c r="L12" s="72"/>
      <c r="N12" s="161"/>
      <c r="O12" s="274" t="s">
        <v>13</v>
      </c>
      <c r="P12" s="293"/>
      <c r="Q12" s="26">
        <v>41</v>
      </c>
      <c r="R12" s="187">
        <v>46</v>
      </c>
      <c r="S12" s="187">
        <v>48</v>
      </c>
      <c r="T12" s="187">
        <v>48</v>
      </c>
      <c r="U12" s="187">
        <v>52</v>
      </c>
      <c r="V12" s="187">
        <f>SUM(Q12:U12)</f>
        <v>235</v>
      </c>
      <c r="W12" s="284" t="s">
        <v>13</v>
      </c>
      <c r="X12" s="285"/>
      <c r="Y12" s="27">
        <v>53</v>
      </c>
      <c r="Z12" s="187">
        <v>51</v>
      </c>
      <c r="AA12" s="187">
        <v>59</v>
      </c>
      <c r="AB12" s="187">
        <v>30</v>
      </c>
      <c r="AC12" s="187">
        <v>44</v>
      </c>
      <c r="AD12" s="189">
        <f>SUM(Y12:AC12)</f>
        <v>237</v>
      </c>
      <c r="AI12" s="274" t="s">
        <v>13</v>
      </c>
      <c r="AJ12" s="293"/>
      <c r="AK12" s="188"/>
      <c r="AL12" s="187"/>
      <c r="AM12" s="187"/>
      <c r="AN12" s="187"/>
      <c r="AO12" s="187"/>
      <c r="AP12" s="187">
        <f>SUM(AK12:AO12)</f>
        <v>0</v>
      </c>
      <c r="AQ12" s="284" t="s">
        <v>13</v>
      </c>
      <c r="AR12" s="285"/>
      <c r="AS12" s="187"/>
      <c r="AT12" s="187"/>
      <c r="AU12" s="187"/>
      <c r="AV12" s="187"/>
      <c r="AW12" s="187">
        <v>1</v>
      </c>
      <c r="AX12" s="189">
        <f>SUM(AS12:AW12)</f>
        <v>1</v>
      </c>
      <c r="BC12" s="274" t="s">
        <v>13</v>
      </c>
      <c r="BD12" s="293"/>
      <c r="BE12" s="188">
        <f>Q12+AK12</f>
        <v>41</v>
      </c>
      <c r="BF12" s="187">
        <f t="shared" ref="BF12:BI13" si="11">R12+AL12</f>
        <v>46</v>
      </c>
      <c r="BG12" s="187">
        <f t="shared" si="11"/>
        <v>48</v>
      </c>
      <c r="BH12" s="187">
        <f t="shared" si="11"/>
        <v>48</v>
      </c>
      <c r="BI12" s="187">
        <f t="shared" si="11"/>
        <v>52</v>
      </c>
      <c r="BJ12" s="187">
        <f>SUM(BE12:BI12)</f>
        <v>235</v>
      </c>
      <c r="BK12" s="286" t="s">
        <v>13</v>
      </c>
      <c r="BL12" s="286"/>
      <c r="BM12" s="187">
        <f t="shared" ref="BM12:BQ13" si="12">Y12+AS12</f>
        <v>53</v>
      </c>
      <c r="BN12" s="187">
        <f t="shared" si="12"/>
        <v>51</v>
      </c>
      <c r="BO12" s="187">
        <f t="shared" si="12"/>
        <v>59</v>
      </c>
      <c r="BP12" s="187">
        <f t="shared" si="12"/>
        <v>30</v>
      </c>
      <c r="BQ12" s="187">
        <f t="shared" si="12"/>
        <v>45</v>
      </c>
      <c r="BR12" s="189">
        <f>SUM(BM12:BQ12)</f>
        <v>238</v>
      </c>
    </row>
    <row r="13" spans="1:70" ht="16.5" thickTop="1" thickBot="1" x14ac:dyDescent="0.2">
      <c r="E13" s="37"/>
      <c r="H13" s="37"/>
      <c r="I13" s="113"/>
      <c r="J13" s="113"/>
      <c r="K13" s="114"/>
      <c r="L13" s="72"/>
      <c r="O13" s="274" t="s">
        <v>15</v>
      </c>
      <c r="P13" s="293"/>
      <c r="Q13" s="17">
        <v>47</v>
      </c>
      <c r="R13" s="18">
        <v>38</v>
      </c>
      <c r="S13" s="18">
        <v>41</v>
      </c>
      <c r="T13" s="18">
        <v>44</v>
      </c>
      <c r="U13" s="18">
        <v>56</v>
      </c>
      <c r="V13" s="18">
        <f>SUM(Q13:U13)</f>
        <v>226</v>
      </c>
      <c r="W13" s="291" t="s">
        <v>15</v>
      </c>
      <c r="X13" s="292"/>
      <c r="Y13" s="18">
        <v>53</v>
      </c>
      <c r="Z13" s="18">
        <v>61</v>
      </c>
      <c r="AA13" s="18">
        <v>43</v>
      </c>
      <c r="AB13" s="18">
        <v>48</v>
      </c>
      <c r="AC13" s="18">
        <v>64</v>
      </c>
      <c r="AD13" s="19">
        <f>SUM(Y13:AC13)</f>
        <v>269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/>
      <c r="AX13" s="19">
        <f>SUM(AS13:AW13)</f>
        <v>0</v>
      </c>
      <c r="BC13" s="274" t="s">
        <v>15</v>
      </c>
      <c r="BD13" s="293"/>
      <c r="BE13" s="17">
        <f>Q13+AK13</f>
        <v>47</v>
      </c>
      <c r="BF13" s="18">
        <f t="shared" si="11"/>
        <v>38</v>
      </c>
      <c r="BG13" s="18">
        <f t="shared" si="11"/>
        <v>41</v>
      </c>
      <c r="BH13" s="18">
        <f t="shared" si="11"/>
        <v>44</v>
      </c>
      <c r="BI13" s="18">
        <f t="shared" si="11"/>
        <v>56</v>
      </c>
      <c r="BJ13" s="18">
        <f>SUM(BE13:BI13)</f>
        <v>226</v>
      </c>
      <c r="BK13" s="287" t="s">
        <v>15</v>
      </c>
      <c r="BL13" s="287"/>
      <c r="BM13" s="18">
        <f t="shared" si="12"/>
        <v>53</v>
      </c>
      <c r="BN13" s="18">
        <f t="shared" si="12"/>
        <v>61</v>
      </c>
      <c r="BO13" s="18">
        <f t="shared" si="12"/>
        <v>43</v>
      </c>
      <c r="BP13" s="18">
        <f t="shared" si="12"/>
        <v>48</v>
      </c>
      <c r="BQ13" s="18">
        <f t="shared" si="12"/>
        <v>64</v>
      </c>
      <c r="BR13" s="19">
        <f>SUM(BM13:BQ13)</f>
        <v>269</v>
      </c>
    </row>
    <row r="14" spans="1:70" ht="15" x14ac:dyDescent="0.15">
      <c r="A14" s="1"/>
      <c r="E14" s="37"/>
      <c r="H14" s="37"/>
      <c r="I14" s="113"/>
      <c r="J14" s="113"/>
      <c r="K14" s="114"/>
      <c r="L14" s="73"/>
      <c r="O14" s="274" t="s">
        <v>12</v>
      </c>
      <c r="P14" s="275"/>
      <c r="Q14" s="20">
        <f t="shared" ref="Q14:V14" si="13">SUM(Q12:Q13)</f>
        <v>88</v>
      </c>
      <c r="R14" s="20">
        <f t="shared" si="13"/>
        <v>84</v>
      </c>
      <c r="S14" s="20">
        <f t="shared" si="13"/>
        <v>89</v>
      </c>
      <c r="T14" s="20">
        <f t="shared" si="13"/>
        <v>92</v>
      </c>
      <c r="U14" s="20">
        <f t="shared" si="13"/>
        <v>108</v>
      </c>
      <c r="V14" s="20">
        <f t="shared" si="13"/>
        <v>461</v>
      </c>
      <c r="W14" s="295" t="s">
        <v>12</v>
      </c>
      <c r="X14" s="296"/>
      <c r="Y14" s="20">
        <f t="shared" ref="Y14:AD14" si="14">SUM(Y12:Y13)</f>
        <v>106</v>
      </c>
      <c r="Z14" s="20">
        <f t="shared" si="14"/>
        <v>112</v>
      </c>
      <c r="AA14" s="20">
        <f t="shared" si="14"/>
        <v>102</v>
      </c>
      <c r="AB14" s="20">
        <f t="shared" si="14"/>
        <v>78</v>
      </c>
      <c r="AC14" s="20">
        <f t="shared" si="14"/>
        <v>108</v>
      </c>
      <c r="AD14" s="20">
        <f t="shared" si="14"/>
        <v>506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1</v>
      </c>
      <c r="AX14" s="20">
        <f t="shared" si="16"/>
        <v>1</v>
      </c>
      <c r="BC14" s="274" t="s">
        <v>12</v>
      </c>
      <c r="BD14" s="275"/>
      <c r="BE14" s="20">
        <f t="shared" ref="BE14:BJ14" si="17">SUM(BE12:BE13)</f>
        <v>88</v>
      </c>
      <c r="BF14" s="20">
        <f t="shared" si="17"/>
        <v>84</v>
      </c>
      <c r="BG14" s="20">
        <f t="shared" si="17"/>
        <v>89</v>
      </c>
      <c r="BH14" s="20">
        <f t="shared" si="17"/>
        <v>92</v>
      </c>
      <c r="BI14" s="20">
        <f t="shared" si="17"/>
        <v>108</v>
      </c>
      <c r="BJ14" s="20">
        <f t="shared" si="17"/>
        <v>461</v>
      </c>
      <c r="BK14" s="295" t="s">
        <v>12</v>
      </c>
      <c r="BL14" s="296"/>
      <c r="BM14" s="20">
        <f t="shared" ref="BM14:BR14" si="18">SUM(BM12:BM13)</f>
        <v>106</v>
      </c>
      <c r="BN14" s="20">
        <f t="shared" si="18"/>
        <v>112</v>
      </c>
      <c r="BO14" s="20">
        <f t="shared" si="18"/>
        <v>102</v>
      </c>
      <c r="BP14" s="20">
        <f t="shared" si="18"/>
        <v>78</v>
      </c>
      <c r="BQ14" s="20">
        <f t="shared" si="18"/>
        <v>109</v>
      </c>
      <c r="BR14" s="20">
        <f t="shared" si="18"/>
        <v>507</v>
      </c>
    </row>
    <row r="15" spans="1:70" ht="15.75" thickBot="1" x14ac:dyDescent="0.2">
      <c r="A15" s="1"/>
      <c r="E15" s="37"/>
      <c r="H15" s="37"/>
      <c r="I15" s="113"/>
      <c r="J15" s="113"/>
      <c r="K15" s="114"/>
      <c r="L15" s="73"/>
      <c r="O15" s="25"/>
      <c r="P15" s="25"/>
      <c r="Q15" s="23"/>
      <c r="R15" s="23"/>
      <c r="S15" s="23"/>
      <c r="T15" s="23"/>
      <c r="U15" s="23"/>
      <c r="V15" s="23"/>
      <c r="W15" s="25"/>
      <c r="X15" s="25"/>
      <c r="Y15" s="23"/>
      <c r="Z15" s="23"/>
      <c r="AA15" s="23"/>
      <c r="AB15" s="23"/>
      <c r="AC15" s="23"/>
      <c r="AD15" s="23"/>
      <c r="AI15" s="25"/>
      <c r="AJ15" s="25"/>
      <c r="AK15" s="23"/>
      <c r="AL15" s="23"/>
      <c r="AM15" s="23"/>
      <c r="AN15" s="23"/>
      <c r="AO15" s="23"/>
      <c r="AP15" s="23"/>
      <c r="AQ15" s="25"/>
      <c r="AR15" s="25"/>
      <c r="AS15" s="23"/>
      <c r="AT15" s="23"/>
      <c r="AU15" s="23"/>
      <c r="AV15" s="23"/>
      <c r="AW15" s="23"/>
      <c r="AX15" s="23"/>
      <c r="BC15" s="25"/>
      <c r="BD15" s="25"/>
      <c r="BE15" s="23"/>
      <c r="BF15" s="23"/>
      <c r="BG15" s="23"/>
      <c r="BH15" s="23"/>
      <c r="BI15" s="23"/>
      <c r="BJ15" s="23"/>
      <c r="BK15" s="25"/>
      <c r="BL15" s="25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71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2" ht="15.75" thickTop="1" x14ac:dyDescent="0.15">
      <c r="B17" s="151" t="s">
        <v>37</v>
      </c>
      <c r="C17" s="148">
        <f>V27+AD27+V32+AD32+V37</f>
        <v>1643</v>
      </c>
      <c r="D17" s="76">
        <f>V28+AD28+V33+AD33+V38</f>
        <v>1625</v>
      </c>
      <c r="E17" s="77">
        <f>SUM(C17:D17)</f>
        <v>3268</v>
      </c>
      <c r="F17" s="78">
        <f>AP27+AX27+AP32+AX32+AP37</f>
        <v>4</v>
      </c>
      <c r="G17" s="76">
        <f>AP28+AX28+AP33+AX33+AP38</f>
        <v>15</v>
      </c>
      <c r="H17" s="77">
        <f>SUM(F17:G17)</f>
        <v>19</v>
      </c>
      <c r="I17" s="115">
        <f t="shared" ref="I17:K20" si="19">+C17+F17</f>
        <v>1647</v>
      </c>
      <c r="J17" s="116">
        <f t="shared" si="19"/>
        <v>1640</v>
      </c>
      <c r="K17" s="117">
        <f t="shared" si="19"/>
        <v>3287</v>
      </c>
      <c r="L17" s="71"/>
      <c r="O17" s="274" t="s">
        <v>13</v>
      </c>
      <c r="P17" s="293"/>
      <c r="Q17" s="188">
        <v>55</v>
      </c>
      <c r="R17" s="187">
        <v>34</v>
      </c>
      <c r="S17" s="187">
        <v>40</v>
      </c>
      <c r="T17" s="187">
        <v>36</v>
      </c>
      <c r="U17" s="187">
        <v>37</v>
      </c>
      <c r="V17" s="187">
        <f>SUM(Q17:U17)</f>
        <v>202</v>
      </c>
      <c r="W17" s="284" t="s">
        <v>13</v>
      </c>
      <c r="X17" s="285"/>
      <c r="Y17" s="187">
        <v>43</v>
      </c>
      <c r="Z17" s="187">
        <v>31</v>
      </c>
      <c r="AA17" s="187">
        <v>32</v>
      </c>
      <c r="AB17" s="187">
        <v>47</v>
      </c>
      <c r="AC17" s="187">
        <v>38</v>
      </c>
      <c r="AD17" s="189">
        <f>SUM(Y17:AC17)</f>
        <v>191</v>
      </c>
      <c r="AI17" s="274" t="s">
        <v>13</v>
      </c>
      <c r="AJ17" s="293"/>
      <c r="AK17" s="26">
        <v>1</v>
      </c>
      <c r="AL17" s="187">
        <v>4</v>
      </c>
      <c r="AM17" s="187">
        <v>2</v>
      </c>
      <c r="AN17" s="187">
        <v>6</v>
      </c>
      <c r="AO17" s="187">
        <v>3</v>
      </c>
      <c r="AP17" s="187">
        <f>SUM(AK17:AO17)</f>
        <v>16</v>
      </c>
      <c r="AQ17" s="284" t="s">
        <v>13</v>
      </c>
      <c r="AR17" s="285"/>
      <c r="AS17" s="187">
        <v>2</v>
      </c>
      <c r="AT17" s="187">
        <v>1</v>
      </c>
      <c r="AU17" s="187">
        <v>2</v>
      </c>
      <c r="AV17" s="187">
        <v>3</v>
      </c>
      <c r="AW17" s="187">
        <v>1</v>
      </c>
      <c r="AX17" s="189">
        <f>SUM(AS17:AW17)</f>
        <v>9</v>
      </c>
      <c r="BC17" s="274" t="s">
        <v>13</v>
      </c>
      <c r="BD17" s="293"/>
      <c r="BE17" s="188">
        <f t="shared" ref="BE17:BI18" si="20">Q17+AK17</f>
        <v>56</v>
      </c>
      <c r="BF17" s="187">
        <f t="shared" si="20"/>
        <v>38</v>
      </c>
      <c r="BG17" s="187">
        <f t="shared" si="20"/>
        <v>42</v>
      </c>
      <c r="BH17" s="187">
        <f t="shared" si="20"/>
        <v>42</v>
      </c>
      <c r="BI17" s="187">
        <f t="shared" si="20"/>
        <v>40</v>
      </c>
      <c r="BJ17" s="187">
        <f>SUM(BE17:BI17)</f>
        <v>218</v>
      </c>
      <c r="BK17" s="286" t="s">
        <v>13</v>
      </c>
      <c r="BL17" s="286"/>
      <c r="BM17" s="187">
        <f t="shared" ref="BM17:BQ18" si="21">Y17+AS17</f>
        <v>45</v>
      </c>
      <c r="BN17" s="187">
        <f t="shared" si="21"/>
        <v>32</v>
      </c>
      <c r="BO17" s="187">
        <f t="shared" si="21"/>
        <v>34</v>
      </c>
      <c r="BP17" s="187">
        <f t="shared" si="21"/>
        <v>50</v>
      </c>
      <c r="BQ17" s="187">
        <f t="shared" si="21"/>
        <v>39</v>
      </c>
      <c r="BR17" s="189">
        <f>SUM(BM17:BQ17)</f>
        <v>200</v>
      </c>
    </row>
    <row r="18" spans="2:72" ht="15.75" thickBot="1" x14ac:dyDescent="0.2">
      <c r="B18" s="152" t="s">
        <v>38</v>
      </c>
      <c r="C18" s="149">
        <f>AD37</f>
        <v>470</v>
      </c>
      <c r="D18" s="68">
        <f>AD38</f>
        <v>456</v>
      </c>
      <c r="E18" s="69">
        <f>SUM(C18:D18)</f>
        <v>926</v>
      </c>
      <c r="F18" s="70">
        <f>AX37</f>
        <v>0</v>
      </c>
      <c r="G18" s="68">
        <f>AX38</f>
        <v>0</v>
      </c>
      <c r="H18" s="69">
        <f>SUM(F18:G18)</f>
        <v>0</v>
      </c>
      <c r="I18" s="118">
        <f t="shared" si="19"/>
        <v>470</v>
      </c>
      <c r="J18" s="119">
        <f t="shared" si="19"/>
        <v>456</v>
      </c>
      <c r="K18" s="120">
        <f t="shared" si="19"/>
        <v>926</v>
      </c>
      <c r="L18" s="72"/>
      <c r="O18" s="274" t="s">
        <v>15</v>
      </c>
      <c r="P18" s="293"/>
      <c r="Q18" s="17">
        <v>34</v>
      </c>
      <c r="R18" s="18">
        <v>36</v>
      </c>
      <c r="S18" s="18">
        <v>34</v>
      </c>
      <c r="T18" s="18">
        <v>32</v>
      </c>
      <c r="U18" s="18">
        <v>36</v>
      </c>
      <c r="V18" s="18">
        <f>SUM(Q18:U18)</f>
        <v>172</v>
      </c>
      <c r="W18" s="291" t="s">
        <v>15</v>
      </c>
      <c r="X18" s="292"/>
      <c r="Y18" s="18">
        <v>29</v>
      </c>
      <c r="Z18" s="18">
        <v>23</v>
      </c>
      <c r="AA18" s="18">
        <v>34</v>
      </c>
      <c r="AB18" s="18">
        <v>21</v>
      </c>
      <c r="AC18" s="18">
        <v>27</v>
      </c>
      <c r="AD18" s="19">
        <f>SUM(Y18:AC18)</f>
        <v>134</v>
      </c>
      <c r="AI18" s="274" t="s">
        <v>15</v>
      </c>
      <c r="AJ18" s="293"/>
      <c r="AK18" s="17">
        <v>2</v>
      </c>
      <c r="AL18" s="18">
        <v>2</v>
      </c>
      <c r="AM18" s="18">
        <v>1</v>
      </c>
      <c r="AN18" s="18">
        <v>2</v>
      </c>
      <c r="AO18" s="18">
        <v>2</v>
      </c>
      <c r="AP18" s="18">
        <f>SUM(AK18:AO18)</f>
        <v>9</v>
      </c>
      <c r="AQ18" s="291" t="s">
        <v>15</v>
      </c>
      <c r="AR18" s="292"/>
      <c r="AS18" s="18">
        <v>2</v>
      </c>
      <c r="AT18" s="18">
        <v>3</v>
      </c>
      <c r="AU18" s="18">
        <v>1</v>
      </c>
      <c r="AV18" s="18">
        <v>1</v>
      </c>
      <c r="AW18" s="18">
        <v>3</v>
      </c>
      <c r="AX18" s="19">
        <f>SUM(AS18:AW18)</f>
        <v>10</v>
      </c>
      <c r="BC18" s="274" t="s">
        <v>15</v>
      </c>
      <c r="BD18" s="293"/>
      <c r="BE18" s="17">
        <f t="shared" si="20"/>
        <v>36</v>
      </c>
      <c r="BF18" s="18">
        <f t="shared" si="20"/>
        <v>38</v>
      </c>
      <c r="BG18" s="18">
        <f t="shared" si="20"/>
        <v>35</v>
      </c>
      <c r="BH18" s="18">
        <f t="shared" si="20"/>
        <v>34</v>
      </c>
      <c r="BI18" s="18">
        <f t="shared" si="20"/>
        <v>38</v>
      </c>
      <c r="BJ18" s="18">
        <f>SUM(BE18:BI18)</f>
        <v>181</v>
      </c>
      <c r="BK18" s="287" t="s">
        <v>15</v>
      </c>
      <c r="BL18" s="287"/>
      <c r="BM18" s="18">
        <f t="shared" si="21"/>
        <v>31</v>
      </c>
      <c r="BN18" s="18">
        <f t="shared" si="21"/>
        <v>26</v>
      </c>
      <c r="BO18" s="18">
        <f t="shared" si="21"/>
        <v>35</v>
      </c>
      <c r="BP18" s="18">
        <f t="shared" si="21"/>
        <v>22</v>
      </c>
      <c r="BQ18" s="18">
        <f t="shared" si="21"/>
        <v>30</v>
      </c>
      <c r="BR18" s="19">
        <f>SUM(BM18:BQ18)</f>
        <v>144</v>
      </c>
    </row>
    <row r="19" spans="2:72" ht="15" x14ac:dyDescent="0.15">
      <c r="B19" s="153" t="s">
        <v>39</v>
      </c>
      <c r="C19" s="141">
        <f>V42</f>
        <v>449</v>
      </c>
      <c r="D19" s="62">
        <f>V43</f>
        <v>523</v>
      </c>
      <c r="E19" s="63">
        <f>SUM(C19:D19)</f>
        <v>972</v>
      </c>
      <c r="F19" s="64">
        <f>AP42</f>
        <v>0</v>
      </c>
      <c r="G19" s="62">
        <f>AP43</f>
        <v>0</v>
      </c>
      <c r="H19" s="63">
        <f>SUM(F19:G19)</f>
        <v>0</v>
      </c>
      <c r="I19" s="107">
        <f t="shared" si="19"/>
        <v>449</v>
      </c>
      <c r="J19" s="108">
        <f t="shared" si="19"/>
        <v>523</v>
      </c>
      <c r="K19" s="121">
        <f t="shared" si="19"/>
        <v>972</v>
      </c>
      <c r="L19" s="72"/>
      <c r="O19" s="274" t="s">
        <v>12</v>
      </c>
      <c r="P19" s="275"/>
      <c r="Q19" s="20">
        <f t="shared" ref="Q19:V19" si="22">SUM(Q17:Q18)</f>
        <v>89</v>
      </c>
      <c r="R19" s="20">
        <f t="shared" si="22"/>
        <v>70</v>
      </c>
      <c r="S19" s="20">
        <f t="shared" si="22"/>
        <v>74</v>
      </c>
      <c r="T19" s="20">
        <f t="shared" si="22"/>
        <v>68</v>
      </c>
      <c r="U19" s="20">
        <f t="shared" si="22"/>
        <v>73</v>
      </c>
      <c r="V19" s="20">
        <f t="shared" si="22"/>
        <v>374</v>
      </c>
      <c r="W19" s="295" t="s">
        <v>12</v>
      </c>
      <c r="X19" s="296"/>
      <c r="Y19" s="20">
        <f>SUM(Y17:Y18)</f>
        <v>72</v>
      </c>
      <c r="Z19" s="20">
        <f t="shared" ref="Z19:AD19" si="23">SUM(Z17:Z18)</f>
        <v>54</v>
      </c>
      <c r="AA19" s="20">
        <f t="shared" si="23"/>
        <v>66</v>
      </c>
      <c r="AB19" s="20">
        <f t="shared" si="23"/>
        <v>68</v>
      </c>
      <c r="AC19" s="20">
        <f t="shared" si="23"/>
        <v>65</v>
      </c>
      <c r="AD19" s="20">
        <f t="shared" si="23"/>
        <v>325</v>
      </c>
      <c r="AI19" s="274" t="s">
        <v>12</v>
      </c>
      <c r="AJ19" s="275"/>
      <c r="AK19" s="20">
        <f t="shared" ref="AK19:AP19" si="24">SUM(AK17:AK18)</f>
        <v>3</v>
      </c>
      <c r="AL19" s="20">
        <f t="shared" si="24"/>
        <v>6</v>
      </c>
      <c r="AM19" s="20">
        <f t="shared" si="24"/>
        <v>3</v>
      </c>
      <c r="AN19" s="20">
        <f t="shared" si="24"/>
        <v>8</v>
      </c>
      <c r="AO19" s="20">
        <f t="shared" si="24"/>
        <v>5</v>
      </c>
      <c r="AP19" s="20">
        <f t="shared" si="24"/>
        <v>25</v>
      </c>
      <c r="AQ19" s="295" t="s">
        <v>12</v>
      </c>
      <c r="AR19" s="296"/>
      <c r="AS19" s="20">
        <f t="shared" ref="AS19:AX19" si="25">SUM(AS17:AS18)</f>
        <v>4</v>
      </c>
      <c r="AT19" s="20">
        <f t="shared" si="25"/>
        <v>4</v>
      </c>
      <c r="AU19" s="20">
        <f t="shared" si="25"/>
        <v>3</v>
      </c>
      <c r="AV19" s="20">
        <f t="shared" si="25"/>
        <v>4</v>
      </c>
      <c r="AW19" s="20">
        <f t="shared" si="25"/>
        <v>4</v>
      </c>
      <c r="AX19" s="20">
        <f t="shared" si="25"/>
        <v>19</v>
      </c>
      <c r="BC19" s="274" t="s">
        <v>12</v>
      </c>
      <c r="BD19" s="275"/>
      <c r="BE19" s="20">
        <f t="shared" ref="BE19:BJ19" si="26">SUM(BE17:BE18)</f>
        <v>92</v>
      </c>
      <c r="BF19" s="20">
        <f t="shared" si="26"/>
        <v>76</v>
      </c>
      <c r="BG19" s="20">
        <f t="shared" si="26"/>
        <v>77</v>
      </c>
      <c r="BH19" s="20">
        <f t="shared" si="26"/>
        <v>76</v>
      </c>
      <c r="BI19" s="20">
        <f t="shared" si="26"/>
        <v>78</v>
      </c>
      <c r="BJ19" s="20">
        <f t="shared" si="26"/>
        <v>399</v>
      </c>
      <c r="BK19" s="295" t="s">
        <v>12</v>
      </c>
      <c r="BL19" s="296"/>
      <c r="BM19" s="20">
        <f t="shared" ref="BM19:BR19" si="27">SUM(BM17:BM18)</f>
        <v>76</v>
      </c>
      <c r="BN19" s="20">
        <f t="shared" si="27"/>
        <v>58</v>
      </c>
      <c r="BO19" s="20">
        <f t="shared" si="27"/>
        <v>69</v>
      </c>
      <c r="BP19" s="20">
        <f t="shared" si="27"/>
        <v>72</v>
      </c>
      <c r="BQ19" s="20">
        <f t="shared" si="27"/>
        <v>69</v>
      </c>
      <c r="BR19" s="20">
        <f t="shared" si="27"/>
        <v>344</v>
      </c>
    </row>
    <row r="20" spans="2:72" ht="15.75" thickBot="1" x14ac:dyDescent="0.2">
      <c r="B20" s="154" t="s">
        <v>22</v>
      </c>
      <c r="C20" s="150">
        <f>C9-C18-C19</f>
        <v>783</v>
      </c>
      <c r="D20" s="79">
        <f>D9-D18-D19</f>
        <v>1283</v>
      </c>
      <c r="E20" s="80">
        <f>SUM(C20:D20)</f>
        <v>2066</v>
      </c>
      <c r="F20" s="81">
        <f>F9-F18-F19</f>
        <v>0</v>
      </c>
      <c r="G20" s="79">
        <f>G9-G18-G19</f>
        <v>1</v>
      </c>
      <c r="H20" s="84">
        <f>H9-H18-H19</f>
        <v>1</v>
      </c>
      <c r="I20" s="122">
        <f>+C20+F20</f>
        <v>783</v>
      </c>
      <c r="J20" s="123">
        <f t="shared" si="19"/>
        <v>1284</v>
      </c>
      <c r="K20" s="124">
        <f t="shared" si="19"/>
        <v>2067</v>
      </c>
      <c r="L20" s="72"/>
      <c r="O20" s="25"/>
      <c r="P20" s="25"/>
      <c r="Q20" s="23"/>
      <c r="R20" s="23"/>
      <c r="S20" s="23"/>
      <c r="T20" s="23"/>
      <c r="U20" s="23"/>
      <c r="V20" s="23"/>
      <c r="W20" s="25"/>
      <c r="X20" s="25"/>
      <c r="Y20" s="23"/>
      <c r="Z20" s="23"/>
      <c r="AA20" s="23"/>
      <c r="AB20" s="23"/>
      <c r="AC20" s="23"/>
      <c r="AD20" s="23"/>
      <c r="AI20" s="25"/>
      <c r="AJ20" s="25"/>
      <c r="AK20" s="23"/>
      <c r="AL20" s="23"/>
      <c r="AM20" s="23"/>
      <c r="AN20" s="23"/>
      <c r="AO20" s="23"/>
      <c r="AP20" s="23"/>
      <c r="AQ20" s="25"/>
      <c r="AR20" s="25"/>
      <c r="AS20" s="23"/>
      <c r="AT20" s="23"/>
      <c r="AU20" s="23"/>
      <c r="AV20" s="23"/>
      <c r="AW20" s="23"/>
      <c r="AX20" s="23"/>
      <c r="BC20" s="25"/>
      <c r="BD20" s="25"/>
      <c r="BE20" s="23"/>
      <c r="BF20" s="23"/>
      <c r="BG20" s="23"/>
      <c r="BH20" s="23"/>
      <c r="BI20" s="23"/>
      <c r="BJ20" s="23"/>
      <c r="BK20" s="25"/>
      <c r="BL20" s="25"/>
      <c r="BM20" s="23"/>
      <c r="BN20" s="23"/>
      <c r="BO20" s="23"/>
      <c r="BP20" s="23"/>
      <c r="BQ20" s="23"/>
      <c r="BR20" s="23"/>
    </row>
    <row r="21" spans="2:72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72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2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72"/>
      <c r="O22" s="274" t="s">
        <v>13</v>
      </c>
      <c r="P22" s="293"/>
      <c r="Q22" s="188">
        <v>41</v>
      </c>
      <c r="R22" s="174">
        <v>35</v>
      </c>
      <c r="S22" s="187">
        <v>36</v>
      </c>
      <c r="T22" s="187">
        <v>45</v>
      </c>
      <c r="U22" s="187">
        <v>38</v>
      </c>
      <c r="V22" s="187">
        <f>SUM(Q22:U22)</f>
        <v>195</v>
      </c>
      <c r="W22" s="284" t="s">
        <v>13</v>
      </c>
      <c r="X22" s="285"/>
      <c r="Y22" s="187">
        <v>56</v>
      </c>
      <c r="Z22" s="187">
        <v>48</v>
      </c>
      <c r="AA22" s="187">
        <v>59</v>
      </c>
      <c r="AB22" s="187">
        <v>57</v>
      </c>
      <c r="AC22" s="27">
        <v>63</v>
      </c>
      <c r="AD22" s="189">
        <f>SUM(Y22:AC22)</f>
        <v>283</v>
      </c>
      <c r="AI22" s="274" t="s">
        <v>13</v>
      </c>
      <c r="AJ22" s="293"/>
      <c r="AK22" s="188">
        <v>3</v>
      </c>
      <c r="AL22" s="187">
        <v>4</v>
      </c>
      <c r="AM22" s="187">
        <v>1</v>
      </c>
      <c r="AN22" s="187">
        <v>1</v>
      </c>
      <c r="AO22" s="187">
        <v>2</v>
      </c>
      <c r="AP22" s="187">
        <f>SUM(AK22:AO22)</f>
        <v>11</v>
      </c>
      <c r="AQ22" s="284" t="s">
        <v>13</v>
      </c>
      <c r="AR22" s="285"/>
      <c r="AS22" s="187">
        <v>0</v>
      </c>
      <c r="AT22" s="187">
        <v>0</v>
      </c>
      <c r="AU22" s="187">
        <v>0</v>
      </c>
      <c r="AV22" s="187">
        <v>0</v>
      </c>
      <c r="AW22" s="187">
        <v>0</v>
      </c>
      <c r="AX22" s="189">
        <f>SUM(AS22:AW22)</f>
        <v>0</v>
      </c>
      <c r="BC22" s="274" t="s">
        <v>13</v>
      </c>
      <c r="BD22" s="293"/>
      <c r="BE22" s="188">
        <f t="shared" ref="BE22:BI23" si="28">Q22+AK22</f>
        <v>44</v>
      </c>
      <c r="BF22" s="187">
        <f t="shared" si="28"/>
        <v>39</v>
      </c>
      <c r="BG22" s="187">
        <f t="shared" si="28"/>
        <v>37</v>
      </c>
      <c r="BH22" s="187">
        <f t="shared" si="28"/>
        <v>46</v>
      </c>
      <c r="BI22" s="187">
        <f t="shared" si="28"/>
        <v>40</v>
      </c>
      <c r="BJ22" s="187">
        <f>SUM(BE22:BI22)</f>
        <v>206</v>
      </c>
      <c r="BK22" s="286" t="s">
        <v>13</v>
      </c>
      <c r="BL22" s="286"/>
      <c r="BM22" s="187">
        <f t="shared" ref="BM22:BQ23" si="29">Y22+AS22</f>
        <v>56</v>
      </c>
      <c r="BN22" s="187">
        <f t="shared" si="29"/>
        <v>48</v>
      </c>
      <c r="BO22" s="187">
        <f t="shared" si="29"/>
        <v>59</v>
      </c>
      <c r="BP22" s="187">
        <f t="shared" si="29"/>
        <v>57</v>
      </c>
      <c r="BQ22" s="187">
        <f t="shared" si="29"/>
        <v>63</v>
      </c>
      <c r="BR22" s="189">
        <f>SUM(BM22:BQ22)</f>
        <v>283</v>
      </c>
    </row>
    <row r="23" spans="2:72" ht="16.5" thickTop="1" thickBot="1" x14ac:dyDescent="0.2">
      <c r="B23" s="97" t="s">
        <v>37</v>
      </c>
      <c r="C23" s="98">
        <f>ROUND(C17/$C$10,4)</f>
        <v>0.3261</v>
      </c>
      <c r="D23" s="99">
        <f>ROUND(D17/$D$10,4)</f>
        <v>0.29549999999999998</v>
      </c>
      <c r="E23" s="100">
        <f>ROUND(E17/$E$10,4)</f>
        <v>0.31009999999999999</v>
      </c>
      <c r="F23" s="98">
        <f>ROUND(F17/$F$10,4)</f>
        <v>9.7600000000000006E-2</v>
      </c>
      <c r="G23" s="99">
        <f>ROUND(G17/$G$10,4)</f>
        <v>0.28299999999999997</v>
      </c>
      <c r="H23" s="100">
        <f>ROUND(H17/$H$10,4)</f>
        <v>0.2021</v>
      </c>
      <c r="I23" s="127">
        <f>ROUND(I17/$I$10,4)</f>
        <v>0.32419999999999999</v>
      </c>
      <c r="J23" s="128">
        <f>ROUND(J17/$J$10,4)</f>
        <v>0.29530000000000001</v>
      </c>
      <c r="K23" s="129">
        <f>ROUND(K17/$K$10,4)</f>
        <v>0.30909999999999999</v>
      </c>
      <c r="L23" s="72"/>
      <c r="O23" s="274" t="s">
        <v>15</v>
      </c>
      <c r="P23" s="293"/>
      <c r="Q23" s="17">
        <v>30</v>
      </c>
      <c r="R23" s="18">
        <v>40</v>
      </c>
      <c r="S23" s="18">
        <v>45</v>
      </c>
      <c r="T23" s="18">
        <v>29</v>
      </c>
      <c r="U23" s="18">
        <v>46</v>
      </c>
      <c r="V23" s="18">
        <f>SUM(Q23:U23)</f>
        <v>190</v>
      </c>
      <c r="W23" s="291" t="s">
        <v>15</v>
      </c>
      <c r="X23" s="292"/>
      <c r="Y23" s="18">
        <v>48</v>
      </c>
      <c r="Z23" s="18">
        <v>51</v>
      </c>
      <c r="AA23" s="18">
        <v>57</v>
      </c>
      <c r="AB23" s="18">
        <v>55</v>
      </c>
      <c r="AC23" s="28">
        <v>52</v>
      </c>
      <c r="AD23" s="19">
        <f>SUM(Y23:AC23)</f>
        <v>263</v>
      </c>
      <c r="AI23" s="274" t="s">
        <v>15</v>
      </c>
      <c r="AJ23" s="293"/>
      <c r="AK23" s="17">
        <v>3</v>
      </c>
      <c r="AL23" s="18">
        <v>3</v>
      </c>
      <c r="AM23" s="18">
        <v>1</v>
      </c>
      <c r="AN23" s="18">
        <v>1</v>
      </c>
      <c r="AO23" s="18">
        <v>4</v>
      </c>
      <c r="AP23" s="18">
        <f>SUM(AK23:AO23)</f>
        <v>12</v>
      </c>
      <c r="AQ23" s="291" t="s">
        <v>15</v>
      </c>
      <c r="AR23" s="292"/>
      <c r="AS23" s="18">
        <v>1</v>
      </c>
      <c r="AT23" s="18">
        <v>2</v>
      </c>
      <c r="AU23" s="18">
        <v>1</v>
      </c>
      <c r="AV23" s="18">
        <v>1</v>
      </c>
      <c r="AW23" s="18">
        <v>1</v>
      </c>
      <c r="AX23" s="19">
        <f>SUM(AS23:AW23)</f>
        <v>6</v>
      </c>
      <c r="BC23" s="274" t="s">
        <v>15</v>
      </c>
      <c r="BD23" s="293"/>
      <c r="BE23" s="17">
        <f t="shared" si="28"/>
        <v>33</v>
      </c>
      <c r="BF23" s="18">
        <f t="shared" si="28"/>
        <v>43</v>
      </c>
      <c r="BG23" s="18">
        <f t="shared" si="28"/>
        <v>46</v>
      </c>
      <c r="BH23" s="18">
        <f t="shared" si="28"/>
        <v>30</v>
      </c>
      <c r="BI23" s="18">
        <f t="shared" si="28"/>
        <v>50</v>
      </c>
      <c r="BJ23" s="18">
        <f>SUM(BE23:BI23)</f>
        <v>202</v>
      </c>
      <c r="BK23" s="287" t="s">
        <v>15</v>
      </c>
      <c r="BL23" s="287"/>
      <c r="BM23" s="18">
        <f t="shared" si="29"/>
        <v>49</v>
      </c>
      <c r="BN23" s="18">
        <f t="shared" si="29"/>
        <v>53</v>
      </c>
      <c r="BO23" s="18">
        <f t="shared" si="29"/>
        <v>58</v>
      </c>
      <c r="BP23" s="18">
        <f t="shared" si="29"/>
        <v>56</v>
      </c>
      <c r="BQ23" s="18">
        <f t="shared" si="29"/>
        <v>53</v>
      </c>
      <c r="BR23" s="19">
        <f>SUM(BM23:BQ23)</f>
        <v>269</v>
      </c>
    </row>
    <row r="24" spans="2:72" ht="15" x14ac:dyDescent="0.15">
      <c r="B24" s="87" t="s">
        <v>38</v>
      </c>
      <c r="C24" s="89">
        <f>ROUND(C18/$C$10,4)</f>
        <v>9.3299999999999994E-2</v>
      </c>
      <c r="D24" s="86">
        <f>ROUND(D18/$D$10,4)</f>
        <v>8.2900000000000001E-2</v>
      </c>
      <c r="E24" s="90">
        <f>ROUND(E18/$E$10,4)</f>
        <v>8.7900000000000006E-2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9.2499999999999999E-2</v>
      </c>
      <c r="J24" s="131">
        <f>ROUND(J18/$J$10,4)</f>
        <v>8.2100000000000006E-2</v>
      </c>
      <c r="K24" s="132">
        <f>ROUND(K18/$K$10,4)</f>
        <v>8.7099999999999997E-2</v>
      </c>
      <c r="O24" s="274" t="s">
        <v>12</v>
      </c>
      <c r="P24" s="275"/>
      <c r="Q24" s="20">
        <f t="shared" ref="Q24:V24" si="30">SUM(Q22:Q23)</f>
        <v>71</v>
      </c>
      <c r="R24" s="20">
        <f t="shared" si="30"/>
        <v>75</v>
      </c>
      <c r="S24" s="20">
        <f t="shared" si="30"/>
        <v>81</v>
      </c>
      <c r="T24" s="20">
        <f t="shared" si="30"/>
        <v>74</v>
      </c>
      <c r="U24" s="20">
        <f t="shared" si="30"/>
        <v>84</v>
      </c>
      <c r="V24" s="20">
        <f t="shared" si="30"/>
        <v>385</v>
      </c>
      <c r="W24" s="295" t="s">
        <v>12</v>
      </c>
      <c r="X24" s="296"/>
      <c r="Y24" s="20">
        <f t="shared" ref="Y24:AD24" si="31">SUM(Y22:Y23)</f>
        <v>104</v>
      </c>
      <c r="Z24" s="20">
        <f t="shared" si="31"/>
        <v>99</v>
      </c>
      <c r="AA24" s="20">
        <f t="shared" si="31"/>
        <v>116</v>
      </c>
      <c r="AB24" s="20">
        <f t="shared" si="31"/>
        <v>112</v>
      </c>
      <c r="AC24" s="20">
        <f t="shared" si="31"/>
        <v>115</v>
      </c>
      <c r="AD24" s="20">
        <f t="shared" si="31"/>
        <v>546</v>
      </c>
      <c r="AI24" s="274" t="s">
        <v>12</v>
      </c>
      <c r="AJ24" s="275"/>
      <c r="AK24" s="20">
        <f t="shared" ref="AK24:AP24" si="32">SUM(AK22:AK23)</f>
        <v>6</v>
      </c>
      <c r="AL24" s="20">
        <f t="shared" si="32"/>
        <v>7</v>
      </c>
      <c r="AM24" s="20">
        <f t="shared" si="32"/>
        <v>2</v>
      </c>
      <c r="AN24" s="20">
        <f t="shared" si="32"/>
        <v>2</v>
      </c>
      <c r="AO24" s="20">
        <f t="shared" si="32"/>
        <v>6</v>
      </c>
      <c r="AP24" s="29">
        <f t="shared" si="32"/>
        <v>23</v>
      </c>
      <c r="AQ24" s="295" t="s">
        <v>12</v>
      </c>
      <c r="AR24" s="296"/>
      <c r="AS24" s="20">
        <f t="shared" ref="AS24:AX24" si="33">SUM(AS22:AS23)</f>
        <v>1</v>
      </c>
      <c r="AT24" s="20">
        <f t="shared" si="33"/>
        <v>2</v>
      </c>
      <c r="AU24" s="20">
        <f t="shared" si="33"/>
        <v>1</v>
      </c>
      <c r="AV24" s="20">
        <f t="shared" si="33"/>
        <v>1</v>
      </c>
      <c r="AW24" s="20">
        <f t="shared" si="33"/>
        <v>1</v>
      </c>
      <c r="AX24" s="20">
        <f t="shared" si="33"/>
        <v>6</v>
      </c>
      <c r="BC24" s="274" t="s">
        <v>12</v>
      </c>
      <c r="BD24" s="275"/>
      <c r="BE24" s="20">
        <f t="shared" ref="BE24:BJ24" si="34">SUM(BE22:BE23)</f>
        <v>77</v>
      </c>
      <c r="BF24" s="20">
        <f t="shared" si="34"/>
        <v>82</v>
      </c>
      <c r="BG24" s="20">
        <f t="shared" si="34"/>
        <v>83</v>
      </c>
      <c r="BH24" s="20">
        <f t="shared" si="34"/>
        <v>76</v>
      </c>
      <c r="BI24" s="20">
        <f t="shared" si="34"/>
        <v>90</v>
      </c>
      <c r="BJ24" s="20">
        <f t="shared" si="34"/>
        <v>408</v>
      </c>
      <c r="BK24" s="295" t="s">
        <v>12</v>
      </c>
      <c r="BL24" s="296"/>
      <c r="BM24" s="20">
        <f t="shared" ref="BM24:BR24" si="35">SUM(BM22:BM23)</f>
        <v>105</v>
      </c>
      <c r="BN24" s="20">
        <f t="shared" si="35"/>
        <v>101</v>
      </c>
      <c r="BO24" s="20">
        <f t="shared" si="35"/>
        <v>117</v>
      </c>
      <c r="BP24" s="20">
        <f t="shared" si="35"/>
        <v>113</v>
      </c>
      <c r="BQ24" s="20">
        <f t="shared" si="35"/>
        <v>116</v>
      </c>
      <c r="BR24" s="20">
        <f t="shared" si="35"/>
        <v>552</v>
      </c>
    </row>
    <row r="25" spans="2:72" ht="15" x14ac:dyDescent="0.15">
      <c r="B25" s="87" t="s">
        <v>39</v>
      </c>
      <c r="C25" s="89">
        <f>ROUND(C19/$C$10,4)</f>
        <v>8.9099999999999999E-2</v>
      </c>
      <c r="D25" s="86">
        <f>ROUND(D19/$D$10,4)</f>
        <v>9.5100000000000004E-2</v>
      </c>
      <c r="E25" s="90">
        <f>ROUND(E19/$E$10,4)</f>
        <v>9.2200000000000004E-2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8.8400000000000006E-2</v>
      </c>
      <c r="J25" s="131">
        <f>ROUND(J19/$J$10,4)</f>
        <v>9.4200000000000006E-2</v>
      </c>
      <c r="K25" s="132">
        <f>ROUND(K19/$K$10,4)</f>
        <v>9.1399999999999995E-2</v>
      </c>
      <c r="O25" s="25"/>
      <c r="P25" s="25"/>
      <c r="Q25" s="23"/>
      <c r="R25" s="23"/>
      <c r="S25" s="23"/>
      <c r="T25" s="23"/>
      <c r="U25" s="23"/>
      <c r="V25" s="23"/>
      <c r="W25" s="25"/>
      <c r="X25" s="25"/>
      <c r="Y25" s="23"/>
      <c r="Z25" s="23"/>
      <c r="AA25" s="23"/>
      <c r="AB25" s="23"/>
      <c r="AC25" s="23"/>
      <c r="AD25" s="23"/>
      <c r="AI25" s="25"/>
      <c r="AJ25" s="25"/>
      <c r="AK25" s="23"/>
      <c r="AL25" s="23"/>
      <c r="AM25" s="23"/>
      <c r="AN25" s="23"/>
      <c r="AO25" s="23"/>
      <c r="AP25" s="23"/>
      <c r="AQ25" s="25"/>
      <c r="AR25" s="25"/>
      <c r="AS25" s="23"/>
      <c r="AT25" s="23"/>
      <c r="AU25" s="23"/>
      <c r="AV25" s="23"/>
      <c r="AW25" s="23"/>
      <c r="AX25" s="23"/>
      <c r="BC25" s="25"/>
      <c r="BD25" s="25"/>
      <c r="BE25" s="23"/>
      <c r="BF25" s="23"/>
      <c r="BG25" s="23"/>
      <c r="BH25" s="23"/>
      <c r="BI25" s="23"/>
      <c r="BJ25" s="23"/>
      <c r="BK25" s="25"/>
      <c r="BL25" s="25"/>
      <c r="BM25" s="23"/>
      <c r="BN25" s="23"/>
      <c r="BO25" s="23"/>
      <c r="BP25" s="23"/>
      <c r="BQ25" s="23"/>
      <c r="BR25" s="23"/>
    </row>
    <row r="26" spans="2:72" ht="15.75" thickBot="1" x14ac:dyDescent="0.2">
      <c r="B26" s="88" t="s">
        <v>22</v>
      </c>
      <c r="C26" s="91">
        <f>ROUND(C20/$C$10,4)</f>
        <v>0.15540000000000001</v>
      </c>
      <c r="D26" s="92">
        <f>ROUND(D20/$D$10,4)</f>
        <v>0.23330000000000001</v>
      </c>
      <c r="E26" s="93">
        <f>ROUND(E20/$E$10,4)</f>
        <v>0.19600000000000001</v>
      </c>
      <c r="F26" s="91">
        <f>ROUND(F20/$F$10,4)</f>
        <v>0</v>
      </c>
      <c r="G26" s="92">
        <f>ROUND(G20/$G$10,4)</f>
        <v>1.89E-2</v>
      </c>
      <c r="H26" s="93">
        <f>ROUND(H20/$H$10,4)</f>
        <v>1.06E-2</v>
      </c>
      <c r="I26" s="133">
        <f>ROUND(I20/$I$10,4)</f>
        <v>0.15409999999999999</v>
      </c>
      <c r="J26" s="134">
        <f>ROUND(J20/$J$10,4)</f>
        <v>0.23119999999999999</v>
      </c>
      <c r="K26" s="135">
        <f>ROUND(K20/$K$10,4)</f>
        <v>0.19439999999999999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2" ht="15.75" thickTop="1" x14ac:dyDescent="0.15">
      <c r="I27" s="113"/>
      <c r="J27" s="113"/>
      <c r="K27" s="113"/>
      <c r="O27" s="274" t="s">
        <v>13</v>
      </c>
      <c r="P27" s="293"/>
      <c r="Q27" s="188">
        <v>46</v>
      </c>
      <c r="R27" s="187">
        <v>66</v>
      </c>
      <c r="S27" s="187">
        <v>68</v>
      </c>
      <c r="T27" s="187">
        <v>75</v>
      </c>
      <c r="U27" s="187">
        <v>81</v>
      </c>
      <c r="V27" s="187">
        <f>SUM(Q27:U27)</f>
        <v>336</v>
      </c>
      <c r="W27" s="284" t="s">
        <v>13</v>
      </c>
      <c r="X27" s="285"/>
      <c r="Y27" s="187">
        <v>92</v>
      </c>
      <c r="Z27" s="187">
        <v>80</v>
      </c>
      <c r="AA27" s="187">
        <v>54</v>
      </c>
      <c r="AB27" s="187">
        <v>66</v>
      </c>
      <c r="AC27" s="187">
        <v>67</v>
      </c>
      <c r="AD27" s="189">
        <f>SUM(Y27:AC27)</f>
        <v>359</v>
      </c>
      <c r="AI27" s="274" t="s">
        <v>13</v>
      </c>
      <c r="AJ27" s="293"/>
      <c r="AK27" s="188">
        <v>0</v>
      </c>
      <c r="AL27" s="187">
        <v>0</v>
      </c>
      <c r="AM27" s="187">
        <v>1</v>
      </c>
      <c r="AN27" s="187">
        <v>0</v>
      </c>
      <c r="AO27" s="187">
        <v>0</v>
      </c>
      <c r="AP27" s="187">
        <f>SUM(AK27:AO27)</f>
        <v>1</v>
      </c>
      <c r="AQ27" s="284" t="s">
        <v>13</v>
      </c>
      <c r="AR27" s="285"/>
      <c r="AS27" s="187">
        <v>1</v>
      </c>
      <c r="AT27" s="187">
        <v>0</v>
      </c>
      <c r="AU27" s="187">
        <v>1</v>
      </c>
      <c r="AV27" s="187">
        <v>0</v>
      </c>
      <c r="AW27" s="187">
        <v>0</v>
      </c>
      <c r="AX27" s="189">
        <f>SUM(AS27:AW27)</f>
        <v>2</v>
      </c>
      <c r="BC27" s="274" t="s">
        <v>13</v>
      </c>
      <c r="BD27" s="293"/>
      <c r="BE27" s="188">
        <f t="shared" ref="BE27:BI28" si="36">Q27+AK27</f>
        <v>46</v>
      </c>
      <c r="BF27" s="187">
        <f t="shared" si="36"/>
        <v>66</v>
      </c>
      <c r="BG27" s="187">
        <f t="shared" si="36"/>
        <v>69</v>
      </c>
      <c r="BH27" s="187">
        <f t="shared" si="36"/>
        <v>75</v>
      </c>
      <c r="BI27" s="187">
        <f t="shared" si="36"/>
        <v>81</v>
      </c>
      <c r="BJ27" s="187">
        <f>SUM(BE27:BI27)</f>
        <v>337</v>
      </c>
      <c r="BK27" s="286" t="s">
        <v>13</v>
      </c>
      <c r="BL27" s="286"/>
      <c r="BM27" s="187">
        <f t="shared" ref="BM27:BQ28" si="37">Y27+AS27</f>
        <v>93</v>
      </c>
      <c r="BN27" s="187">
        <f t="shared" si="37"/>
        <v>80</v>
      </c>
      <c r="BO27" s="187">
        <f t="shared" si="37"/>
        <v>55</v>
      </c>
      <c r="BP27" s="187">
        <f t="shared" si="37"/>
        <v>66</v>
      </c>
      <c r="BQ27" s="187">
        <f t="shared" si="37"/>
        <v>67</v>
      </c>
      <c r="BR27" s="189">
        <f>SUM(BM27:BQ27)</f>
        <v>361</v>
      </c>
    </row>
    <row r="28" spans="2:72" ht="15.75" thickBot="1" x14ac:dyDescent="0.2">
      <c r="I28" s="113"/>
      <c r="J28" s="113"/>
      <c r="K28" s="113"/>
      <c r="O28" s="274" t="s">
        <v>15</v>
      </c>
      <c r="P28" s="293"/>
      <c r="Q28" s="17">
        <v>52</v>
      </c>
      <c r="R28" s="18">
        <v>62</v>
      </c>
      <c r="S28" s="18">
        <v>69</v>
      </c>
      <c r="T28" s="18">
        <v>65</v>
      </c>
      <c r="U28" s="18">
        <v>60</v>
      </c>
      <c r="V28" s="18">
        <f>SUM(Q28:U28)</f>
        <v>308</v>
      </c>
      <c r="W28" s="291" t="s">
        <v>15</v>
      </c>
      <c r="X28" s="292"/>
      <c r="Y28" s="18">
        <v>62</v>
      </c>
      <c r="Z28" s="18">
        <v>68</v>
      </c>
      <c r="AA28" s="18">
        <v>61</v>
      </c>
      <c r="AB28" s="18">
        <v>89</v>
      </c>
      <c r="AC28" s="18">
        <v>62</v>
      </c>
      <c r="AD28" s="19">
        <f>SUM(Y28:AC28)</f>
        <v>342</v>
      </c>
      <c r="AI28" s="274" t="s">
        <v>15</v>
      </c>
      <c r="AJ28" s="293"/>
      <c r="AK28" s="17">
        <v>2</v>
      </c>
      <c r="AL28" s="18">
        <v>3</v>
      </c>
      <c r="AM28" s="18">
        <v>2</v>
      </c>
      <c r="AN28" s="18">
        <v>0</v>
      </c>
      <c r="AO28" s="18">
        <v>2</v>
      </c>
      <c r="AP28" s="18">
        <f>SUM(AK28:AO28)</f>
        <v>9</v>
      </c>
      <c r="AQ28" s="291" t="s">
        <v>15</v>
      </c>
      <c r="AR28" s="292"/>
      <c r="AS28" s="18">
        <v>2</v>
      </c>
      <c r="AT28" s="18">
        <v>1</v>
      </c>
      <c r="AU28" s="18">
        <v>0</v>
      </c>
      <c r="AV28" s="18">
        <v>1</v>
      </c>
      <c r="AW28" s="18">
        <v>1</v>
      </c>
      <c r="AX28" s="19">
        <f>SUM(AS28:AW28)</f>
        <v>5</v>
      </c>
      <c r="BC28" s="274" t="s">
        <v>15</v>
      </c>
      <c r="BD28" s="293"/>
      <c r="BE28" s="17">
        <f t="shared" si="36"/>
        <v>54</v>
      </c>
      <c r="BF28" s="18">
        <f t="shared" si="36"/>
        <v>65</v>
      </c>
      <c r="BG28" s="18">
        <f t="shared" si="36"/>
        <v>71</v>
      </c>
      <c r="BH28" s="18">
        <f t="shared" si="36"/>
        <v>65</v>
      </c>
      <c r="BI28" s="18">
        <f t="shared" si="36"/>
        <v>62</v>
      </c>
      <c r="BJ28" s="18">
        <f>SUM(BE28:BI28)</f>
        <v>317</v>
      </c>
      <c r="BK28" s="287" t="s">
        <v>15</v>
      </c>
      <c r="BL28" s="287"/>
      <c r="BM28" s="18">
        <f t="shared" si="37"/>
        <v>64</v>
      </c>
      <c r="BN28" s="18">
        <f t="shared" si="37"/>
        <v>69</v>
      </c>
      <c r="BO28" s="18">
        <f t="shared" si="37"/>
        <v>61</v>
      </c>
      <c r="BP28" s="18">
        <f t="shared" si="37"/>
        <v>90</v>
      </c>
      <c r="BQ28" s="18">
        <f t="shared" si="37"/>
        <v>63</v>
      </c>
      <c r="BR28" s="19">
        <f>SUM(BM28:BQ28)</f>
        <v>347</v>
      </c>
    </row>
    <row r="29" spans="2:72" ht="15.75" thickBot="1" x14ac:dyDescent="0.2">
      <c r="I29" s="113"/>
      <c r="J29" s="113"/>
      <c r="K29" s="113"/>
      <c r="O29" s="274" t="s">
        <v>12</v>
      </c>
      <c r="P29" s="275"/>
      <c r="Q29" s="20">
        <f>SUM(Q27:Q28)</f>
        <v>98</v>
      </c>
      <c r="R29" s="20">
        <f t="shared" ref="R29:V29" si="38">SUM(R27:R28)</f>
        <v>128</v>
      </c>
      <c r="S29" s="20">
        <f t="shared" si="38"/>
        <v>137</v>
      </c>
      <c r="T29" s="20">
        <f t="shared" si="38"/>
        <v>140</v>
      </c>
      <c r="U29" s="20">
        <f t="shared" si="38"/>
        <v>141</v>
      </c>
      <c r="V29" s="20">
        <f t="shared" si="38"/>
        <v>644</v>
      </c>
      <c r="W29" s="295" t="s">
        <v>12</v>
      </c>
      <c r="X29" s="296"/>
      <c r="Y29" s="20">
        <f t="shared" ref="Y29:AD29" si="39">SUM(Y27:Y28)</f>
        <v>154</v>
      </c>
      <c r="Z29" s="20">
        <f t="shared" si="39"/>
        <v>148</v>
      </c>
      <c r="AA29" s="20">
        <f t="shared" si="39"/>
        <v>115</v>
      </c>
      <c r="AB29" s="20">
        <f t="shared" si="39"/>
        <v>155</v>
      </c>
      <c r="AC29" s="20">
        <f t="shared" si="39"/>
        <v>129</v>
      </c>
      <c r="AD29" s="20">
        <f t="shared" si="39"/>
        <v>701</v>
      </c>
      <c r="AI29" s="274" t="s">
        <v>12</v>
      </c>
      <c r="AJ29" s="275"/>
      <c r="AK29" s="20">
        <f t="shared" ref="AK29:AP29" si="40">SUM(AK27:AK28)</f>
        <v>2</v>
      </c>
      <c r="AL29" s="20">
        <f t="shared" si="40"/>
        <v>3</v>
      </c>
      <c r="AM29" s="20">
        <f t="shared" si="40"/>
        <v>3</v>
      </c>
      <c r="AN29" s="20">
        <f t="shared" si="40"/>
        <v>0</v>
      </c>
      <c r="AO29" s="20">
        <f t="shared" si="40"/>
        <v>2</v>
      </c>
      <c r="AP29" s="20">
        <f t="shared" si="40"/>
        <v>10</v>
      </c>
      <c r="AQ29" s="295" t="s">
        <v>12</v>
      </c>
      <c r="AR29" s="296"/>
      <c r="AS29" s="20">
        <f t="shared" ref="AS29:AX29" si="41">SUM(AS27:AS28)</f>
        <v>3</v>
      </c>
      <c r="AT29" s="20">
        <f t="shared" si="41"/>
        <v>1</v>
      </c>
      <c r="AU29" s="20">
        <f t="shared" si="41"/>
        <v>1</v>
      </c>
      <c r="AV29" s="20">
        <f t="shared" si="41"/>
        <v>1</v>
      </c>
      <c r="AW29" s="20">
        <f t="shared" si="41"/>
        <v>1</v>
      </c>
      <c r="AX29" s="20">
        <f t="shared" si="41"/>
        <v>7</v>
      </c>
      <c r="BC29" s="274" t="s">
        <v>12</v>
      </c>
      <c r="BD29" s="275"/>
      <c r="BE29" s="20">
        <f t="shared" ref="BE29:BJ29" si="42">SUM(BE27:BE28)</f>
        <v>100</v>
      </c>
      <c r="BF29" s="20">
        <f t="shared" si="42"/>
        <v>131</v>
      </c>
      <c r="BG29" s="20">
        <f t="shared" si="42"/>
        <v>140</v>
      </c>
      <c r="BH29" s="20">
        <f t="shared" si="42"/>
        <v>140</v>
      </c>
      <c r="BI29" s="20">
        <f t="shared" si="42"/>
        <v>143</v>
      </c>
      <c r="BJ29" s="20">
        <f t="shared" si="42"/>
        <v>654</v>
      </c>
      <c r="BK29" s="295" t="s">
        <v>12</v>
      </c>
      <c r="BL29" s="296"/>
      <c r="BM29" s="20">
        <f t="shared" ref="BM29:BR29" si="43">SUM(BM27:BM28)</f>
        <v>157</v>
      </c>
      <c r="BN29" s="20">
        <f t="shared" si="43"/>
        <v>149</v>
      </c>
      <c r="BO29" s="20">
        <f t="shared" si="43"/>
        <v>116</v>
      </c>
      <c r="BP29" s="20">
        <f t="shared" si="43"/>
        <v>156</v>
      </c>
      <c r="BQ29" s="20">
        <f t="shared" si="43"/>
        <v>130</v>
      </c>
      <c r="BR29" s="20">
        <f t="shared" si="43"/>
        <v>708</v>
      </c>
    </row>
    <row r="30" spans="2:72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5"/>
      <c r="P30" s="25"/>
      <c r="Q30" s="23"/>
      <c r="R30" s="23"/>
      <c r="S30" s="23"/>
      <c r="T30" s="23"/>
      <c r="U30" s="23"/>
      <c r="V30" s="23"/>
      <c r="W30" s="25"/>
      <c r="X30" s="25"/>
      <c r="Y30" s="23"/>
      <c r="Z30" s="23"/>
      <c r="AA30" s="23"/>
      <c r="AB30" s="23"/>
      <c r="AC30" s="23"/>
      <c r="AD30" s="23"/>
      <c r="AI30" s="25"/>
      <c r="AJ30" s="25"/>
      <c r="AK30" s="23"/>
      <c r="AL30" s="23"/>
      <c r="AM30" s="23"/>
      <c r="AN30" s="23"/>
      <c r="AO30" s="23"/>
      <c r="AP30" s="23"/>
      <c r="AQ30" s="25"/>
      <c r="AR30" s="25"/>
      <c r="AS30" s="23"/>
      <c r="AT30" s="23"/>
      <c r="AU30" s="23"/>
      <c r="AV30" s="23"/>
      <c r="AW30" s="23"/>
      <c r="AX30" s="23"/>
      <c r="BC30" s="25"/>
      <c r="BD30" s="25"/>
      <c r="BE30" s="23"/>
      <c r="BF30" s="23"/>
      <c r="BG30" s="23"/>
      <c r="BH30" s="23"/>
      <c r="BI30" s="23"/>
      <c r="BJ30" s="23"/>
      <c r="BK30" s="25"/>
      <c r="BL30" s="25"/>
      <c r="BM30" s="23"/>
      <c r="BN30" s="23"/>
      <c r="BO30" s="23"/>
      <c r="BP30" s="23"/>
      <c r="BQ30" s="23"/>
      <c r="BR30" s="23"/>
      <c r="BT30">
        <f>SUM(BJ29+BR29+BJ34+BR34+BJ39+BR39+BJ44+BR44+BJ49+BR49+BJ54+BR54+BJ59)</f>
        <v>7252</v>
      </c>
    </row>
    <row r="31" spans="2:72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2" x14ac:dyDescent="0.15">
      <c r="B32" s="83" t="s">
        <v>45</v>
      </c>
      <c r="C32" s="317">
        <f t="shared" ref="C32:K32" si="44">C18+C19</f>
        <v>919</v>
      </c>
      <c r="D32" s="319">
        <f t="shared" si="44"/>
        <v>979</v>
      </c>
      <c r="E32" s="321">
        <f t="shared" si="44"/>
        <v>1898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919</v>
      </c>
      <c r="J32" s="331">
        <f t="shared" si="44"/>
        <v>979</v>
      </c>
      <c r="K32" s="333">
        <f t="shared" si="44"/>
        <v>1898</v>
      </c>
      <c r="O32" s="274" t="s">
        <v>13</v>
      </c>
      <c r="P32" s="293"/>
      <c r="Q32" s="188">
        <v>67</v>
      </c>
      <c r="R32" s="187">
        <v>57</v>
      </c>
      <c r="S32" s="187">
        <v>57</v>
      </c>
      <c r="T32" s="187">
        <v>48</v>
      </c>
      <c r="U32" s="187">
        <v>56</v>
      </c>
      <c r="V32" s="187">
        <f>SUM(Q32:U32)</f>
        <v>285</v>
      </c>
      <c r="W32" s="284" t="s">
        <v>13</v>
      </c>
      <c r="X32" s="285"/>
      <c r="Y32" s="187">
        <v>60</v>
      </c>
      <c r="Z32" s="187">
        <v>47</v>
      </c>
      <c r="AA32" s="187">
        <v>52</v>
      </c>
      <c r="AB32" s="187">
        <v>68</v>
      </c>
      <c r="AC32" s="187">
        <v>73</v>
      </c>
      <c r="AD32" s="189">
        <f>SUM(Y32:AC32)</f>
        <v>300</v>
      </c>
      <c r="AI32" s="274" t="s">
        <v>13</v>
      </c>
      <c r="AJ32" s="293"/>
      <c r="AK32" s="188">
        <v>0</v>
      </c>
      <c r="AL32" s="187">
        <v>0</v>
      </c>
      <c r="AM32" s="187">
        <v>0</v>
      </c>
      <c r="AN32" s="187">
        <v>1</v>
      </c>
      <c r="AO32" s="187">
        <v>0</v>
      </c>
      <c r="AP32" s="187">
        <f>SUM(AK32:AO32)</f>
        <v>1</v>
      </c>
      <c r="AQ32" s="284" t="s">
        <v>13</v>
      </c>
      <c r="AR32" s="285"/>
      <c r="AS32" s="187"/>
      <c r="AT32" s="187"/>
      <c r="AU32" s="187"/>
      <c r="AV32" s="187"/>
      <c r="AW32" s="187"/>
      <c r="AX32" s="189">
        <f>SUM(AS32:AW32)</f>
        <v>0</v>
      </c>
      <c r="BC32" s="274" t="s">
        <v>13</v>
      </c>
      <c r="BD32" s="293"/>
      <c r="BE32" s="188">
        <f t="shared" ref="BE32:BI32" si="45">Q32+AK32</f>
        <v>67</v>
      </c>
      <c r="BF32" s="187">
        <f t="shared" si="45"/>
        <v>57</v>
      </c>
      <c r="BG32" s="187">
        <f t="shared" si="45"/>
        <v>57</v>
      </c>
      <c r="BH32" s="187">
        <f t="shared" si="45"/>
        <v>49</v>
      </c>
      <c r="BI32" s="187">
        <f t="shared" si="45"/>
        <v>56</v>
      </c>
      <c r="BJ32" s="187">
        <f>SUM(BE32:BI32)</f>
        <v>286</v>
      </c>
      <c r="BK32" s="286" t="s">
        <v>13</v>
      </c>
      <c r="BL32" s="286"/>
      <c r="BM32" s="187">
        <f t="shared" ref="BM32:BQ33" si="46">Y32+AS32</f>
        <v>60</v>
      </c>
      <c r="BN32" s="187">
        <f t="shared" si="46"/>
        <v>47</v>
      </c>
      <c r="BO32" s="187">
        <f t="shared" si="46"/>
        <v>52</v>
      </c>
      <c r="BP32" s="187">
        <f t="shared" si="46"/>
        <v>68</v>
      </c>
      <c r="BQ32" s="187">
        <f t="shared" si="46"/>
        <v>73</v>
      </c>
      <c r="BR32" s="189">
        <f>SUM(BM32:BQ32)</f>
        <v>300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60</v>
      </c>
      <c r="R33" s="18">
        <v>61</v>
      </c>
      <c r="S33" s="18">
        <v>56</v>
      </c>
      <c r="T33" s="18">
        <v>54</v>
      </c>
      <c r="U33" s="18">
        <v>45</v>
      </c>
      <c r="V33" s="18">
        <f>SUM(Q33:U33)</f>
        <v>276</v>
      </c>
      <c r="W33" s="291" t="s">
        <v>15</v>
      </c>
      <c r="X33" s="292"/>
      <c r="Y33" s="18">
        <v>47</v>
      </c>
      <c r="Z33" s="18">
        <v>70</v>
      </c>
      <c r="AA33" s="18">
        <v>72</v>
      </c>
      <c r="AB33" s="18">
        <v>63</v>
      </c>
      <c r="AC33" s="18">
        <v>71</v>
      </c>
      <c r="AD33" s="19">
        <f>SUM(Y33:AC33)</f>
        <v>323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60</v>
      </c>
      <c r="BF33" s="17">
        <f t="shared" ref="BF33:BI33" si="47">SUM(R33,AL33)</f>
        <v>61</v>
      </c>
      <c r="BG33" s="17">
        <f t="shared" si="47"/>
        <v>57</v>
      </c>
      <c r="BH33" s="17">
        <f t="shared" si="47"/>
        <v>54</v>
      </c>
      <c r="BI33" s="17">
        <f t="shared" si="47"/>
        <v>45</v>
      </c>
      <c r="BJ33" s="18">
        <f>SUM(BE33:BI33)</f>
        <v>277</v>
      </c>
      <c r="BK33" s="287" t="s">
        <v>15</v>
      </c>
      <c r="BL33" s="287"/>
      <c r="BM33" s="18">
        <f>Y33+AS33</f>
        <v>47</v>
      </c>
      <c r="BN33" s="18">
        <f t="shared" si="46"/>
        <v>70</v>
      </c>
      <c r="BO33" s="18">
        <f t="shared" si="46"/>
        <v>72</v>
      </c>
      <c r="BP33" s="18">
        <f t="shared" si="46"/>
        <v>63</v>
      </c>
      <c r="BQ33" s="18">
        <f t="shared" si="46"/>
        <v>71</v>
      </c>
      <c r="BR33" s="19">
        <f>SUM(BM33:BQ33)</f>
        <v>323</v>
      </c>
    </row>
    <row r="34" spans="2:70" x14ac:dyDescent="0.15">
      <c r="B34" s="83" t="s">
        <v>46</v>
      </c>
      <c r="C34" s="347">
        <f t="shared" ref="C34:K34" si="48">C20</f>
        <v>783</v>
      </c>
      <c r="D34" s="349">
        <f t="shared" si="48"/>
        <v>1283</v>
      </c>
      <c r="E34" s="351">
        <f t="shared" si="48"/>
        <v>2066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343">
        <f t="shared" si="48"/>
        <v>783</v>
      </c>
      <c r="J34" s="345">
        <f t="shared" si="48"/>
        <v>1284</v>
      </c>
      <c r="K34" s="359">
        <f t="shared" si="48"/>
        <v>2067</v>
      </c>
      <c r="O34" s="274" t="s">
        <v>12</v>
      </c>
      <c r="P34" s="275"/>
      <c r="Q34" s="20">
        <f t="shared" ref="Q34:V34" si="49">SUM(Q32:Q33)</f>
        <v>127</v>
      </c>
      <c r="R34" s="20">
        <f t="shared" si="49"/>
        <v>118</v>
      </c>
      <c r="S34" s="20">
        <f t="shared" si="49"/>
        <v>113</v>
      </c>
      <c r="T34" s="20">
        <f t="shared" si="49"/>
        <v>102</v>
      </c>
      <c r="U34" s="20">
        <f t="shared" si="49"/>
        <v>101</v>
      </c>
      <c r="V34" s="20">
        <f t="shared" si="49"/>
        <v>561</v>
      </c>
      <c r="W34" s="295" t="s">
        <v>12</v>
      </c>
      <c r="X34" s="296"/>
      <c r="Y34" s="20">
        <f t="shared" ref="Y34:AD34" si="50">SUM(Y32:Y33)</f>
        <v>107</v>
      </c>
      <c r="Z34" s="20">
        <f t="shared" si="50"/>
        <v>117</v>
      </c>
      <c r="AA34" s="20">
        <f t="shared" si="50"/>
        <v>124</v>
      </c>
      <c r="AB34" s="20">
        <f t="shared" si="50"/>
        <v>131</v>
      </c>
      <c r="AC34" s="20">
        <f t="shared" si="50"/>
        <v>144</v>
      </c>
      <c r="AD34" s="20">
        <f t="shared" si="50"/>
        <v>623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127</v>
      </c>
      <c r="BF34" s="20">
        <f t="shared" si="53"/>
        <v>118</v>
      </c>
      <c r="BG34" s="20">
        <f t="shared" si="53"/>
        <v>114</v>
      </c>
      <c r="BH34" s="20">
        <f t="shared" si="53"/>
        <v>103</v>
      </c>
      <c r="BI34" s="20">
        <f t="shared" si="53"/>
        <v>101</v>
      </c>
      <c r="BJ34" s="20">
        <f t="shared" si="53"/>
        <v>563</v>
      </c>
      <c r="BK34" s="295" t="s">
        <v>12</v>
      </c>
      <c r="BL34" s="296"/>
      <c r="BM34" s="20">
        <f t="shared" ref="BM34:BR34" si="54">SUM(BM32:BM33)</f>
        <v>107</v>
      </c>
      <c r="BN34" s="20">
        <f t="shared" si="54"/>
        <v>117</v>
      </c>
      <c r="BO34" s="20">
        <f t="shared" si="54"/>
        <v>124</v>
      </c>
      <c r="BP34" s="20">
        <f t="shared" si="54"/>
        <v>131</v>
      </c>
      <c r="BQ34" s="20">
        <f t="shared" si="54"/>
        <v>144</v>
      </c>
      <c r="BR34" s="20">
        <f t="shared" si="54"/>
        <v>623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5"/>
      <c r="P35" s="25"/>
      <c r="Q35" s="23"/>
      <c r="R35" s="23"/>
      <c r="S35" s="23"/>
      <c r="T35" s="23"/>
      <c r="U35" s="23"/>
      <c r="V35" s="23"/>
      <c r="W35" s="25"/>
      <c r="X35" s="25"/>
      <c r="Y35" s="23"/>
      <c r="Z35" s="23"/>
      <c r="AA35" s="23"/>
      <c r="AB35" s="23"/>
      <c r="AC35" s="23"/>
      <c r="AD35" s="23"/>
      <c r="AI35" s="25"/>
      <c r="AJ35" s="25"/>
      <c r="AK35" s="23"/>
      <c r="AL35" s="23"/>
      <c r="AM35" s="23"/>
      <c r="AN35" s="23"/>
      <c r="AO35" s="23"/>
      <c r="AP35" s="23"/>
      <c r="AQ35" s="25"/>
      <c r="AR35" s="25"/>
      <c r="AS35" s="23"/>
      <c r="AT35" s="23"/>
      <c r="AU35" s="23"/>
      <c r="AV35" s="23"/>
      <c r="AW35" s="23"/>
      <c r="AX35" s="23"/>
      <c r="BC35" s="25"/>
      <c r="BD35" s="25"/>
      <c r="BE35" s="23"/>
      <c r="BF35" s="23"/>
      <c r="BG35" s="23"/>
      <c r="BH35" s="23"/>
      <c r="BI35" s="23"/>
      <c r="BJ35" s="23"/>
      <c r="BK35" s="25"/>
      <c r="BL35" s="25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188">
        <v>71</v>
      </c>
      <c r="R37" s="187">
        <v>82</v>
      </c>
      <c r="S37" s="187">
        <v>69</v>
      </c>
      <c r="T37" s="187">
        <v>75</v>
      </c>
      <c r="U37" s="187">
        <v>66</v>
      </c>
      <c r="V37" s="187">
        <f>SUM(Q37:U37)</f>
        <v>363</v>
      </c>
      <c r="W37" s="284" t="s">
        <v>13</v>
      </c>
      <c r="X37" s="285"/>
      <c r="Y37" s="187">
        <v>85</v>
      </c>
      <c r="Z37" s="187">
        <v>102</v>
      </c>
      <c r="AA37" s="187">
        <v>97</v>
      </c>
      <c r="AB37" s="187">
        <v>90</v>
      </c>
      <c r="AC37" s="187">
        <v>96</v>
      </c>
      <c r="AD37" s="189">
        <f>SUM(Y37:AC37)</f>
        <v>470</v>
      </c>
      <c r="AI37" s="274" t="s">
        <v>13</v>
      </c>
      <c r="AJ37" s="293"/>
      <c r="AK37" s="188"/>
      <c r="AL37" s="187"/>
      <c r="AM37" s="187"/>
      <c r="AN37" s="187"/>
      <c r="AO37" s="187"/>
      <c r="AP37" s="187">
        <f>SUM(AK37:AO37)</f>
        <v>0</v>
      </c>
      <c r="AQ37" s="284" t="s">
        <v>13</v>
      </c>
      <c r="AR37" s="285"/>
      <c r="AS37" s="187"/>
      <c r="AT37" s="187"/>
      <c r="AU37" s="187"/>
      <c r="AV37" s="187"/>
      <c r="AW37" s="187"/>
      <c r="AX37" s="189">
        <f>SUM(AS37:AW37)</f>
        <v>0</v>
      </c>
      <c r="BC37" s="274" t="s">
        <v>13</v>
      </c>
      <c r="BD37" s="293"/>
      <c r="BE37" s="188">
        <f t="shared" ref="BE37:BI38" si="55">Q37+AK37</f>
        <v>71</v>
      </c>
      <c r="BF37" s="187">
        <f t="shared" si="55"/>
        <v>82</v>
      </c>
      <c r="BG37" s="187">
        <f t="shared" si="55"/>
        <v>69</v>
      </c>
      <c r="BH37" s="187">
        <f t="shared" si="55"/>
        <v>75</v>
      </c>
      <c r="BI37" s="187">
        <f t="shared" si="55"/>
        <v>66</v>
      </c>
      <c r="BJ37" s="187">
        <f>SUM(BE37:BI37)</f>
        <v>363</v>
      </c>
      <c r="BK37" s="286" t="s">
        <v>13</v>
      </c>
      <c r="BL37" s="286"/>
      <c r="BM37" s="187">
        <f t="shared" ref="BM37:BQ38" si="56">Y37+AS37</f>
        <v>85</v>
      </c>
      <c r="BN37" s="187">
        <f t="shared" si="56"/>
        <v>102</v>
      </c>
      <c r="BO37" s="187">
        <f t="shared" si="56"/>
        <v>97</v>
      </c>
      <c r="BP37" s="187">
        <f t="shared" si="56"/>
        <v>90</v>
      </c>
      <c r="BQ37" s="187">
        <f t="shared" si="56"/>
        <v>96</v>
      </c>
      <c r="BR37" s="189">
        <f>SUM(BM37:BQ37)</f>
        <v>470</v>
      </c>
    </row>
    <row r="38" spans="2:70" ht="14.25" thickBot="1" x14ac:dyDescent="0.2">
      <c r="B38" s="138" t="s">
        <v>41</v>
      </c>
      <c r="C38" s="367">
        <f>ROUND(C32/$C$10,4)</f>
        <v>0.18240000000000001</v>
      </c>
      <c r="D38" s="369">
        <f>ROUND(D32/$D$10,4)</f>
        <v>0.17799999999999999</v>
      </c>
      <c r="E38" s="371">
        <f>ROUND(E32/$E$10,4)</f>
        <v>0.18010000000000001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0.18090000000000001</v>
      </c>
      <c r="J38" s="363">
        <f>ROUND(J32/$J$10,4)</f>
        <v>0.17630000000000001</v>
      </c>
      <c r="K38" s="365">
        <f>ROUND(K32/$K$10,4)</f>
        <v>0.17849999999999999</v>
      </c>
      <c r="O38" s="274" t="s">
        <v>15</v>
      </c>
      <c r="P38" s="293"/>
      <c r="Q38" s="17">
        <v>59</v>
      </c>
      <c r="R38" s="18">
        <v>74</v>
      </c>
      <c r="S38" s="18">
        <v>84</v>
      </c>
      <c r="T38" s="18">
        <v>65</v>
      </c>
      <c r="U38" s="18">
        <v>94</v>
      </c>
      <c r="V38" s="18">
        <f>SUM(Q38:U38)</f>
        <v>376</v>
      </c>
      <c r="W38" s="291" t="s">
        <v>15</v>
      </c>
      <c r="X38" s="292"/>
      <c r="Y38" s="18">
        <v>80</v>
      </c>
      <c r="Z38" s="18">
        <v>86</v>
      </c>
      <c r="AA38" s="18">
        <v>87</v>
      </c>
      <c r="AB38" s="18">
        <v>93</v>
      </c>
      <c r="AC38" s="18">
        <v>110</v>
      </c>
      <c r="AD38" s="19">
        <f>SUM(Y38:AC38)</f>
        <v>456</v>
      </c>
      <c r="AI38" s="274" t="s">
        <v>15</v>
      </c>
      <c r="AJ38" s="293"/>
      <c r="AK38" s="17"/>
      <c r="AL38" s="18"/>
      <c r="AM38" s="18"/>
      <c r="AN38" s="18"/>
      <c r="AO38" s="18"/>
      <c r="AP38" s="18">
        <f>SUM(AK38:AO38)</f>
        <v>0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59</v>
      </c>
      <c r="BF38" s="18">
        <f t="shared" si="55"/>
        <v>74</v>
      </c>
      <c r="BG38" s="18">
        <f t="shared" si="55"/>
        <v>84</v>
      </c>
      <c r="BH38" s="18">
        <f t="shared" si="55"/>
        <v>65</v>
      </c>
      <c r="BI38" s="18">
        <f t="shared" si="55"/>
        <v>94</v>
      </c>
      <c r="BJ38" s="18">
        <f>SUM(BE38:BI38)</f>
        <v>376</v>
      </c>
      <c r="BK38" s="287" t="s">
        <v>15</v>
      </c>
      <c r="BL38" s="287"/>
      <c r="BM38" s="18">
        <f t="shared" si="56"/>
        <v>80</v>
      </c>
      <c r="BN38" s="18">
        <f t="shared" si="56"/>
        <v>86</v>
      </c>
      <c r="BO38" s="18">
        <f t="shared" si="56"/>
        <v>87</v>
      </c>
      <c r="BP38" s="18">
        <f t="shared" si="56"/>
        <v>93</v>
      </c>
      <c r="BQ38" s="18">
        <f t="shared" si="56"/>
        <v>110</v>
      </c>
      <c r="BR38" s="19">
        <f>SUM(BM38:BQ38)</f>
        <v>456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72"/>
      <c r="O39" s="274" t="s">
        <v>12</v>
      </c>
      <c r="P39" s="275"/>
      <c r="Q39" s="20">
        <f t="shared" ref="Q39:V39" si="57">SUM(Q37:Q38)</f>
        <v>130</v>
      </c>
      <c r="R39" s="20">
        <f t="shared" si="57"/>
        <v>156</v>
      </c>
      <c r="S39" s="20">
        <f t="shared" si="57"/>
        <v>153</v>
      </c>
      <c r="T39" s="20">
        <f t="shared" si="57"/>
        <v>140</v>
      </c>
      <c r="U39" s="20">
        <f t="shared" si="57"/>
        <v>160</v>
      </c>
      <c r="V39" s="20">
        <f t="shared" si="57"/>
        <v>739</v>
      </c>
      <c r="W39" s="295" t="s">
        <v>12</v>
      </c>
      <c r="X39" s="296"/>
      <c r="Y39" s="20">
        <f t="shared" ref="Y39:AD39" si="58">SUM(Y37:Y38)</f>
        <v>165</v>
      </c>
      <c r="Z39" s="20">
        <f t="shared" si="58"/>
        <v>188</v>
      </c>
      <c r="AA39" s="20">
        <f t="shared" si="58"/>
        <v>184</v>
      </c>
      <c r="AB39" s="20">
        <f t="shared" si="58"/>
        <v>183</v>
      </c>
      <c r="AC39" s="20">
        <f t="shared" si="58"/>
        <v>206</v>
      </c>
      <c r="AD39" s="20">
        <f t="shared" si="58"/>
        <v>926</v>
      </c>
      <c r="AI39" s="274" t="s">
        <v>12</v>
      </c>
      <c r="AJ39" s="275"/>
      <c r="AK39" s="20">
        <f t="shared" ref="AK39:AP39" si="59">SUM(AK37:AK38)</f>
        <v>0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0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130</v>
      </c>
      <c r="BF39" s="20">
        <f t="shared" si="61"/>
        <v>156</v>
      </c>
      <c r="BG39" s="20">
        <f t="shared" si="61"/>
        <v>153</v>
      </c>
      <c r="BH39" s="20">
        <f t="shared" si="61"/>
        <v>140</v>
      </c>
      <c r="BI39" s="20">
        <f t="shared" si="61"/>
        <v>160</v>
      </c>
      <c r="BJ39" s="20">
        <f t="shared" si="61"/>
        <v>739</v>
      </c>
      <c r="BK39" s="295" t="s">
        <v>12</v>
      </c>
      <c r="BL39" s="296"/>
      <c r="BM39" s="20">
        <f t="shared" ref="BM39:BR39" si="62">SUM(BM37:BM38)</f>
        <v>165</v>
      </c>
      <c r="BN39" s="20">
        <f t="shared" si="62"/>
        <v>188</v>
      </c>
      <c r="BO39" s="20">
        <f t="shared" si="62"/>
        <v>184</v>
      </c>
      <c r="BP39" s="20">
        <f t="shared" si="62"/>
        <v>183</v>
      </c>
      <c r="BQ39" s="20">
        <f t="shared" si="62"/>
        <v>206</v>
      </c>
      <c r="BR39" s="20">
        <f t="shared" si="62"/>
        <v>926</v>
      </c>
    </row>
    <row r="40" spans="2:70" x14ac:dyDescent="0.15">
      <c r="B40" s="85" t="s">
        <v>43</v>
      </c>
      <c r="C40" s="368">
        <f>ROUND(C34/$C$10,4)</f>
        <v>0.15540000000000001</v>
      </c>
      <c r="D40" s="370">
        <f>ROUND(D34/$D$10,4)</f>
        <v>0.23330000000000001</v>
      </c>
      <c r="E40" s="372">
        <f>ROUND(E34/$E$10,4)</f>
        <v>0.19600000000000001</v>
      </c>
      <c r="F40" s="368">
        <f>ROUND(F34/$F$10,4)</f>
        <v>0</v>
      </c>
      <c r="G40" s="370">
        <f>ROUND(G34/$G$10,4)</f>
        <v>1.89E-2</v>
      </c>
      <c r="H40" s="374">
        <f>ROUND(H34/$H$10,4)</f>
        <v>1.06E-2</v>
      </c>
      <c r="I40" s="362">
        <f>ROUND(I34/$I$10,4)</f>
        <v>0.15409999999999999</v>
      </c>
      <c r="J40" s="364">
        <f>ROUND(J34/$J$10,4)</f>
        <v>0.23119999999999999</v>
      </c>
      <c r="K40" s="366">
        <f>ROUND(K34/$K$10,4)</f>
        <v>0.19439999999999999</v>
      </c>
      <c r="O40" s="25"/>
      <c r="P40" s="25"/>
      <c r="Q40" s="23"/>
      <c r="R40" s="23"/>
      <c r="S40" s="23"/>
      <c r="T40" s="23"/>
      <c r="U40" s="23"/>
      <c r="V40" s="23"/>
      <c r="W40" s="25"/>
      <c r="X40" s="25"/>
      <c r="Y40" s="23"/>
      <c r="Z40" s="23"/>
      <c r="AA40" s="23"/>
      <c r="AB40" s="23"/>
      <c r="AC40" s="23"/>
      <c r="AD40" s="23"/>
      <c r="AI40" s="25"/>
      <c r="AJ40" s="25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BC40" s="25"/>
      <c r="BD40" s="25"/>
      <c r="BE40" s="23"/>
      <c r="BF40" s="23"/>
      <c r="BG40" s="23"/>
      <c r="BH40" s="23"/>
      <c r="BI40" s="23"/>
      <c r="BJ40" s="23"/>
      <c r="BK40" s="25"/>
      <c r="BL40" s="25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188">
        <v>92</v>
      </c>
      <c r="R42" s="187">
        <v>108</v>
      </c>
      <c r="S42" s="187">
        <v>110</v>
      </c>
      <c r="T42" s="187">
        <v>100</v>
      </c>
      <c r="U42" s="187">
        <v>39</v>
      </c>
      <c r="V42" s="187">
        <f>SUM(Q42:U42)</f>
        <v>449</v>
      </c>
      <c r="W42" s="284" t="s">
        <v>13</v>
      </c>
      <c r="X42" s="285"/>
      <c r="Y42" s="187">
        <v>54</v>
      </c>
      <c r="Z42" s="187">
        <v>78</v>
      </c>
      <c r="AA42" s="187">
        <v>75</v>
      </c>
      <c r="AB42" s="187">
        <v>67</v>
      </c>
      <c r="AC42" s="187">
        <v>51</v>
      </c>
      <c r="AD42" s="189">
        <f>SUM(Y42:AC42)</f>
        <v>325</v>
      </c>
      <c r="AI42" s="274" t="s">
        <v>13</v>
      </c>
      <c r="AJ42" s="293"/>
      <c r="AK42" s="188"/>
      <c r="AL42" s="187"/>
      <c r="AM42" s="187"/>
      <c r="AN42" s="187"/>
      <c r="AO42" s="187"/>
      <c r="AP42" s="187">
        <f>SUM(AK42:AO42)</f>
        <v>0</v>
      </c>
      <c r="AQ42" s="284" t="s">
        <v>13</v>
      </c>
      <c r="AR42" s="285"/>
      <c r="AS42" s="187"/>
      <c r="AT42" s="187"/>
      <c r="AU42" s="187">
        <v>0</v>
      </c>
      <c r="AV42" s="187"/>
      <c r="AW42" s="187"/>
      <c r="AX42" s="189">
        <f>SUM(AS42:AW42)</f>
        <v>0</v>
      </c>
      <c r="BC42" s="274" t="s">
        <v>13</v>
      </c>
      <c r="BD42" s="293"/>
      <c r="BE42" s="188">
        <f t="shared" ref="BE42:BI43" si="63">Q42+AK42</f>
        <v>92</v>
      </c>
      <c r="BF42" s="187">
        <f t="shared" si="63"/>
        <v>108</v>
      </c>
      <c r="BG42" s="187">
        <f t="shared" si="63"/>
        <v>110</v>
      </c>
      <c r="BH42" s="187">
        <f t="shared" si="63"/>
        <v>100</v>
      </c>
      <c r="BI42" s="187">
        <f t="shared" si="63"/>
        <v>39</v>
      </c>
      <c r="BJ42" s="189">
        <f>SUM(BE42:BI42)</f>
        <v>449</v>
      </c>
      <c r="BK42" s="286" t="s">
        <v>13</v>
      </c>
      <c r="BL42" s="286"/>
      <c r="BM42" s="187">
        <f t="shared" ref="BM42:BQ43" si="64">Y42+AS42</f>
        <v>54</v>
      </c>
      <c r="BN42" s="187">
        <f t="shared" si="64"/>
        <v>78</v>
      </c>
      <c r="BO42" s="187">
        <f t="shared" si="64"/>
        <v>75</v>
      </c>
      <c r="BP42" s="187">
        <f t="shared" si="64"/>
        <v>67</v>
      </c>
      <c r="BQ42" s="187">
        <f t="shared" si="64"/>
        <v>51</v>
      </c>
      <c r="BR42" s="189">
        <f>SUM(BM42:BQ42)</f>
        <v>325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117</v>
      </c>
      <c r="R43" s="18">
        <v>108</v>
      </c>
      <c r="S43" s="18">
        <v>97</v>
      </c>
      <c r="T43" s="18">
        <v>129</v>
      </c>
      <c r="U43" s="18">
        <v>72</v>
      </c>
      <c r="V43" s="18">
        <f>SUM(Q43:U43)</f>
        <v>523</v>
      </c>
      <c r="W43" s="291" t="s">
        <v>15</v>
      </c>
      <c r="X43" s="292"/>
      <c r="Y43" s="18">
        <v>62</v>
      </c>
      <c r="Z43" s="18">
        <v>81</v>
      </c>
      <c r="AA43" s="18">
        <v>80</v>
      </c>
      <c r="AB43" s="18">
        <v>72</v>
      </c>
      <c r="AC43" s="18">
        <v>59</v>
      </c>
      <c r="AD43" s="163">
        <f>SUM(Y43:AC43)</f>
        <v>354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>
        <v>1</v>
      </c>
      <c r="AV43" s="18"/>
      <c r="AW43" s="18"/>
      <c r="AX43" s="19">
        <f>SUM(AS43:AW43)</f>
        <v>1</v>
      </c>
      <c r="BC43" s="274" t="s">
        <v>15</v>
      </c>
      <c r="BD43" s="293"/>
      <c r="BE43" s="17">
        <f>Q43+AK43</f>
        <v>117</v>
      </c>
      <c r="BF43" s="18">
        <f t="shared" si="63"/>
        <v>108</v>
      </c>
      <c r="BG43" s="18">
        <f t="shared" si="63"/>
        <v>97</v>
      </c>
      <c r="BH43" s="18">
        <f t="shared" si="63"/>
        <v>129</v>
      </c>
      <c r="BI43" s="18">
        <f t="shared" si="63"/>
        <v>72</v>
      </c>
      <c r="BJ43" s="18">
        <f>SUM(BE43:BI43)</f>
        <v>523</v>
      </c>
      <c r="BK43" s="287" t="s">
        <v>15</v>
      </c>
      <c r="BL43" s="287"/>
      <c r="BM43" s="18">
        <f t="shared" si="64"/>
        <v>62</v>
      </c>
      <c r="BN43" s="18">
        <f t="shared" si="64"/>
        <v>81</v>
      </c>
      <c r="BO43" s="18">
        <f t="shared" si="64"/>
        <v>81</v>
      </c>
      <c r="BP43" s="18">
        <f t="shared" si="64"/>
        <v>72</v>
      </c>
      <c r="BQ43" s="18">
        <f t="shared" si="64"/>
        <v>59</v>
      </c>
      <c r="BR43" s="19">
        <f>SUM(BM43:BQ43)</f>
        <v>355</v>
      </c>
    </row>
    <row r="44" spans="2:70" x14ac:dyDescent="0.15">
      <c r="O44" s="274" t="s">
        <v>12</v>
      </c>
      <c r="P44" s="275"/>
      <c r="Q44" s="20">
        <f t="shared" ref="Q44:V44" si="65">SUM(Q42:Q43)</f>
        <v>209</v>
      </c>
      <c r="R44" s="20">
        <f t="shared" si="65"/>
        <v>216</v>
      </c>
      <c r="S44" s="20">
        <f t="shared" si="65"/>
        <v>207</v>
      </c>
      <c r="T44" s="20">
        <f t="shared" si="65"/>
        <v>229</v>
      </c>
      <c r="U44" s="20">
        <f t="shared" si="65"/>
        <v>111</v>
      </c>
      <c r="V44" s="20">
        <f t="shared" si="65"/>
        <v>972</v>
      </c>
      <c r="W44" s="295" t="s">
        <v>12</v>
      </c>
      <c r="X44" s="296"/>
      <c r="Y44" s="20">
        <f t="shared" ref="Y44:AD44" si="66">SUM(Y42:Y43)</f>
        <v>116</v>
      </c>
      <c r="Z44" s="20">
        <f t="shared" si="66"/>
        <v>159</v>
      </c>
      <c r="AA44" s="20">
        <f t="shared" si="66"/>
        <v>155</v>
      </c>
      <c r="AB44" s="20">
        <f t="shared" si="66"/>
        <v>139</v>
      </c>
      <c r="AC44" s="20">
        <f t="shared" si="66"/>
        <v>110</v>
      </c>
      <c r="AD44" s="20">
        <f t="shared" si="66"/>
        <v>679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1</v>
      </c>
      <c r="AV44" s="20">
        <f t="shared" si="68"/>
        <v>0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209</v>
      </c>
      <c r="BF44" s="20">
        <f t="shared" si="69"/>
        <v>216</v>
      </c>
      <c r="BG44" s="20">
        <f t="shared" si="69"/>
        <v>207</v>
      </c>
      <c r="BH44" s="20">
        <f t="shared" si="69"/>
        <v>229</v>
      </c>
      <c r="BI44" s="20">
        <f t="shared" si="69"/>
        <v>111</v>
      </c>
      <c r="BJ44" s="20">
        <f t="shared" si="69"/>
        <v>972</v>
      </c>
      <c r="BK44" s="295" t="s">
        <v>12</v>
      </c>
      <c r="BL44" s="296"/>
      <c r="BM44" s="20">
        <f t="shared" ref="BM44:BR44" si="70">SUM(BM42:BM43)</f>
        <v>116</v>
      </c>
      <c r="BN44" s="20">
        <f t="shared" si="70"/>
        <v>159</v>
      </c>
      <c r="BO44" s="20">
        <f t="shared" si="70"/>
        <v>156</v>
      </c>
      <c r="BP44" s="20">
        <f t="shared" si="70"/>
        <v>139</v>
      </c>
      <c r="BQ44" s="20">
        <f t="shared" si="70"/>
        <v>110</v>
      </c>
      <c r="BR44" s="20">
        <f t="shared" si="70"/>
        <v>680</v>
      </c>
    </row>
    <row r="45" spans="2:70" x14ac:dyDescent="0.15">
      <c r="B45" s="31"/>
      <c r="C45" s="31"/>
      <c r="O45" s="25"/>
      <c r="P45" s="25"/>
      <c r="Q45" s="23"/>
      <c r="R45" s="23"/>
      <c r="S45" s="23"/>
      <c r="T45" s="23"/>
      <c r="U45" s="23"/>
      <c r="V45" s="23"/>
      <c r="W45" s="25"/>
      <c r="X45" s="25"/>
      <c r="Y45" s="23"/>
      <c r="Z45" s="23"/>
      <c r="AA45" s="23"/>
      <c r="AB45" s="23"/>
      <c r="AC45" s="23"/>
      <c r="AD45" s="23"/>
      <c r="AI45" s="25"/>
      <c r="AJ45" s="25"/>
      <c r="AK45" s="23"/>
      <c r="AL45" s="23"/>
      <c r="AM45" s="23"/>
      <c r="AN45" s="23"/>
      <c r="AO45" s="23"/>
      <c r="AP45" s="23"/>
      <c r="AQ45" s="25"/>
      <c r="AR45" s="25"/>
      <c r="AS45" s="23"/>
      <c r="AT45" s="23"/>
      <c r="AU45" s="23"/>
      <c r="AV45" s="23"/>
      <c r="AW45" s="23"/>
      <c r="AX45" s="23"/>
      <c r="BC45" s="25"/>
      <c r="BD45" s="25"/>
      <c r="BE45" s="23"/>
      <c r="BF45" s="23"/>
      <c r="BG45" s="23"/>
      <c r="BH45" s="23"/>
      <c r="BI45" s="23"/>
      <c r="BJ45" s="23"/>
      <c r="BK45" s="25"/>
      <c r="BL45" s="25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188">
        <v>53</v>
      </c>
      <c r="R47" s="187">
        <v>47</v>
      </c>
      <c r="S47" s="187">
        <v>35</v>
      </c>
      <c r="T47" s="187">
        <v>49</v>
      </c>
      <c r="U47" s="187">
        <v>42</v>
      </c>
      <c r="V47" s="187">
        <f>SUM(Q47:U47)</f>
        <v>226</v>
      </c>
      <c r="W47" s="284" t="s">
        <v>13</v>
      </c>
      <c r="X47" s="285"/>
      <c r="Y47" s="187">
        <v>41</v>
      </c>
      <c r="Z47" s="187">
        <v>33</v>
      </c>
      <c r="AA47" s="187">
        <v>38</v>
      </c>
      <c r="AB47" s="187">
        <v>26</v>
      </c>
      <c r="AC47" s="187">
        <v>19</v>
      </c>
      <c r="AD47" s="189">
        <f>SUM(Y47:AC47)</f>
        <v>157</v>
      </c>
      <c r="AI47" s="274" t="s">
        <v>13</v>
      </c>
      <c r="AJ47" s="293"/>
      <c r="AK47" s="188"/>
      <c r="AL47" s="187"/>
      <c r="AM47" s="187"/>
      <c r="AN47" s="187"/>
      <c r="AO47" s="187"/>
      <c r="AP47" s="187">
        <f>SUM(AK47:AO47)</f>
        <v>0</v>
      </c>
      <c r="AQ47" s="284" t="s">
        <v>13</v>
      </c>
      <c r="AR47" s="285"/>
      <c r="AS47" s="187"/>
      <c r="AT47" s="187"/>
      <c r="AU47" s="187"/>
      <c r="AV47" s="187"/>
      <c r="AW47" s="187"/>
      <c r="AX47" s="189">
        <f>SUM(AS47:AW47)</f>
        <v>0</v>
      </c>
      <c r="BC47" s="274" t="s">
        <v>13</v>
      </c>
      <c r="BD47" s="293"/>
      <c r="BE47" s="188">
        <f t="shared" ref="BE47:BI48" si="71">Q47+AK47</f>
        <v>53</v>
      </c>
      <c r="BF47" s="187">
        <f t="shared" si="71"/>
        <v>47</v>
      </c>
      <c r="BG47" s="187">
        <f t="shared" si="71"/>
        <v>35</v>
      </c>
      <c r="BH47" s="187">
        <f t="shared" si="71"/>
        <v>49</v>
      </c>
      <c r="BI47" s="187">
        <f t="shared" si="71"/>
        <v>42</v>
      </c>
      <c r="BJ47" s="187">
        <f>SUM(BE47:BI47)</f>
        <v>226</v>
      </c>
      <c r="BK47" s="286" t="s">
        <v>13</v>
      </c>
      <c r="BL47" s="286"/>
      <c r="BM47" s="187">
        <f t="shared" ref="BM47:BQ48" si="72">Y47+AS47</f>
        <v>41</v>
      </c>
      <c r="BN47" s="187">
        <f t="shared" si="72"/>
        <v>33</v>
      </c>
      <c r="BO47" s="187">
        <f t="shared" si="72"/>
        <v>38</v>
      </c>
      <c r="BP47" s="187">
        <f t="shared" si="72"/>
        <v>26</v>
      </c>
      <c r="BQ47" s="187">
        <f t="shared" si="72"/>
        <v>19</v>
      </c>
      <c r="BR47" s="189">
        <f>SUM(BM47:BQ47)</f>
        <v>157</v>
      </c>
    </row>
    <row r="48" spans="2:70" ht="14.25" thickBot="1" x14ac:dyDescent="0.2">
      <c r="O48" s="274" t="s">
        <v>15</v>
      </c>
      <c r="P48" s="293"/>
      <c r="Q48" s="17">
        <v>60</v>
      </c>
      <c r="R48" s="18">
        <v>60</v>
      </c>
      <c r="S48" s="18">
        <v>63</v>
      </c>
      <c r="T48" s="18">
        <v>77</v>
      </c>
      <c r="U48" s="18">
        <v>77</v>
      </c>
      <c r="V48" s="18">
        <f>SUM(Q48:U48)</f>
        <v>337</v>
      </c>
      <c r="W48" s="291" t="s">
        <v>15</v>
      </c>
      <c r="X48" s="292"/>
      <c r="Y48" s="18">
        <v>59</v>
      </c>
      <c r="Z48" s="18">
        <v>75</v>
      </c>
      <c r="AA48" s="18">
        <v>68</v>
      </c>
      <c r="AB48" s="18">
        <v>57</v>
      </c>
      <c r="AC48" s="18">
        <v>65</v>
      </c>
      <c r="AD48" s="19">
        <f>SUM(Y48:AC48)</f>
        <v>324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60</v>
      </c>
      <c r="BF48" s="18">
        <f t="shared" si="71"/>
        <v>60</v>
      </c>
      <c r="BG48" s="18">
        <f t="shared" si="71"/>
        <v>63</v>
      </c>
      <c r="BH48" s="18">
        <f t="shared" si="71"/>
        <v>77</v>
      </c>
      <c r="BI48" s="18">
        <f t="shared" si="71"/>
        <v>77</v>
      </c>
      <c r="BJ48" s="18">
        <f>SUM(BE48:BI48)</f>
        <v>337</v>
      </c>
      <c r="BK48" s="287" t="s">
        <v>15</v>
      </c>
      <c r="BL48" s="287"/>
      <c r="BM48" s="18">
        <f t="shared" si="72"/>
        <v>59</v>
      </c>
      <c r="BN48" s="18">
        <f t="shared" si="72"/>
        <v>75</v>
      </c>
      <c r="BO48" s="18">
        <f t="shared" si="72"/>
        <v>68</v>
      </c>
      <c r="BP48" s="18">
        <f t="shared" si="72"/>
        <v>57</v>
      </c>
      <c r="BQ48" s="18">
        <f t="shared" si="72"/>
        <v>65</v>
      </c>
      <c r="BR48" s="19">
        <f>SUM(BM48:BQ48)</f>
        <v>324</v>
      </c>
    </row>
    <row r="49" spans="15:76" x14ac:dyDescent="0.15">
      <c r="O49" s="274" t="s">
        <v>12</v>
      </c>
      <c r="P49" s="275"/>
      <c r="Q49" s="20">
        <f t="shared" ref="Q49:V49" si="73">SUM(Q47:Q48)</f>
        <v>113</v>
      </c>
      <c r="R49" s="20">
        <f t="shared" si="73"/>
        <v>107</v>
      </c>
      <c r="S49" s="20">
        <f t="shared" si="73"/>
        <v>98</v>
      </c>
      <c r="T49" s="20">
        <f t="shared" si="73"/>
        <v>126</v>
      </c>
      <c r="U49" s="20">
        <f t="shared" si="73"/>
        <v>119</v>
      </c>
      <c r="V49" s="20">
        <f t="shared" si="73"/>
        <v>563</v>
      </c>
      <c r="W49" s="295" t="s">
        <v>12</v>
      </c>
      <c r="X49" s="296"/>
      <c r="Y49" s="20">
        <f t="shared" ref="Y49:AD49" si="74">SUM(Y47:Y48)</f>
        <v>100</v>
      </c>
      <c r="Z49" s="20">
        <f t="shared" si="74"/>
        <v>108</v>
      </c>
      <c r="AA49" s="20">
        <f t="shared" si="74"/>
        <v>106</v>
      </c>
      <c r="AB49" s="20">
        <f t="shared" si="74"/>
        <v>83</v>
      </c>
      <c r="AC49" s="20">
        <f t="shared" si="74"/>
        <v>84</v>
      </c>
      <c r="AD49" s="20">
        <f t="shared" si="74"/>
        <v>481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113</v>
      </c>
      <c r="BF49" s="20">
        <f t="shared" si="77"/>
        <v>107</v>
      </c>
      <c r="BG49" s="20">
        <f t="shared" si="77"/>
        <v>98</v>
      </c>
      <c r="BH49" s="20">
        <f t="shared" si="77"/>
        <v>126</v>
      </c>
      <c r="BI49" s="20">
        <f t="shared" si="77"/>
        <v>119</v>
      </c>
      <c r="BJ49" s="20">
        <f t="shared" si="77"/>
        <v>563</v>
      </c>
      <c r="BK49" s="295" t="s">
        <v>12</v>
      </c>
      <c r="BL49" s="296"/>
      <c r="BM49" s="20">
        <f t="shared" ref="BM49:BR49" si="78">SUM(BM47:BM48)</f>
        <v>100</v>
      </c>
      <c r="BN49" s="20">
        <f t="shared" si="78"/>
        <v>108</v>
      </c>
      <c r="BO49" s="20">
        <f t="shared" si="78"/>
        <v>106</v>
      </c>
      <c r="BP49" s="20">
        <f t="shared" si="78"/>
        <v>83</v>
      </c>
      <c r="BQ49" s="20">
        <f t="shared" si="78"/>
        <v>84</v>
      </c>
      <c r="BR49" s="20">
        <f t="shared" si="78"/>
        <v>481</v>
      </c>
    </row>
    <row r="50" spans="15:76" x14ac:dyDescent="0.15">
      <c r="O50" s="25"/>
      <c r="P50" s="25"/>
      <c r="Q50" s="23"/>
      <c r="R50" s="23"/>
      <c r="S50" s="23"/>
      <c r="T50" s="23"/>
      <c r="U50" s="23"/>
      <c r="V50" s="23"/>
      <c r="W50" s="25"/>
      <c r="X50" s="25"/>
      <c r="Y50" s="23"/>
      <c r="Z50" s="23"/>
      <c r="AA50" s="23"/>
      <c r="AB50" s="23"/>
      <c r="AC50" s="23"/>
      <c r="AD50" s="23"/>
      <c r="AI50" s="25"/>
      <c r="AJ50" s="25"/>
      <c r="AK50" s="23"/>
      <c r="AL50" s="23"/>
      <c r="AM50" s="23"/>
      <c r="AN50" s="23"/>
      <c r="AO50" s="23"/>
      <c r="AP50" s="23"/>
      <c r="AQ50" s="25"/>
      <c r="AR50" s="25"/>
      <c r="AS50" s="23"/>
      <c r="AT50" s="23"/>
      <c r="AU50" s="23"/>
      <c r="AV50" s="23"/>
      <c r="AW50" s="23"/>
      <c r="AX50" s="23"/>
      <c r="BC50" s="25"/>
      <c r="BD50" s="25"/>
      <c r="BE50" s="23"/>
      <c r="BF50" s="23"/>
      <c r="BG50" s="23"/>
      <c r="BH50" s="23"/>
      <c r="BI50" s="23"/>
      <c r="BJ50" s="23"/>
      <c r="BK50" s="25"/>
      <c r="BL50" s="25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188">
        <v>21</v>
      </c>
      <c r="R52" s="187">
        <v>9</v>
      </c>
      <c r="S52" s="187">
        <v>13</v>
      </c>
      <c r="T52" s="187">
        <v>14</v>
      </c>
      <c r="U52" s="187">
        <v>6</v>
      </c>
      <c r="V52" s="187">
        <f>SUM(Q52:U52)</f>
        <v>63</v>
      </c>
      <c r="W52" s="284" t="s">
        <v>13</v>
      </c>
      <c r="X52" s="285"/>
      <c r="Y52" s="27">
        <v>4</v>
      </c>
      <c r="Z52" s="27">
        <v>2</v>
      </c>
      <c r="AA52" s="27">
        <v>2</v>
      </c>
      <c r="AB52" s="27">
        <v>1</v>
      </c>
      <c r="AC52" s="27">
        <v>2</v>
      </c>
      <c r="AD52" s="189">
        <f>SUM(Y52:AC52)</f>
        <v>11</v>
      </c>
      <c r="AI52" s="274" t="s">
        <v>13</v>
      </c>
      <c r="AJ52" s="293"/>
      <c r="AK52" s="188"/>
      <c r="AL52" s="187"/>
      <c r="AM52" s="187"/>
      <c r="AN52" s="187"/>
      <c r="AO52" s="187"/>
      <c r="AP52" s="187">
        <f>SUM(AK52:AO52)</f>
        <v>0</v>
      </c>
      <c r="AQ52" s="284" t="s">
        <v>13</v>
      </c>
      <c r="AR52" s="285"/>
      <c r="AS52" s="187"/>
      <c r="AT52" s="187"/>
      <c r="AU52" s="187"/>
      <c r="AV52" s="187"/>
      <c r="AW52" s="187"/>
      <c r="AX52" s="189">
        <f>SUM(AS52:AW52)</f>
        <v>0</v>
      </c>
      <c r="BC52" s="274" t="s">
        <v>13</v>
      </c>
      <c r="BD52" s="293"/>
      <c r="BE52" s="188">
        <f t="shared" ref="BE52:BI53" si="79">Q52+AK52</f>
        <v>21</v>
      </c>
      <c r="BF52" s="187">
        <f t="shared" si="79"/>
        <v>9</v>
      </c>
      <c r="BG52" s="187">
        <f t="shared" si="79"/>
        <v>13</v>
      </c>
      <c r="BH52" s="187">
        <f t="shared" si="79"/>
        <v>14</v>
      </c>
      <c r="BI52" s="187">
        <f t="shared" si="79"/>
        <v>6</v>
      </c>
      <c r="BJ52" s="187">
        <f>SUM(BE52:BI52)</f>
        <v>63</v>
      </c>
      <c r="BK52" s="286" t="s">
        <v>13</v>
      </c>
      <c r="BL52" s="286"/>
      <c r="BM52" s="187">
        <f t="shared" ref="BM52:BQ53" si="80">Y52+AS52</f>
        <v>4</v>
      </c>
      <c r="BN52" s="187">
        <f t="shared" si="80"/>
        <v>2</v>
      </c>
      <c r="BO52" s="187">
        <f t="shared" si="80"/>
        <v>2</v>
      </c>
      <c r="BP52" s="187">
        <f t="shared" si="80"/>
        <v>1</v>
      </c>
      <c r="BQ52" s="187">
        <f t="shared" si="80"/>
        <v>2</v>
      </c>
      <c r="BR52" s="189">
        <f>SUM(BM52:BQ52)</f>
        <v>11</v>
      </c>
    </row>
    <row r="53" spans="15:76" ht="14.25" thickBot="1" x14ac:dyDescent="0.2">
      <c r="O53" s="274" t="s">
        <v>15</v>
      </c>
      <c r="P53" s="293"/>
      <c r="Q53" s="17">
        <v>51</v>
      </c>
      <c r="R53" s="18">
        <v>58</v>
      </c>
      <c r="S53" s="18">
        <v>34</v>
      </c>
      <c r="T53" s="18">
        <v>23</v>
      </c>
      <c r="U53" s="18">
        <v>26</v>
      </c>
      <c r="V53" s="18">
        <f>SUM(Q53:U53)</f>
        <v>192</v>
      </c>
      <c r="W53" s="291" t="s">
        <v>15</v>
      </c>
      <c r="X53" s="292"/>
      <c r="Y53" s="28">
        <v>16</v>
      </c>
      <c r="Z53" s="28">
        <v>18</v>
      </c>
      <c r="AA53" s="28">
        <v>9</v>
      </c>
      <c r="AB53" s="28">
        <v>15</v>
      </c>
      <c r="AC53" s="28">
        <v>6</v>
      </c>
      <c r="AD53" s="19">
        <f>SUM(Y53:AC53)</f>
        <v>64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51</v>
      </c>
      <c r="BF53" s="18">
        <f t="shared" si="79"/>
        <v>58</v>
      </c>
      <c r="BG53" s="18">
        <f t="shared" si="79"/>
        <v>34</v>
      </c>
      <c r="BH53" s="18">
        <f t="shared" si="79"/>
        <v>23</v>
      </c>
      <c r="BI53" s="18">
        <f t="shared" si="79"/>
        <v>26</v>
      </c>
      <c r="BJ53" s="18">
        <f>SUM(BE53:BI53)</f>
        <v>192</v>
      </c>
      <c r="BK53" s="287" t="s">
        <v>15</v>
      </c>
      <c r="BL53" s="287"/>
      <c r="BM53" s="18">
        <f t="shared" si="80"/>
        <v>16</v>
      </c>
      <c r="BN53" s="18">
        <f t="shared" si="80"/>
        <v>18</v>
      </c>
      <c r="BO53" s="18">
        <f t="shared" si="80"/>
        <v>9</v>
      </c>
      <c r="BP53" s="18">
        <f t="shared" si="80"/>
        <v>15</v>
      </c>
      <c r="BQ53" s="18">
        <f t="shared" si="80"/>
        <v>6</v>
      </c>
      <c r="BR53" s="19">
        <f>SUM(BM53:BQ53)</f>
        <v>64</v>
      </c>
    </row>
    <row r="54" spans="15:76" x14ac:dyDescent="0.15">
      <c r="O54" s="274" t="s">
        <v>12</v>
      </c>
      <c r="P54" s="275"/>
      <c r="Q54" s="20">
        <f t="shared" ref="Q54:V54" si="81">SUM(Q52:Q53)</f>
        <v>72</v>
      </c>
      <c r="R54" s="20">
        <f t="shared" si="81"/>
        <v>67</v>
      </c>
      <c r="S54" s="20">
        <f t="shared" si="81"/>
        <v>47</v>
      </c>
      <c r="T54" s="20">
        <f t="shared" si="81"/>
        <v>37</v>
      </c>
      <c r="U54" s="20">
        <f t="shared" si="81"/>
        <v>32</v>
      </c>
      <c r="V54" s="20">
        <f t="shared" si="81"/>
        <v>255</v>
      </c>
      <c r="W54" s="295" t="s">
        <v>12</v>
      </c>
      <c r="X54" s="296"/>
      <c r="Y54" s="20">
        <f>SUM(Y52:Y53)</f>
        <v>20</v>
      </c>
      <c r="Z54" s="20">
        <f t="shared" ref="Z54:AD54" si="82">SUM(Z52:Z53)</f>
        <v>20</v>
      </c>
      <c r="AA54" s="20">
        <f t="shared" si="82"/>
        <v>11</v>
      </c>
      <c r="AB54" s="20">
        <f t="shared" si="82"/>
        <v>16</v>
      </c>
      <c r="AC54" s="20">
        <f t="shared" si="82"/>
        <v>8</v>
      </c>
      <c r="AD54" s="20">
        <f t="shared" si="82"/>
        <v>75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72</v>
      </c>
      <c r="BF54" s="20">
        <f t="shared" si="85"/>
        <v>67</v>
      </c>
      <c r="BG54" s="20">
        <f t="shared" si="85"/>
        <v>47</v>
      </c>
      <c r="BH54" s="20">
        <f t="shared" si="85"/>
        <v>37</v>
      </c>
      <c r="BI54" s="20">
        <f t="shared" si="85"/>
        <v>32</v>
      </c>
      <c r="BJ54" s="20">
        <f t="shared" si="85"/>
        <v>255</v>
      </c>
      <c r="BK54" s="295" t="s">
        <v>12</v>
      </c>
      <c r="BL54" s="296"/>
      <c r="BM54" s="20">
        <f t="shared" ref="BM54:BR54" si="86">SUM(BM52:BM53)</f>
        <v>20</v>
      </c>
      <c r="BN54" s="20">
        <f t="shared" si="86"/>
        <v>20</v>
      </c>
      <c r="BO54" s="20">
        <f t="shared" si="86"/>
        <v>11</v>
      </c>
      <c r="BP54" s="20">
        <f t="shared" si="86"/>
        <v>16</v>
      </c>
      <c r="BQ54" s="20">
        <f t="shared" si="86"/>
        <v>8</v>
      </c>
      <c r="BR54" s="20">
        <f t="shared" si="86"/>
        <v>75</v>
      </c>
    </row>
    <row r="55" spans="15:76" x14ac:dyDescent="0.15">
      <c r="O55" s="25"/>
      <c r="P55" s="25"/>
      <c r="Q55" s="23"/>
      <c r="R55" s="23"/>
      <c r="S55" s="23"/>
      <c r="T55" s="23"/>
      <c r="U55" s="23"/>
      <c r="V55" s="23"/>
      <c r="W55" s="25"/>
      <c r="X55" s="25"/>
      <c r="Y55" s="23"/>
      <c r="Z55" s="23"/>
      <c r="AA55" s="23"/>
      <c r="AB55" s="23"/>
      <c r="AC55" s="23"/>
      <c r="AD55" s="23"/>
      <c r="AI55" s="25"/>
      <c r="AJ55" s="25"/>
      <c r="AK55" s="23"/>
      <c r="AL55" s="23"/>
      <c r="AM55" s="23"/>
      <c r="AN55" s="23"/>
      <c r="AO55" s="23"/>
      <c r="AP55" s="23"/>
      <c r="AQ55" s="25"/>
      <c r="AR55" s="25"/>
      <c r="AS55" s="23"/>
      <c r="AT55" s="23"/>
      <c r="AU55" s="23"/>
      <c r="AV55" s="23"/>
      <c r="AW55" s="23"/>
      <c r="AX55" s="23"/>
      <c r="BC55" s="25"/>
      <c r="BD55" s="25"/>
      <c r="BE55" s="23"/>
      <c r="BF55" s="23"/>
      <c r="BG55" s="23"/>
      <c r="BH55" s="23"/>
      <c r="BI55" s="23"/>
      <c r="BJ55" s="23"/>
      <c r="BK55" s="25"/>
      <c r="BL55" s="25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6">
        <v>1</v>
      </c>
      <c r="R57" s="27">
        <v>0</v>
      </c>
      <c r="S57" s="27">
        <v>0</v>
      </c>
      <c r="T57" s="27">
        <v>0</v>
      </c>
      <c r="U57" s="27">
        <v>0</v>
      </c>
      <c r="V57" s="27">
        <f>SUM(Q57:U57)</f>
        <v>1</v>
      </c>
      <c r="W57" s="382" t="s">
        <v>13</v>
      </c>
      <c r="X57" s="383"/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190">
        <f>SUM(Y57:AC57)</f>
        <v>0</v>
      </c>
      <c r="AI57" s="274" t="s">
        <v>13</v>
      </c>
      <c r="AJ57" s="293"/>
      <c r="AK57" s="26"/>
      <c r="AL57" s="27"/>
      <c r="AM57" s="27"/>
      <c r="AN57" s="27"/>
      <c r="AO57" s="27"/>
      <c r="AP57" s="27">
        <f>SUM(AK57:AO57)</f>
        <v>0</v>
      </c>
      <c r="AQ57" s="284" t="s">
        <v>13</v>
      </c>
      <c r="AR57" s="285"/>
      <c r="AS57" s="27"/>
      <c r="AT57" s="27"/>
      <c r="AU57" s="27"/>
      <c r="AV57" s="27"/>
      <c r="AW57" s="27"/>
      <c r="AX57" s="189">
        <f>SUM(AS57:AW57)</f>
        <v>0</v>
      </c>
      <c r="BC57" s="274" t="s">
        <v>13</v>
      </c>
      <c r="BD57" s="293"/>
      <c r="BE57" s="188">
        <f t="shared" ref="BE57:BI58" si="87">Q57+AK57</f>
        <v>1</v>
      </c>
      <c r="BF57" s="187">
        <f t="shared" si="87"/>
        <v>0</v>
      </c>
      <c r="BG57" s="187">
        <f t="shared" si="87"/>
        <v>0</v>
      </c>
      <c r="BH57" s="187">
        <f t="shared" si="87"/>
        <v>0</v>
      </c>
      <c r="BI57" s="187">
        <f t="shared" si="87"/>
        <v>0</v>
      </c>
      <c r="BJ57" s="27">
        <f>SUM(BE57:BI57)</f>
        <v>1</v>
      </c>
      <c r="BK57" s="286" t="s">
        <v>13</v>
      </c>
      <c r="BL57" s="286"/>
      <c r="BM57" s="187">
        <f t="shared" ref="BM57:BO58" si="88">Y57+AS57</f>
        <v>0</v>
      </c>
      <c r="BN57" s="187">
        <f t="shared" si="88"/>
        <v>0</v>
      </c>
      <c r="BO57" s="187">
        <f t="shared" si="88"/>
        <v>0</v>
      </c>
      <c r="BP57" s="187"/>
      <c r="BQ57" s="187"/>
      <c r="BR57" s="189">
        <f>SUM(BM57:BQ57)</f>
        <v>0</v>
      </c>
    </row>
    <row r="58" spans="15:76" ht="14.25" thickBot="1" x14ac:dyDescent="0.2">
      <c r="O58" s="274" t="s">
        <v>15</v>
      </c>
      <c r="P58" s="293"/>
      <c r="Q58" s="30">
        <v>4</v>
      </c>
      <c r="R58" s="28">
        <v>5</v>
      </c>
      <c r="S58" s="28">
        <v>1</v>
      </c>
      <c r="T58" s="28">
        <v>2</v>
      </c>
      <c r="U58" s="28">
        <v>0</v>
      </c>
      <c r="V58" s="28">
        <f>SUM(Q58:U58)</f>
        <v>12</v>
      </c>
      <c r="W58" s="384" t="s">
        <v>15</v>
      </c>
      <c r="X58" s="385"/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1">
        <f>SUM(Y58:AC58)</f>
        <v>0</v>
      </c>
      <c r="AI58" s="274" t="s">
        <v>15</v>
      </c>
      <c r="AJ58" s="293"/>
      <c r="AK58" s="30"/>
      <c r="AL58" s="28"/>
      <c r="AM58" s="28"/>
      <c r="AN58" s="28"/>
      <c r="AO58" s="28"/>
      <c r="AP58" s="28">
        <f>SUM(AK58:AO58)</f>
        <v>0</v>
      </c>
      <c r="AQ58" s="291" t="s">
        <v>15</v>
      </c>
      <c r="AR58" s="292"/>
      <c r="AS58" s="28"/>
      <c r="AT58" s="28"/>
      <c r="AU58" s="28"/>
      <c r="AV58" s="28"/>
      <c r="AW58" s="28"/>
      <c r="AX58" s="19">
        <f>SUM(AS58:AW58)</f>
        <v>0</v>
      </c>
      <c r="BC58" s="274" t="s">
        <v>15</v>
      </c>
      <c r="BD58" s="293"/>
      <c r="BE58" s="17">
        <f>Q58+AK58</f>
        <v>4</v>
      </c>
      <c r="BF58" s="18">
        <f t="shared" si="87"/>
        <v>5</v>
      </c>
      <c r="BG58" s="18">
        <f t="shared" si="87"/>
        <v>1</v>
      </c>
      <c r="BH58" s="18">
        <f t="shared" si="87"/>
        <v>2</v>
      </c>
      <c r="BI58" s="18">
        <f t="shared" si="87"/>
        <v>0</v>
      </c>
      <c r="BJ58" s="28">
        <f>SUM(BE58:BI58)</f>
        <v>12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5</v>
      </c>
      <c r="R59" s="20">
        <f t="shared" si="89"/>
        <v>5</v>
      </c>
      <c r="S59" s="20">
        <f t="shared" si="89"/>
        <v>1</v>
      </c>
      <c r="T59" s="20">
        <f t="shared" si="89"/>
        <v>2</v>
      </c>
      <c r="U59" s="20">
        <f t="shared" si="89"/>
        <v>0</v>
      </c>
      <c r="V59" s="20">
        <f t="shared" si="89"/>
        <v>13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5</v>
      </c>
      <c r="BF59" s="20">
        <f t="shared" si="93"/>
        <v>5</v>
      </c>
      <c r="BG59" s="20">
        <f t="shared" si="93"/>
        <v>1</v>
      </c>
      <c r="BH59" s="20">
        <f t="shared" si="93"/>
        <v>2</v>
      </c>
      <c r="BI59" s="20">
        <f t="shared" si="93"/>
        <v>0</v>
      </c>
      <c r="BJ59" s="20">
        <f t="shared" si="93"/>
        <v>13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6"/>
      <c r="U61" s="47"/>
      <c r="V61" s="390" t="s">
        <v>19</v>
      </c>
      <c r="W61" s="391"/>
      <c r="X61" s="392"/>
      <c r="Y61" s="48"/>
      <c r="Z61" s="48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N61" s="31"/>
      <c r="AP61" s="399" t="s">
        <v>19</v>
      </c>
      <c r="AQ61" s="400"/>
      <c r="AR61" s="401"/>
      <c r="AS61" s="32"/>
      <c r="AT61" s="32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H61" s="31"/>
      <c r="BJ61" s="399" t="s">
        <v>19</v>
      </c>
      <c r="BK61" s="400"/>
      <c r="BL61" s="401"/>
      <c r="BM61" s="32"/>
      <c r="BN61" s="32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49" t="s">
        <v>16</v>
      </c>
      <c r="R62" s="405">
        <f>V7+AD7+V12</f>
        <v>586</v>
      </c>
      <c r="S62" s="406"/>
      <c r="T62" s="46"/>
      <c r="U62" s="47"/>
      <c r="V62" s="49" t="s">
        <v>16</v>
      </c>
      <c r="W62" s="405">
        <f>AD12+V17+AD17+V22+AD22+V27+AD27+V32+AD32+V37</f>
        <v>2751</v>
      </c>
      <c r="X62" s="406"/>
      <c r="Y62" s="50"/>
      <c r="Z62" s="50"/>
      <c r="AA62" s="49" t="s">
        <v>16</v>
      </c>
      <c r="AB62" s="405">
        <f>AD37+V42+AD42+V47+AD47+V52+AD52+V57+AD57</f>
        <v>1702</v>
      </c>
      <c r="AC62" s="406"/>
      <c r="AD62" s="40" t="s">
        <v>16</v>
      </c>
      <c r="AE62" s="167">
        <f>AD37+V42</f>
        <v>919</v>
      </c>
      <c r="AF62" s="167">
        <f>AD42+V47+AD47+V52+AD52+V57+AD57</f>
        <v>783</v>
      </c>
      <c r="AK62" s="33" t="s">
        <v>16</v>
      </c>
      <c r="AL62" s="407">
        <f>AP7+AX7+AP12</f>
        <v>0</v>
      </c>
      <c r="AM62" s="251"/>
      <c r="AN62" s="31"/>
      <c r="AP62" s="33" t="s">
        <v>16</v>
      </c>
      <c r="AQ62" s="407">
        <f>AX12+AP17+AX17+AP22+AX22+AP27+AX27+AP32+AX32+AP37</f>
        <v>41</v>
      </c>
      <c r="AR62" s="251"/>
      <c r="AS62" s="34"/>
      <c r="AT62" s="34"/>
      <c r="AU62" s="33" t="s">
        <v>16</v>
      </c>
      <c r="AV62" s="407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33" t="s">
        <v>16</v>
      </c>
      <c r="BF62" s="408">
        <f>BJ7+BR7+BJ12</f>
        <v>586</v>
      </c>
      <c r="BG62" s="409"/>
      <c r="BH62" s="31"/>
      <c r="BJ62" s="33" t="s">
        <v>16</v>
      </c>
      <c r="BK62" s="408">
        <f>BR12+BJ17+BR17+BJ22+BR22+BJ27+BR27+BJ32+BR32+BJ37</f>
        <v>2792</v>
      </c>
      <c r="BL62" s="409"/>
      <c r="BM62" s="34"/>
      <c r="BN62" s="34"/>
      <c r="BO62" s="33" t="s">
        <v>16</v>
      </c>
      <c r="BP62" s="408">
        <f>BR37+BJ42+BR42+BJ47+BR47+BJ52+BR52+BJ57+BR57</f>
        <v>1702</v>
      </c>
      <c r="BQ62" s="409"/>
      <c r="BR62" s="40" t="s">
        <v>16</v>
      </c>
      <c r="BS62" s="167">
        <f>BR37+BJ42</f>
        <v>919</v>
      </c>
      <c r="BT62" s="167">
        <f>BR42+BJ47+BR47+BJ52+BR52+BJ57+BR57</f>
        <v>783</v>
      </c>
    </row>
    <row r="63" spans="15:76" ht="15" thickBot="1" x14ac:dyDescent="0.2">
      <c r="Q63" s="51" t="s">
        <v>14</v>
      </c>
      <c r="R63" s="410">
        <f>V8+AD8+V13</f>
        <v>585</v>
      </c>
      <c r="S63" s="411"/>
      <c r="T63" s="46"/>
      <c r="U63" s="47"/>
      <c r="V63" s="51" t="s">
        <v>14</v>
      </c>
      <c r="W63" s="410">
        <f>AD13+V18+AD18+V23+AD23+V28+AD28+V33+AD33+V38</f>
        <v>2653</v>
      </c>
      <c r="X63" s="411"/>
      <c r="Y63" s="50"/>
      <c r="Z63" s="50"/>
      <c r="AA63" s="51" t="s">
        <v>14</v>
      </c>
      <c r="AB63" s="410">
        <f>AD38+V43+AD43+V48+AD48+V53+AD53+V58+AD58</f>
        <v>2262</v>
      </c>
      <c r="AC63" s="411"/>
      <c r="AD63" s="40" t="s">
        <v>14</v>
      </c>
      <c r="AE63" s="168">
        <f>AD38+V43</f>
        <v>979</v>
      </c>
      <c r="AF63" s="168">
        <f>AD43+V48+AD48+V53+AD53+V58+AD58</f>
        <v>1283</v>
      </c>
      <c r="AK63" s="164" t="s">
        <v>14</v>
      </c>
      <c r="AL63" s="412">
        <f>AP8+AX8+AP13</f>
        <v>0</v>
      </c>
      <c r="AM63" s="413"/>
      <c r="AN63" s="31"/>
      <c r="AP63" s="164" t="s">
        <v>14</v>
      </c>
      <c r="AQ63" s="412">
        <f>AX13+AP18+AX18+AP23+AX23+AP28+AX28+AP33+AX33+AP38</f>
        <v>52</v>
      </c>
      <c r="AR63" s="413"/>
      <c r="AS63" s="34"/>
      <c r="AT63" s="34"/>
      <c r="AU63" s="164" t="s">
        <v>14</v>
      </c>
      <c r="AV63" s="41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164" t="s">
        <v>14</v>
      </c>
      <c r="BF63" s="414">
        <f>BJ8+BR8+BJ13</f>
        <v>585</v>
      </c>
      <c r="BG63" s="415"/>
      <c r="BH63" s="31"/>
      <c r="BJ63" s="164" t="s">
        <v>14</v>
      </c>
      <c r="BK63" s="414">
        <f>BR13+BJ18+BR18+BJ23+BR23+BJ28+BR28+BJ33+BR33+BJ38</f>
        <v>2705</v>
      </c>
      <c r="BL63" s="415"/>
      <c r="BM63" s="34"/>
      <c r="BN63" s="34"/>
      <c r="BO63" s="164" t="s">
        <v>14</v>
      </c>
      <c r="BP63" s="414">
        <f>BR38+BJ43+BR43+BJ48+BR48+BJ53+BR53+BJ58+BR58</f>
        <v>2263</v>
      </c>
      <c r="BQ63" s="416"/>
      <c r="BR63" s="40" t="s">
        <v>14</v>
      </c>
      <c r="BS63" s="168">
        <f>BR38+BJ43</f>
        <v>979</v>
      </c>
      <c r="BT63" s="168">
        <f>BR43+BJ48+BR48+BJ53+BR53+BJ58+BR58</f>
        <v>1284</v>
      </c>
    </row>
    <row r="64" spans="15:76" ht="15" thickBot="1" x14ac:dyDescent="0.2">
      <c r="Q64" s="52" t="s">
        <v>12</v>
      </c>
      <c r="R64" s="424">
        <f>R62+R63</f>
        <v>1171</v>
      </c>
      <c r="S64" s="425"/>
      <c r="T64" s="46"/>
      <c r="U64" s="47"/>
      <c r="V64" s="52" t="s">
        <v>12</v>
      </c>
      <c r="W64" s="424">
        <f>W62+W63</f>
        <v>5404</v>
      </c>
      <c r="X64" s="425"/>
      <c r="Y64" s="50"/>
      <c r="Z64" s="50"/>
      <c r="AA64" s="52" t="s">
        <v>12</v>
      </c>
      <c r="AB64" s="424">
        <f>AB62+AB63</f>
        <v>3964</v>
      </c>
      <c r="AC64" s="425"/>
      <c r="AD64" s="40" t="s">
        <v>12</v>
      </c>
      <c r="AE64" s="169">
        <f>AD39+V44</f>
        <v>1898</v>
      </c>
      <c r="AF64" s="170">
        <f>AD44+V49+AD49+V54+AD54+V59+AD59</f>
        <v>2066</v>
      </c>
      <c r="AK64" s="166" t="s">
        <v>12</v>
      </c>
      <c r="AL64" s="426">
        <f>AL62+AL63</f>
        <v>0</v>
      </c>
      <c r="AM64" s="427"/>
      <c r="AN64" s="31"/>
      <c r="AP64" s="166" t="s">
        <v>12</v>
      </c>
      <c r="AQ64" s="426">
        <f>AQ62+AQ63</f>
        <v>93</v>
      </c>
      <c r="AR64" s="427"/>
      <c r="AS64" s="34"/>
      <c r="AT64" s="34"/>
      <c r="AU64" s="166" t="s">
        <v>12</v>
      </c>
      <c r="AV64" s="426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166" t="s">
        <v>12</v>
      </c>
      <c r="BF64" s="420">
        <f>BF62+BF63</f>
        <v>1171</v>
      </c>
      <c r="BG64" s="421"/>
      <c r="BH64" s="31"/>
      <c r="BJ64" s="166" t="s">
        <v>12</v>
      </c>
      <c r="BK64" s="420">
        <f>BK62+BK63</f>
        <v>5497</v>
      </c>
      <c r="BL64" s="421"/>
      <c r="BM64" s="34"/>
      <c r="BN64" s="34"/>
      <c r="BO64" s="166" t="s">
        <v>12</v>
      </c>
      <c r="BP64" s="420">
        <f>BP62+BP63</f>
        <v>3965</v>
      </c>
      <c r="BQ64" s="421"/>
      <c r="BR64" s="40" t="s">
        <v>12</v>
      </c>
      <c r="BS64" s="169">
        <f>BR39+BJ44</f>
        <v>1898</v>
      </c>
      <c r="BT64" s="170">
        <f>BR44+BJ49+BR49+BJ54+BR54+BJ59+BR59</f>
        <v>2067</v>
      </c>
      <c r="BW64" s="35"/>
      <c r="BX64" s="35"/>
    </row>
    <row r="65" spans="17:76" ht="14.25" x14ac:dyDescent="0.15">
      <c r="Q65" s="53" t="s">
        <v>23</v>
      </c>
      <c r="R65" s="422">
        <f>R64/O9</f>
        <v>0.1111111111111111</v>
      </c>
      <c r="S65" s="423"/>
      <c r="T65" s="47"/>
      <c r="U65" s="47"/>
      <c r="V65" s="53" t="s">
        <v>23</v>
      </c>
      <c r="W65" s="422">
        <f>W64/O9</f>
        <v>0.51276212164341972</v>
      </c>
      <c r="X65" s="423"/>
      <c r="Y65" s="54"/>
      <c r="Z65" s="54"/>
      <c r="AA65" s="53" t="s">
        <v>23</v>
      </c>
      <c r="AB65" s="422">
        <f>AB64/O9</f>
        <v>0.37612676724546923</v>
      </c>
      <c r="AC65" s="423"/>
      <c r="AE65" s="45">
        <f>AE64/O9</f>
        <v>0.18009298794952083</v>
      </c>
      <c r="AF65" s="45">
        <f>AF64/O9</f>
        <v>0.1960337792959484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0.98936170212765961</v>
      </c>
      <c r="AR65" s="418"/>
      <c r="AS65" s="36"/>
      <c r="AT65" s="36"/>
      <c r="AU65" s="165" t="s">
        <v>23</v>
      </c>
      <c r="AV65" s="417">
        <f>AV64/AI9</f>
        <v>1.0638297872340425E-2</v>
      </c>
      <c r="AW65" s="418"/>
      <c r="AY65" s="45">
        <f>AY64/AI9</f>
        <v>0</v>
      </c>
      <c r="AZ65" s="45">
        <f>AZ64/AI9</f>
        <v>1.0638297872340425E-2</v>
      </c>
      <c r="BE65" s="165" t="s">
        <v>23</v>
      </c>
      <c r="BF65" s="417">
        <f>BF64/BC9</f>
        <v>0.11012884416439386</v>
      </c>
      <c r="BG65" s="418"/>
      <c r="BJ65" s="165" t="s">
        <v>23</v>
      </c>
      <c r="BK65" s="417">
        <f>BK64/BC9</f>
        <v>0.51697545377598042</v>
      </c>
      <c r="BL65" s="418"/>
      <c r="BM65" s="36"/>
      <c r="BN65" s="36"/>
      <c r="BO65" s="165" t="s">
        <v>23</v>
      </c>
      <c r="BP65" s="417">
        <f>BP64/BC9</f>
        <v>0.37289570205962569</v>
      </c>
      <c r="BQ65" s="418"/>
      <c r="BS65" s="45">
        <f>BS64/BC9</f>
        <v>0.17850089344493558</v>
      </c>
      <c r="BT65" s="45">
        <f>BT64/BC9</f>
        <v>0.19439480861469011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1643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1625</v>
      </c>
      <c r="AA75" s="419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93C8B-8610-4676-AE34-82174F5991C2}">
  <dimension ref="A1:BX75"/>
  <sheetViews>
    <sheetView view="pageBreakPreview" topLeftCell="J1" zoomScaleNormal="100" zoomScaleSheetLayoutView="100" workbookViewId="0">
      <selection activeCell="G5" sqref="G5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1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255"/>
      <c r="B1" s="255"/>
      <c r="C1" s="1"/>
      <c r="D1" s="1"/>
      <c r="E1" s="1"/>
      <c r="F1" s="1"/>
      <c r="G1" s="1"/>
      <c r="H1" s="1"/>
      <c r="I1" s="1"/>
      <c r="J1" s="1"/>
      <c r="K1" s="1"/>
      <c r="L1" s="74"/>
      <c r="M1" s="21" t="s">
        <v>40</v>
      </c>
      <c r="N1" s="1"/>
      <c r="O1" s="1"/>
    </row>
    <row r="2" spans="1:70" ht="13.5" customHeight="1" x14ac:dyDescent="0.15">
      <c r="A2" s="255"/>
      <c r="B2" s="255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255"/>
      <c r="B3" s="255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258" t="s">
        <v>62</v>
      </c>
      <c r="H4" s="259"/>
      <c r="I4" s="259"/>
      <c r="J4" s="259"/>
      <c r="K4" s="259"/>
      <c r="M4" s="2" t="s">
        <v>3</v>
      </c>
      <c r="N4" s="3"/>
      <c r="O4" s="2"/>
      <c r="V4" s="4"/>
      <c r="W4" s="5"/>
      <c r="X4" s="5"/>
      <c r="Z4" s="260" t="str">
        <f>G4</f>
        <v>令和2年10月31日現在</v>
      </c>
      <c r="AA4" s="261"/>
      <c r="AB4" s="261"/>
      <c r="AC4" s="261"/>
      <c r="AD4" s="261"/>
      <c r="AG4" s="6" t="s">
        <v>4</v>
      </c>
      <c r="AH4" s="7"/>
      <c r="AI4" s="6"/>
      <c r="AP4" s="4"/>
      <c r="AQ4" s="5"/>
      <c r="AR4" s="5"/>
      <c r="AT4" s="262" t="str">
        <f>Z4</f>
        <v>令和2年10月31日現在</v>
      </c>
      <c r="AU4" s="263"/>
      <c r="AV4" s="263"/>
      <c r="AW4" s="263"/>
      <c r="AX4" s="263"/>
      <c r="BA4" s="8" t="s">
        <v>5</v>
      </c>
      <c r="BB4" s="9"/>
      <c r="BC4" s="8"/>
      <c r="BJ4" s="4"/>
      <c r="BK4" s="5"/>
      <c r="BL4" s="5"/>
      <c r="BN4" s="262" t="str">
        <f>AT4</f>
        <v>令和2年10月31日現在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252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252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252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75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5036</v>
      </c>
      <c r="P7" s="283"/>
      <c r="Q7" s="192">
        <v>31</v>
      </c>
      <c r="R7" s="193">
        <v>36</v>
      </c>
      <c r="S7" s="193">
        <v>30</v>
      </c>
      <c r="T7" s="193">
        <v>41</v>
      </c>
      <c r="U7" s="193">
        <v>34</v>
      </c>
      <c r="V7" s="193">
        <f>SUM(Q7:U7)</f>
        <v>172</v>
      </c>
      <c r="W7" s="284" t="s">
        <v>13</v>
      </c>
      <c r="X7" s="285"/>
      <c r="Y7" s="193">
        <v>39</v>
      </c>
      <c r="Z7" s="193">
        <v>34</v>
      </c>
      <c r="AA7" s="193">
        <v>36</v>
      </c>
      <c r="AB7" s="193">
        <v>33</v>
      </c>
      <c r="AC7" s="193">
        <v>47</v>
      </c>
      <c r="AD7" s="194">
        <f>SUM(Y7:AC7)</f>
        <v>189</v>
      </c>
      <c r="AG7" s="274" t="s">
        <v>13</v>
      </c>
      <c r="AH7" s="275"/>
      <c r="AI7" s="282">
        <f>AP7+AX7+AP12+AX12+AP17+AX17+AP22+AX22+AP27+AX27+AP32+AX32+AP37+AX37+AP42+AX42+AP47+AX47+AP52+AX52+AP57+AX57</f>
        <v>41</v>
      </c>
      <c r="AJ7" s="283"/>
      <c r="AK7" s="192"/>
      <c r="AL7" s="193"/>
      <c r="AM7" s="193"/>
      <c r="AN7" s="193"/>
      <c r="AO7" s="193"/>
      <c r="AP7" s="193">
        <f>SUM(AK7:AO7)</f>
        <v>0</v>
      </c>
      <c r="AQ7" s="284" t="s">
        <v>13</v>
      </c>
      <c r="AR7" s="285"/>
      <c r="AS7" s="193"/>
      <c r="AT7" s="193"/>
      <c r="AU7" s="193"/>
      <c r="AV7" s="193"/>
      <c r="AW7" s="193"/>
      <c r="AX7" s="194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5077</v>
      </c>
      <c r="BD7" s="283"/>
      <c r="BE7" s="192">
        <f>Q7+AK7</f>
        <v>31</v>
      </c>
      <c r="BF7" s="193">
        <f t="shared" ref="BF7:BJ8" si="0">R7+AL7</f>
        <v>36</v>
      </c>
      <c r="BG7" s="193">
        <f t="shared" si="0"/>
        <v>30</v>
      </c>
      <c r="BH7" s="193">
        <f t="shared" si="0"/>
        <v>41</v>
      </c>
      <c r="BI7" s="193">
        <f t="shared" si="0"/>
        <v>34</v>
      </c>
      <c r="BJ7" s="193">
        <f t="shared" si="0"/>
        <v>172</v>
      </c>
      <c r="BK7" s="286" t="s">
        <v>13</v>
      </c>
      <c r="BL7" s="286"/>
      <c r="BM7" s="193">
        <f>Y7+AS7</f>
        <v>39</v>
      </c>
      <c r="BN7" s="193">
        <f t="shared" ref="BN7:BQ8" si="1">Z7+AT7</f>
        <v>34</v>
      </c>
      <c r="BO7" s="193">
        <f t="shared" si="1"/>
        <v>36</v>
      </c>
      <c r="BP7" s="193">
        <f t="shared" si="1"/>
        <v>33</v>
      </c>
      <c r="BQ7" s="193">
        <f t="shared" si="1"/>
        <v>47</v>
      </c>
      <c r="BR7" s="194">
        <f>SUM(BM7:BQ7)</f>
        <v>189</v>
      </c>
    </row>
    <row r="8" spans="1:70" ht="15.75" customHeight="1" thickBot="1" x14ac:dyDescent="0.2">
      <c r="B8" s="144" t="s">
        <v>34</v>
      </c>
      <c r="C8" s="140">
        <f t="shared" ref="C8:H8" si="2">+C10-C9</f>
        <v>3339</v>
      </c>
      <c r="D8" s="58">
        <f t="shared" si="2"/>
        <v>3234</v>
      </c>
      <c r="E8" s="59">
        <f t="shared" si="2"/>
        <v>6573</v>
      </c>
      <c r="F8" s="60">
        <f>+F10-F9</f>
        <v>41</v>
      </c>
      <c r="G8" s="61">
        <f t="shared" si="2"/>
        <v>51</v>
      </c>
      <c r="H8" s="59">
        <f t="shared" si="2"/>
        <v>92</v>
      </c>
      <c r="I8" s="104">
        <f t="shared" ref="I8:K10" si="3">+C8+F8</f>
        <v>3380</v>
      </c>
      <c r="J8" s="105">
        <f t="shared" si="3"/>
        <v>3285</v>
      </c>
      <c r="K8" s="106">
        <f t="shared" si="3"/>
        <v>6665</v>
      </c>
      <c r="L8" s="71"/>
      <c r="M8" s="274" t="s">
        <v>14</v>
      </c>
      <c r="N8" s="275"/>
      <c r="O8" s="282">
        <f>V8+AD8+V13+AD13+V18+AD18+V23+AD23+V28+AD28+V33+AD33+V38+AD38+V43+AD43+V48+AD48+V53+AD53+V58+AD58</f>
        <v>5494</v>
      </c>
      <c r="P8" s="283"/>
      <c r="Q8" s="17">
        <v>16</v>
      </c>
      <c r="R8" s="18">
        <v>19</v>
      </c>
      <c r="S8" s="18">
        <v>43</v>
      </c>
      <c r="T8" s="18">
        <v>31</v>
      </c>
      <c r="U8" s="18">
        <v>33</v>
      </c>
      <c r="V8" s="18">
        <f>SUM(Q8:U8)</f>
        <v>142</v>
      </c>
      <c r="W8" s="291" t="s">
        <v>15</v>
      </c>
      <c r="X8" s="292"/>
      <c r="Y8" s="18">
        <v>34</v>
      </c>
      <c r="Z8" s="28">
        <v>40</v>
      </c>
      <c r="AA8" s="18">
        <v>41</v>
      </c>
      <c r="AB8" s="18">
        <v>57</v>
      </c>
      <c r="AC8" s="18">
        <v>46</v>
      </c>
      <c r="AD8" s="19">
        <f>SUM(Y8:AC8)</f>
        <v>218</v>
      </c>
      <c r="AG8" s="274" t="s">
        <v>14</v>
      </c>
      <c r="AH8" s="275"/>
      <c r="AI8" s="282">
        <f>AP8+AX8+AP13+AX13+AP18+AX18+AP23+AX23+AP28+AX28+AP33+AX33+AP38+AX38+AP43+AX43+AP48+AX48+AP53+AX53+AP58+AX58</f>
        <v>52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5546</v>
      </c>
      <c r="BD8" s="283"/>
      <c r="BE8" s="17">
        <f>Q8+AK8</f>
        <v>16</v>
      </c>
      <c r="BF8" s="18">
        <f t="shared" si="0"/>
        <v>19</v>
      </c>
      <c r="BG8" s="18">
        <f t="shared" si="0"/>
        <v>43</v>
      </c>
      <c r="BH8" s="18">
        <f t="shared" si="0"/>
        <v>31</v>
      </c>
      <c r="BI8" s="18">
        <f t="shared" si="0"/>
        <v>33</v>
      </c>
      <c r="BJ8" s="18">
        <f>SUM(BE8:BI8)</f>
        <v>142</v>
      </c>
      <c r="BK8" s="287" t="s">
        <v>15</v>
      </c>
      <c r="BL8" s="287"/>
      <c r="BM8" s="18">
        <f>Y8+AS8</f>
        <v>34</v>
      </c>
      <c r="BN8" s="18">
        <f t="shared" si="1"/>
        <v>40</v>
      </c>
      <c r="BO8" s="18">
        <f t="shared" si="1"/>
        <v>41</v>
      </c>
      <c r="BP8" s="18">
        <f t="shared" si="1"/>
        <v>57</v>
      </c>
      <c r="BQ8" s="18">
        <f t="shared" si="1"/>
        <v>46</v>
      </c>
      <c r="BR8" s="19">
        <f>SUM(BM8:BQ8)</f>
        <v>218</v>
      </c>
    </row>
    <row r="9" spans="1:70" ht="15" x14ac:dyDescent="0.15">
      <c r="B9" s="145" t="s">
        <v>35</v>
      </c>
      <c r="C9" s="141">
        <f>AB62</f>
        <v>1697</v>
      </c>
      <c r="D9" s="62">
        <f>AB63</f>
        <v>2260</v>
      </c>
      <c r="E9" s="63">
        <f>+C9+D9</f>
        <v>3957</v>
      </c>
      <c r="F9" s="64">
        <f>AV62</f>
        <v>0</v>
      </c>
      <c r="G9" s="62">
        <f>AV63</f>
        <v>1</v>
      </c>
      <c r="H9" s="63">
        <f>SUM(F9:G9)</f>
        <v>1</v>
      </c>
      <c r="I9" s="107">
        <f t="shared" si="3"/>
        <v>1697</v>
      </c>
      <c r="J9" s="108">
        <f t="shared" si="3"/>
        <v>2261</v>
      </c>
      <c r="K9" s="109">
        <f t="shared" si="3"/>
        <v>3958</v>
      </c>
      <c r="L9" s="71"/>
      <c r="M9" s="274" t="s">
        <v>12</v>
      </c>
      <c r="N9" s="275"/>
      <c r="O9" s="282">
        <f>SUM(O7:O8)</f>
        <v>10530</v>
      </c>
      <c r="P9" s="288"/>
      <c r="Q9" s="20">
        <f t="shared" ref="Q9:V9" si="4">SUM(Q7:Q8)</f>
        <v>47</v>
      </c>
      <c r="R9" s="20">
        <f t="shared" si="4"/>
        <v>55</v>
      </c>
      <c r="S9" s="20">
        <f t="shared" si="4"/>
        <v>73</v>
      </c>
      <c r="T9" s="20">
        <f t="shared" si="4"/>
        <v>72</v>
      </c>
      <c r="U9" s="20">
        <f t="shared" si="4"/>
        <v>67</v>
      </c>
      <c r="V9" s="20">
        <f t="shared" si="4"/>
        <v>314</v>
      </c>
      <c r="W9" s="289" t="s">
        <v>12</v>
      </c>
      <c r="X9" s="290"/>
      <c r="Y9" s="20">
        <f t="shared" ref="Y9:AD9" si="5">SUM(Y7:Y8)</f>
        <v>73</v>
      </c>
      <c r="Z9" s="20">
        <f t="shared" si="5"/>
        <v>74</v>
      </c>
      <c r="AA9" s="20">
        <f t="shared" si="5"/>
        <v>77</v>
      </c>
      <c r="AB9" s="20">
        <f t="shared" si="5"/>
        <v>90</v>
      </c>
      <c r="AC9" s="20">
        <f t="shared" si="5"/>
        <v>93</v>
      </c>
      <c r="AD9" s="20">
        <f t="shared" si="5"/>
        <v>407</v>
      </c>
      <c r="AG9" s="274" t="s">
        <v>12</v>
      </c>
      <c r="AH9" s="275"/>
      <c r="AI9" s="282">
        <f>SUM(AI7:AI8)</f>
        <v>93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10623</v>
      </c>
      <c r="BD9" s="283"/>
      <c r="BE9" s="20">
        <f t="shared" ref="BE9:BJ9" si="8">SUM(BE7:BE8)</f>
        <v>47</v>
      </c>
      <c r="BF9" s="20">
        <f t="shared" si="8"/>
        <v>55</v>
      </c>
      <c r="BG9" s="20">
        <f t="shared" si="8"/>
        <v>73</v>
      </c>
      <c r="BH9" s="20">
        <f t="shared" si="8"/>
        <v>72</v>
      </c>
      <c r="BI9" s="20">
        <f t="shared" si="8"/>
        <v>67</v>
      </c>
      <c r="BJ9" s="20">
        <f t="shared" si="8"/>
        <v>314</v>
      </c>
      <c r="BK9" s="294" t="s">
        <v>12</v>
      </c>
      <c r="BL9" s="294"/>
      <c r="BM9" s="20">
        <f t="shared" ref="BM9:BR9" si="9">SUM(BM7:BM8)</f>
        <v>73</v>
      </c>
      <c r="BN9" s="20">
        <f t="shared" si="9"/>
        <v>74</v>
      </c>
      <c r="BO9" s="20">
        <f t="shared" si="9"/>
        <v>77</v>
      </c>
      <c r="BP9" s="20">
        <f t="shared" si="9"/>
        <v>90</v>
      </c>
      <c r="BQ9" s="20">
        <f t="shared" si="9"/>
        <v>93</v>
      </c>
      <c r="BR9" s="20">
        <f t="shared" si="9"/>
        <v>407</v>
      </c>
    </row>
    <row r="10" spans="1:70" ht="15.75" thickBot="1" x14ac:dyDescent="0.2">
      <c r="B10" s="146" t="s">
        <v>12</v>
      </c>
      <c r="C10" s="142">
        <f>O7</f>
        <v>5036</v>
      </c>
      <c r="D10" s="65">
        <f>O8</f>
        <v>5494</v>
      </c>
      <c r="E10" s="66">
        <f>+C10+D10</f>
        <v>10530</v>
      </c>
      <c r="F10" s="67">
        <f>AI7</f>
        <v>41</v>
      </c>
      <c r="G10" s="65">
        <f>AI8</f>
        <v>52</v>
      </c>
      <c r="H10" s="66">
        <f>SUM(F10:G10)</f>
        <v>93</v>
      </c>
      <c r="I10" s="110">
        <f t="shared" si="3"/>
        <v>5077</v>
      </c>
      <c r="J10" s="111">
        <f t="shared" si="3"/>
        <v>5546</v>
      </c>
      <c r="K10" s="112">
        <f t="shared" si="3"/>
        <v>10623</v>
      </c>
      <c r="L10" s="71"/>
      <c r="M10" s="21"/>
      <c r="N10" s="22"/>
      <c r="O10" s="1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G10" s="21"/>
      <c r="AH10" s="22"/>
      <c r="AI10" s="1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A10" s="21"/>
      <c r="BB10" s="22"/>
      <c r="BC10" s="1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B11" s="31"/>
      <c r="C11" s="96"/>
      <c r="D11" s="96"/>
      <c r="E11" s="71"/>
      <c r="F11" s="96"/>
      <c r="G11" s="96"/>
      <c r="H11" s="71"/>
      <c r="I11" s="125"/>
      <c r="J11" s="125"/>
      <c r="K11" s="126"/>
      <c r="L11" s="72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33.700000000000003</v>
      </c>
      <c r="D12" s="162">
        <f t="shared" si="10"/>
        <v>41.14</v>
      </c>
      <c r="E12" s="158">
        <f t="shared" si="10"/>
        <v>37.58</v>
      </c>
      <c r="F12" s="157">
        <f t="shared" si="10"/>
        <v>0</v>
      </c>
      <c r="G12" s="162">
        <f t="shared" si="10"/>
        <v>1.92</v>
      </c>
      <c r="H12" s="158">
        <f t="shared" si="10"/>
        <v>1.08</v>
      </c>
      <c r="I12" s="159">
        <f t="shared" si="10"/>
        <v>33.43</v>
      </c>
      <c r="J12" s="160">
        <f t="shared" si="10"/>
        <v>40.770000000000003</v>
      </c>
      <c r="K12" s="158">
        <f t="shared" si="10"/>
        <v>37.26</v>
      </c>
      <c r="L12" s="72"/>
      <c r="N12" s="161"/>
      <c r="O12" s="274" t="s">
        <v>13</v>
      </c>
      <c r="P12" s="293"/>
      <c r="Q12" s="26">
        <v>35</v>
      </c>
      <c r="R12" s="193">
        <v>46</v>
      </c>
      <c r="S12" s="193">
        <v>51</v>
      </c>
      <c r="T12" s="193">
        <v>44</v>
      </c>
      <c r="U12" s="193">
        <v>51</v>
      </c>
      <c r="V12" s="193">
        <f>SUM(Q12:U12)</f>
        <v>227</v>
      </c>
      <c r="W12" s="284" t="s">
        <v>13</v>
      </c>
      <c r="X12" s="285"/>
      <c r="Y12" s="27">
        <v>58</v>
      </c>
      <c r="Z12" s="193">
        <v>49</v>
      </c>
      <c r="AA12" s="193">
        <v>61</v>
      </c>
      <c r="AB12" s="193">
        <v>30</v>
      </c>
      <c r="AC12" s="193">
        <v>42</v>
      </c>
      <c r="AD12" s="194">
        <f>SUM(Y12:AC12)</f>
        <v>240</v>
      </c>
      <c r="AI12" s="274" t="s">
        <v>13</v>
      </c>
      <c r="AJ12" s="293"/>
      <c r="AK12" s="192"/>
      <c r="AL12" s="193"/>
      <c r="AM12" s="193"/>
      <c r="AN12" s="193"/>
      <c r="AO12" s="193"/>
      <c r="AP12" s="193">
        <f>SUM(AK12:AO12)</f>
        <v>0</v>
      </c>
      <c r="AQ12" s="284" t="s">
        <v>13</v>
      </c>
      <c r="AR12" s="285"/>
      <c r="AS12" s="193"/>
      <c r="AT12" s="193"/>
      <c r="AU12" s="193"/>
      <c r="AV12" s="193"/>
      <c r="AW12" s="193">
        <v>1</v>
      </c>
      <c r="AX12" s="194">
        <f>SUM(AS12:AW12)</f>
        <v>1</v>
      </c>
      <c r="BC12" s="274" t="s">
        <v>13</v>
      </c>
      <c r="BD12" s="293"/>
      <c r="BE12" s="192">
        <f>Q12+AK12</f>
        <v>35</v>
      </c>
      <c r="BF12" s="193">
        <f t="shared" ref="BF12:BI13" si="11">R12+AL12</f>
        <v>46</v>
      </c>
      <c r="BG12" s="193">
        <f t="shared" si="11"/>
        <v>51</v>
      </c>
      <c r="BH12" s="193">
        <f t="shared" si="11"/>
        <v>44</v>
      </c>
      <c r="BI12" s="193">
        <f t="shared" si="11"/>
        <v>51</v>
      </c>
      <c r="BJ12" s="193">
        <f>SUM(BE12:BI12)</f>
        <v>227</v>
      </c>
      <c r="BK12" s="286" t="s">
        <v>13</v>
      </c>
      <c r="BL12" s="286"/>
      <c r="BM12" s="193">
        <f t="shared" ref="BM12:BQ13" si="12">Y12+AS12</f>
        <v>58</v>
      </c>
      <c r="BN12" s="193">
        <f t="shared" si="12"/>
        <v>49</v>
      </c>
      <c r="BO12" s="193">
        <f t="shared" si="12"/>
        <v>61</v>
      </c>
      <c r="BP12" s="193">
        <f t="shared" si="12"/>
        <v>30</v>
      </c>
      <c r="BQ12" s="193">
        <f t="shared" si="12"/>
        <v>43</v>
      </c>
      <c r="BR12" s="194">
        <f>SUM(BM12:BQ12)</f>
        <v>241</v>
      </c>
    </row>
    <row r="13" spans="1:70" ht="16.5" thickTop="1" thickBot="1" x14ac:dyDescent="0.2">
      <c r="E13" s="37"/>
      <c r="H13" s="37"/>
      <c r="I13" s="113"/>
      <c r="J13" s="113"/>
      <c r="K13" s="114"/>
      <c r="L13" s="72"/>
      <c r="O13" s="274" t="s">
        <v>15</v>
      </c>
      <c r="P13" s="293"/>
      <c r="Q13" s="17">
        <v>46</v>
      </c>
      <c r="R13" s="18">
        <v>36</v>
      </c>
      <c r="S13" s="18">
        <v>38</v>
      </c>
      <c r="T13" s="18">
        <v>46</v>
      </c>
      <c r="U13" s="18">
        <v>53</v>
      </c>
      <c r="V13" s="18">
        <f>SUM(Q13:U13)</f>
        <v>219</v>
      </c>
      <c r="W13" s="291" t="s">
        <v>15</v>
      </c>
      <c r="X13" s="292"/>
      <c r="Y13" s="18">
        <v>55</v>
      </c>
      <c r="Z13" s="18">
        <v>62</v>
      </c>
      <c r="AA13" s="18">
        <v>44</v>
      </c>
      <c r="AB13" s="18">
        <v>49</v>
      </c>
      <c r="AC13" s="18">
        <v>62</v>
      </c>
      <c r="AD13" s="19">
        <f>SUM(Y13:AC13)</f>
        <v>272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/>
      <c r="AX13" s="19">
        <f>SUM(AS13:AW13)</f>
        <v>0</v>
      </c>
      <c r="BC13" s="274" t="s">
        <v>15</v>
      </c>
      <c r="BD13" s="293"/>
      <c r="BE13" s="17">
        <f>Q13+AK13</f>
        <v>46</v>
      </c>
      <c r="BF13" s="18">
        <f t="shared" si="11"/>
        <v>36</v>
      </c>
      <c r="BG13" s="18">
        <f t="shared" si="11"/>
        <v>38</v>
      </c>
      <c r="BH13" s="18">
        <f t="shared" si="11"/>
        <v>46</v>
      </c>
      <c r="BI13" s="18">
        <f t="shared" si="11"/>
        <v>53</v>
      </c>
      <c r="BJ13" s="18">
        <f>SUM(BE13:BI13)</f>
        <v>219</v>
      </c>
      <c r="BK13" s="287" t="s">
        <v>15</v>
      </c>
      <c r="BL13" s="287"/>
      <c r="BM13" s="18">
        <f t="shared" si="12"/>
        <v>55</v>
      </c>
      <c r="BN13" s="18">
        <f t="shared" si="12"/>
        <v>62</v>
      </c>
      <c r="BO13" s="18">
        <f t="shared" si="12"/>
        <v>44</v>
      </c>
      <c r="BP13" s="18">
        <f t="shared" si="12"/>
        <v>49</v>
      </c>
      <c r="BQ13" s="18">
        <f t="shared" si="12"/>
        <v>62</v>
      </c>
      <c r="BR13" s="19">
        <f>SUM(BM13:BQ13)</f>
        <v>272</v>
      </c>
    </row>
    <row r="14" spans="1:70" ht="15" x14ac:dyDescent="0.15">
      <c r="A14" s="1"/>
      <c r="E14" s="37"/>
      <c r="H14" s="37"/>
      <c r="I14" s="113"/>
      <c r="J14" s="113"/>
      <c r="K14" s="114"/>
      <c r="L14" s="73"/>
      <c r="O14" s="274" t="s">
        <v>12</v>
      </c>
      <c r="P14" s="275"/>
      <c r="Q14" s="20">
        <f t="shared" ref="Q14:V14" si="13">SUM(Q12:Q13)</f>
        <v>81</v>
      </c>
      <c r="R14" s="20">
        <f t="shared" si="13"/>
        <v>82</v>
      </c>
      <c r="S14" s="20">
        <f t="shared" si="13"/>
        <v>89</v>
      </c>
      <c r="T14" s="20">
        <f t="shared" si="13"/>
        <v>90</v>
      </c>
      <c r="U14" s="20">
        <f t="shared" si="13"/>
        <v>104</v>
      </c>
      <c r="V14" s="20">
        <f t="shared" si="13"/>
        <v>446</v>
      </c>
      <c r="W14" s="295" t="s">
        <v>12</v>
      </c>
      <c r="X14" s="296"/>
      <c r="Y14" s="20">
        <f t="shared" ref="Y14:AD14" si="14">SUM(Y12:Y13)</f>
        <v>113</v>
      </c>
      <c r="Z14" s="20">
        <f t="shared" si="14"/>
        <v>111</v>
      </c>
      <c r="AA14" s="20">
        <f t="shared" si="14"/>
        <v>105</v>
      </c>
      <c r="AB14" s="20">
        <f t="shared" si="14"/>
        <v>79</v>
      </c>
      <c r="AC14" s="20">
        <f t="shared" si="14"/>
        <v>104</v>
      </c>
      <c r="AD14" s="20">
        <f t="shared" si="14"/>
        <v>512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1</v>
      </c>
      <c r="AX14" s="20">
        <f t="shared" si="16"/>
        <v>1</v>
      </c>
      <c r="BC14" s="274" t="s">
        <v>12</v>
      </c>
      <c r="BD14" s="275"/>
      <c r="BE14" s="20">
        <f t="shared" ref="BE14:BJ14" si="17">SUM(BE12:BE13)</f>
        <v>81</v>
      </c>
      <c r="BF14" s="20">
        <f t="shared" si="17"/>
        <v>82</v>
      </c>
      <c r="BG14" s="20">
        <f t="shared" si="17"/>
        <v>89</v>
      </c>
      <c r="BH14" s="20">
        <f t="shared" si="17"/>
        <v>90</v>
      </c>
      <c r="BI14" s="20">
        <f t="shared" si="17"/>
        <v>104</v>
      </c>
      <c r="BJ14" s="20">
        <f t="shared" si="17"/>
        <v>446</v>
      </c>
      <c r="BK14" s="295" t="s">
        <v>12</v>
      </c>
      <c r="BL14" s="296"/>
      <c r="BM14" s="20">
        <f t="shared" ref="BM14:BR14" si="18">SUM(BM12:BM13)</f>
        <v>113</v>
      </c>
      <c r="BN14" s="20">
        <f t="shared" si="18"/>
        <v>111</v>
      </c>
      <c r="BO14" s="20">
        <f t="shared" si="18"/>
        <v>105</v>
      </c>
      <c r="BP14" s="20">
        <f t="shared" si="18"/>
        <v>79</v>
      </c>
      <c r="BQ14" s="20">
        <f t="shared" si="18"/>
        <v>105</v>
      </c>
      <c r="BR14" s="20">
        <f t="shared" si="18"/>
        <v>513</v>
      </c>
    </row>
    <row r="15" spans="1:70" ht="15.75" thickBot="1" x14ac:dyDescent="0.2">
      <c r="A15" s="1"/>
      <c r="E15" s="37"/>
      <c r="H15" s="37"/>
      <c r="I15" s="113"/>
      <c r="J15" s="113"/>
      <c r="K15" s="114"/>
      <c r="L15" s="73"/>
      <c r="O15" s="25"/>
      <c r="P15" s="25"/>
      <c r="Q15" s="23"/>
      <c r="R15" s="23"/>
      <c r="S15" s="23"/>
      <c r="T15" s="23"/>
      <c r="U15" s="23"/>
      <c r="V15" s="23"/>
      <c r="W15" s="25"/>
      <c r="X15" s="25"/>
      <c r="Y15" s="23"/>
      <c r="Z15" s="23"/>
      <c r="AA15" s="23"/>
      <c r="AB15" s="23"/>
      <c r="AC15" s="23"/>
      <c r="AD15" s="23"/>
      <c r="AI15" s="25"/>
      <c r="AJ15" s="25"/>
      <c r="AK15" s="23"/>
      <c r="AL15" s="23"/>
      <c r="AM15" s="23"/>
      <c r="AN15" s="23"/>
      <c r="AO15" s="23"/>
      <c r="AP15" s="23"/>
      <c r="AQ15" s="25"/>
      <c r="AR15" s="25"/>
      <c r="AS15" s="23"/>
      <c r="AT15" s="23"/>
      <c r="AU15" s="23"/>
      <c r="AV15" s="23"/>
      <c r="AW15" s="23"/>
      <c r="AX15" s="23"/>
      <c r="BC15" s="25"/>
      <c r="BD15" s="25"/>
      <c r="BE15" s="23"/>
      <c r="BF15" s="23"/>
      <c r="BG15" s="23"/>
      <c r="BH15" s="23"/>
      <c r="BI15" s="23"/>
      <c r="BJ15" s="23"/>
      <c r="BK15" s="25"/>
      <c r="BL15" s="25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71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1" t="s">
        <v>37</v>
      </c>
      <c r="C17" s="148">
        <f>V27+AD27+V32+AD32+V37</f>
        <v>1643</v>
      </c>
      <c r="D17" s="76">
        <f>V28+AD28+V33+AD33+V38</f>
        <v>1625</v>
      </c>
      <c r="E17" s="77">
        <f>SUM(C17:D17)</f>
        <v>3268</v>
      </c>
      <c r="F17" s="78">
        <f>AP27+AX27+AP32+AX32+AP37</f>
        <v>4</v>
      </c>
      <c r="G17" s="76">
        <f>AP28+AX28+AP33+AX33+AP38</f>
        <v>14</v>
      </c>
      <c r="H17" s="77">
        <f>SUM(F17:G17)</f>
        <v>18</v>
      </c>
      <c r="I17" s="115">
        <f t="shared" ref="I17:K20" si="19">+C17+F17</f>
        <v>1647</v>
      </c>
      <c r="J17" s="116">
        <f t="shared" si="19"/>
        <v>1639</v>
      </c>
      <c r="K17" s="117">
        <f t="shared" si="19"/>
        <v>3286</v>
      </c>
      <c r="L17" s="71"/>
      <c r="O17" s="274" t="s">
        <v>13</v>
      </c>
      <c r="P17" s="293"/>
      <c r="Q17" s="192">
        <v>50</v>
      </c>
      <c r="R17" s="193">
        <v>41</v>
      </c>
      <c r="S17" s="193">
        <v>39</v>
      </c>
      <c r="T17" s="193">
        <v>36</v>
      </c>
      <c r="U17" s="193">
        <v>37</v>
      </c>
      <c r="V17" s="193">
        <f>SUM(Q17:U17)</f>
        <v>203</v>
      </c>
      <c r="W17" s="284" t="s">
        <v>13</v>
      </c>
      <c r="X17" s="285"/>
      <c r="Y17" s="193">
        <v>39</v>
      </c>
      <c r="Z17" s="193">
        <v>34</v>
      </c>
      <c r="AA17" s="193">
        <v>35</v>
      </c>
      <c r="AB17" s="193">
        <v>43</v>
      </c>
      <c r="AC17" s="193">
        <v>43</v>
      </c>
      <c r="AD17" s="194">
        <f>SUM(Y17:AC17)</f>
        <v>194</v>
      </c>
      <c r="AI17" s="274" t="s">
        <v>13</v>
      </c>
      <c r="AJ17" s="293"/>
      <c r="AK17" s="26">
        <v>1</v>
      </c>
      <c r="AL17" s="193">
        <v>3</v>
      </c>
      <c r="AM17" s="193">
        <v>2</v>
      </c>
      <c r="AN17" s="193">
        <v>7</v>
      </c>
      <c r="AO17" s="193">
        <v>3</v>
      </c>
      <c r="AP17" s="193">
        <f>SUM(AK17:AO17)</f>
        <v>16</v>
      </c>
      <c r="AQ17" s="284" t="s">
        <v>13</v>
      </c>
      <c r="AR17" s="285"/>
      <c r="AS17" s="193">
        <v>2</v>
      </c>
      <c r="AT17" s="193">
        <v>1</v>
      </c>
      <c r="AU17" s="193">
        <v>2</v>
      </c>
      <c r="AV17" s="193">
        <v>3</v>
      </c>
      <c r="AW17" s="193">
        <v>1</v>
      </c>
      <c r="AX17" s="194">
        <f>SUM(AS17:AW17)</f>
        <v>9</v>
      </c>
      <c r="BC17" s="274" t="s">
        <v>13</v>
      </c>
      <c r="BD17" s="293"/>
      <c r="BE17" s="192">
        <f t="shared" ref="BE17:BI18" si="20">Q17+AK17</f>
        <v>51</v>
      </c>
      <c r="BF17" s="193">
        <f t="shared" si="20"/>
        <v>44</v>
      </c>
      <c r="BG17" s="193">
        <f t="shared" si="20"/>
        <v>41</v>
      </c>
      <c r="BH17" s="193">
        <f t="shared" si="20"/>
        <v>43</v>
      </c>
      <c r="BI17" s="193">
        <f t="shared" si="20"/>
        <v>40</v>
      </c>
      <c r="BJ17" s="193">
        <f>SUM(BE17:BI17)</f>
        <v>219</v>
      </c>
      <c r="BK17" s="286" t="s">
        <v>13</v>
      </c>
      <c r="BL17" s="286"/>
      <c r="BM17" s="193">
        <f t="shared" ref="BM17:BQ18" si="21">Y17+AS17</f>
        <v>41</v>
      </c>
      <c r="BN17" s="193">
        <f t="shared" si="21"/>
        <v>35</v>
      </c>
      <c r="BO17" s="193">
        <f t="shared" si="21"/>
        <v>37</v>
      </c>
      <c r="BP17" s="193">
        <f t="shared" si="21"/>
        <v>46</v>
      </c>
      <c r="BQ17" s="193">
        <f t="shared" si="21"/>
        <v>44</v>
      </c>
      <c r="BR17" s="194">
        <f>SUM(BM17:BQ17)</f>
        <v>203</v>
      </c>
    </row>
    <row r="18" spans="2:70" ht="15.75" thickBot="1" x14ac:dyDescent="0.2">
      <c r="B18" s="152" t="s">
        <v>38</v>
      </c>
      <c r="C18" s="149">
        <f>AD37</f>
        <v>465</v>
      </c>
      <c r="D18" s="68">
        <f>AD38</f>
        <v>455</v>
      </c>
      <c r="E18" s="69">
        <f>SUM(C18:D18)</f>
        <v>920</v>
      </c>
      <c r="F18" s="70">
        <f>AX37</f>
        <v>0</v>
      </c>
      <c r="G18" s="68">
        <f>AX38</f>
        <v>0</v>
      </c>
      <c r="H18" s="69">
        <f>SUM(F18:G18)</f>
        <v>0</v>
      </c>
      <c r="I18" s="118">
        <f t="shared" si="19"/>
        <v>465</v>
      </c>
      <c r="J18" s="119">
        <f t="shared" si="19"/>
        <v>455</v>
      </c>
      <c r="K18" s="120">
        <f t="shared" si="19"/>
        <v>920</v>
      </c>
      <c r="L18" s="72"/>
      <c r="O18" s="274" t="s">
        <v>15</v>
      </c>
      <c r="P18" s="293"/>
      <c r="Q18" s="17">
        <v>37</v>
      </c>
      <c r="R18" s="18">
        <v>34</v>
      </c>
      <c r="S18" s="18">
        <v>32</v>
      </c>
      <c r="T18" s="18">
        <v>30</v>
      </c>
      <c r="U18" s="18">
        <v>38</v>
      </c>
      <c r="V18" s="18">
        <f>SUM(Q18:U18)</f>
        <v>171</v>
      </c>
      <c r="W18" s="291" t="s">
        <v>15</v>
      </c>
      <c r="X18" s="292"/>
      <c r="Y18" s="18">
        <v>25</v>
      </c>
      <c r="Z18" s="18">
        <v>27</v>
      </c>
      <c r="AA18" s="18">
        <v>33</v>
      </c>
      <c r="AB18" s="18">
        <v>23</v>
      </c>
      <c r="AC18" s="18">
        <v>26</v>
      </c>
      <c r="AD18" s="19">
        <f>SUM(Y18:AC18)</f>
        <v>134</v>
      </c>
      <c r="AI18" s="274" t="s">
        <v>15</v>
      </c>
      <c r="AJ18" s="293"/>
      <c r="AK18" s="17">
        <v>2</v>
      </c>
      <c r="AL18" s="18">
        <v>1</v>
      </c>
      <c r="AM18" s="18">
        <v>2</v>
      </c>
      <c r="AN18" s="18">
        <v>1</v>
      </c>
      <c r="AO18" s="18">
        <v>3</v>
      </c>
      <c r="AP18" s="18">
        <f>SUM(AK18:AO18)</f>
        <v>9</v>
      </c>
      <c r="AQ18" s="291" t="s">
        <v>15</v>
      </c>
      <c r="AR18" s="292"/>
      <c r="AS18" s="18">
        <v>2</v>
      </c>
      <c r="AT18" s="18">
        <v>3</v>
      </c>
      <c r="AU18" s="18">
        <v>1</v>
      </c>
      <c r="AV18" s="18">
        <v>1</v>
      </c>
      <c r="AW18" s="18">
        <v>3</v>
      </c>
      <c r="AX18" s="19">
        <f>SUM(AS18:AW18)</f>
        <v>10</v>
      </c>
      <c r="BC18" s="274" t="s">
        <v>15</v>
      </c>
      <c r="BD18" s="293"/>
      <c r="BE18" s="17">
        <f t="shared" si="20"/>
        <v>39</v>
      </c>
      <c r="BF18" s="18">
        <f t="shared" si="20"/>
        <v>35</v>
      </c>
      <c r="BG18" s="18">
        <f t="shared" si="20"/>
        <v>34</v>
      </c>
      <c r="BH18" s="18">
        <f t="shared" si="20"/>
        <v>31</v>
      </c>
      <c r="BI18" s="18">
        <f t="shared" si="20"/>
        <v>41</v>
      </c>
      <c r="BJ18" s="18">
        <f>SUM(BE18:BI18)</f>
        <v>180</v>
      </c>
      <c r="BK18" s="287" t="s">
        <v>15</v>
      </c>
      <c r="BL18" s="287"/>
      <c r="BM18" s="18">
        <f t="shared" si="21"/>
        <v>27</v>
      </c>
      <c r="BN18" s="18">
        <f t="shared" si="21"/>
        <v>30</v>
      </c>
      <c r="BO18" s="18">
        <f t="shared" si="21"/>
        <v>34</v>
      </c>
      <c r="BP18" s="18">
        <f t="shared" si="21"/>
        <v>24</v>
      </c>
      <c r="BQ18" s="18">
        <f t="shared" si="21"/>
        <v>29</v>
      </c>
      <c r="BR18" s="19">
        <f>SUM(BM18:BQ18)</f>
        <v>144</v>
      </c>
    </row>
    <row r="19" spans="2:70" ht="15" x14ac:dyDescent="0.15">
      <c r="B19" s="153" t="s">
        <v>39</v>
      </c>
      <c r="C19" s="141">
        <f>V42</f>
        <v>451</v>
      </c>
      <c r="D19" s="62">
        <f>V43</f>
        <v>523</v>
      </c>
      <c r="E19" s="63">
        <f>SUM(C19:D19)</f>
        <v>974</v>
      </c>
      <c r="F19" s="64">
        <f>AP42</f>
        <v>0</v>
      </c>
      <c r="G19" s="62">
        <f>AP43</f>
        <v>0</v>
      </c>
      <c r="H19" s="63">
        <f>SUM(F19:G19)</f>
        <v>0</v>
      </c>
      <c r="I19" s="107">
        <f t="shared" si="19"/>
        <v>451</v>
      </c>
      <c r="J19" s="108">
        <f t="shared" si="19"/>
        <v>523</v>
      </c>
      <c r="K19" s="121">
        <f t="shared" si="19"/>
        <v>974</v>
      </c>
      <c r="L19" s="72"/>
      <c r="O19" s="274" t="s">
        <v>12</v>
      </c>
      <c r="P19" s="275"/>
      <c r="Q19" s="20">
        <f t="shared" ref="Q19:V19" si="22">SUM(Q17:Q18)</f>
        <v>87</v>
      </c>
      <c r="R19" s="20">
        <f t="shared" si="22"/>
        <v>75</v>
      </c>
      <c r="S19" s="20">
        <f t="shared" si="22"/>
        <v>71</v>
      </c>
      <c r="T19" s="20">
        <f t="shared" si="22"/>
        <v>66</v>
      </c>
      <c r="U19" s="20">
        <f t="shared" si="22"/>
        <v>75</v>
      </c>
      <c r="V19" s="20">
        <f t="shared" si="22"/>
        <v>374</v>
      </c>
      <c r="W19" s="295" t="s">
        <v>12</v>
      </c>
      <c r="X19" s="296"/>
      <c r="Y19" s="20">
        <f>SUM(Y17:Y18)</f>
        <v>64</v>
      </c>
      <c r="Z19" s="20">
        <f t="shared" ref="Z19:AD19" si="23">SUM(Z17:Z18)</f>
        <v>61</v>
      </c>
      <c r="AA19" s="20">
        <f t="shared" si="23"/>
        <v>68</v>
      </c>
      <c r="AB19" s="20">
        <f t="shared" si="23"/>
        <v>66</v>
      </c>
      <c r="AC19" s="20">
        <f t="shared" si="23"/>
        <v>69</v>
      </c>
      <c r="AD19" s="20">
        <f t="shared" si="23"/>
        <v>328</v>
      </c>
      <c r="AI19" s="274" t="s">
        <v>12</v>
      </c>
      <c r="AJ19" s="275"/>
      <c r="AK19" s="20">
        <f t="shared" ref="AK19:AP19" si="24">SUM(AK17:AK18)</f>
        <v>3</v>
      </c>
      <c r="AL19" s="20">
        <f t="shared" si="24"/>
        <v>4</v>
      </c>
      <c r="AM19" s="20">
        <f t="shared" si="24"/>
        <v>4</v>
      </c>
      <c r="AN19" s="20">
        <f t="shared" si="24"/>
        <v>8</v>
      </c>
      <c r="AO19" s="20">
        <f t="shared" si="24"/>
        <v>6</v>
      </c>
      <c r="AP19" s="20">
        <f t="shared" si="24"/>
        <v>25</v>
      </c>
      <c r="AQ19" s="295" t="s">
        <v>12</v>
      </c>
      <c r="AR19" s="296"/>
      <c r="AS19" s="20">
        <f t="shared" ref="AS19:AX19" si="25">SUM(AS17:AS18)</f>
        <v>4</v>
      </c>
      <c r="AT19" s="20">
        <f t="shared" si="25"/>
        <v>4</v>
      </c>
      <c r="AU19" s="20">
        <f t="shared" si="25"/>
        <v>3</v>
      </c>
      <c r="AV19" s="20">
        <f t="shared" si="25"/>
        <v>4</v>
      </c>
      <c r="AW19" s="20">
        <f t="shared" si="25"/>
        <v>4</v>
      </c>
      <c r="AX19" s="20">
        <f t="shared" si="25"/>
        <v>19</v>
      </c>
      <c r="BC19" s="274" t="s">
        <v>12</v>
      </c>
      <c r="BD19" s="275"/>
      <c r="BE19" s="20">
        <f t="shared" ref="BE19:BJ19" si="26">SUM(BE17:BE18)</f>
        <v>90</v>
      </c>
      <c r="BF19" s="20">
        <f t="shared" si="26"/>
        <v>79</v>
      </c>
      <c r="BG19" s="20">
        <f t="shared" si="26"/>
        <v>75</v>
      </c>
      <c r="BH19" s="20">
        <f t="shared" si="26"/>
        <v>74</v>
      </c>
      <c r="BI19" s="20">
        <f t="shared" si="26"/>
        <v>81</v>
      </c>
      <c r="BJ19" s="20">
        <f t="shared" si="26"/>
        <v>399</v>
      </c>
      <c r="BK19" s="295" t="s">
        <v>12</v>
      </c>
      <c r="BL19" s="296"/>
      <c r="BM19" s="20">
        <f t="shared" ref="BM19:BR19" si="27">SUM(BM17:BM18)</f>
        <v>68</v>
      </c>
      <c r="BN19" s="20">
        <f t="shared" si="27"/>
        <v>65</v>
      </c>
      <c r="BO19" s="20">
        <f t="shared" si="27"/>
        <v>71</v>
      </c>
      <c r="BP19" s="20">
        <f t="shared" si="27"/>
        <v>70</v>
      </c>
      <c r="BQ19" s="20">
        <f t="shared" si="27"/>
        <v>73</v>
      </c>
      <c r="BR19" s="20">
        <f t="shared" si="27"/>
        <v>347</v>
      </c>
    </row>
    <row r="20" spans="2:70" ht="15.75" thickBot="1" x14ac:dyDescent="0.2">
      <c r="B20" s="154" t="s">
        <v>22</v>
      </c>
      <c r="C20" s="150">
        <f>C9-C18-C19</f>
        <v>781</v>
      </c>
      <c r="D20" s="79">
        <f>D9-D18-D19</f>
        <v>1282</v>
      </c>
      <c r="E20" s="80">
        <f>SUM(C20:D20)</f>
        <v>2063</v>
      </c>
      <c r="F20" s="81">
        <f>F9-F18-F19</f>
        <v>0</v>
      </c>
      <c r="G20" s="79">
        <f>G9-G18-G19</f>
        <v>1</v>
      </c>
      <c r="H20" s="84">
        <f>H9-H18-H19</f>
        <v>1</v>
      </c>
      <c r="I20" s="122">
        <f>+C20+F20</f>
        <v>781</v>
      </c>
      <c r="J20" s="123">
        <f t="shared" si="19"/>
        <v>1283</v>
      </c>
      <c r="K20" s="124">
        <f t="shared" si="19"/>
        <v>2064</v>
      </c>
      <c r="L20" s="72"/>
      <c r="O20" s="25"/>
      <c r="P20" s="25"/>
      <c r="Q20" s="23"/>
      <c r="R20" s="23"/>
      <c r="S20" s="23"/>
      <c r="T20" s="23"/>
      <c r="U20" s="23"/>
      <c r="V20" s="23"/>
      <c r="W20" s="25"/>
      <c r="X20" s="25"/>
      <c r="Y20" s="23"/>
      <c r="Z20" s="23"/>
      <c r="AA20" s="23"/>
      <c r="AB20" s="23"/>
      <c r="AC20" s="23"/>
      <c r="AD20" s="23"/>
      <c r="AI20" s="25"/>
      <c r="AJ20" s="25"/>
      <c r="AK20" s="23"/>
      <c r="AL20" s="23"/>
      <c r="AM20" s="23"/>
      <c r="AN20" s="23"/>
      <c r="AO20" s="23"/>
      <c r="AP20" s="23"/>
      <c r="AQ20" s="25"/>
      <c r="AR20" s="25"/>
      <c r="AS20" s="23"/>
      <c r="AT20" s="23"/>
      <c r="AU20" s="23"/>
      <c r="AV20" s="23"/>
      <c r="AW20" s="23"/>
      <c r="AX20" s="23"/>
      <c r="BC20" s="25"/>
      <c r="BD20" s="25"/>
      <c r="BE20" s="23"/>
      <c r="BF20" s="23"/>
      <c r="BG20" s="23"/>
      <c r="BH20" s="23"/>
      <c r="BI20" s="23"/>
      <c r="BJ20" s="23"/>
      <c r="BK20" s="25"/>
      <c r="BL20" s="25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72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72"/>
      <c r="O22" s="274" t="s">
        <v>13</v>
      </c>
      <c r="P22" s="293"/>
      <c r="Q22" s="192">
        <v>37</v>
      </c>
      <c r="R22" s="174">
        <v>36</v>
      </c>
      <c r="S22" s="193">
        <v>38</v>
      </c>
      <c r="T22" s="193">
        <v>40</v>
      </c>
      <c r="U22" s="193">
        <v>42</v>
      </c>
      <c r="V22" s="193">
        <f>SUM(Q22:U22)</f>
        <v>193</v>
      </c>
      <c r="W22" s="284" t="s">
        <v>13</v>
      </c>
      <c r="X22" s="285"/>
      <c r="Y22" s="193">
        <v>55</v>
      </c>
      <c r="Z22" s="193">
        <v>44</v>
      </c>
      <c r="AA22" s="193">
        <v>63</v>
      </c>
      <c r="AB22" s="193">
        <v>59</v>
      </c>
      <c r="AC22" s="27">
        <v>57</v>
      </c>
      <c r="AD22" s="194">
        <f>SUM(Y22:AC22)</f>
        <v>278</v>
      </c>
      <c r="AI22" s="274" t="s">
        <v>13</v>
      </c>
      <c r="AJ22" s="293"/>
      <c r="AK22" s="192">
        <v>3</v>
      </c>
      <c r="AL22" s="193">
        <v>3</v>
      </c>
      <c r="AM22" s="193">
        <v>1</v>
      </c>
      <c r="AN22" s="193">
        <v>2</v>
      </c>
      <c r="AO22" s="193">
        <v>2</v>
      </c>
      <c r="AP22" s="193">
        <f>SUM(AK22:AO22)</f>
        <v>11</v>
      </c>
      <c r="AQ22" s="284" t="s">
        <v>13</v>
      </c>
      <c r="AR22" s="285"/>
      <c r="AS22" s="193">
        <v>0</v>
      </c>
      <c r="AT22" s="193">
        <v>0</v>
      </c>
      <c r="AU22" s="193">
        <v>0</v>
      </c>
      <c r="AV22" s="193">
        <v>0</v>
      </c>
      <c r="AW22" s="193">
        <v>0</v>
      </c>
      <c r="AX22" s="194">
        <f>SUM(AS22:AW22)</f>
        <v>0</v>
      </c>
      <c r="BC22" s="274" t="s">
        <v>13</v>
      </c>
      <c r="BD22" s="293"/>
      <c r="BE22" s="192">
        <f t="shared" ref="BE22:BI23" si="28">Q22+AK22</f>
        <v>40</v>
      </c>
      <c r="BF22" s="193">
        <f t="shared" si="28"/>
        <v>39</v>
      </c>
      <c r="BG22" s="193">
        <f t="shared" si="28"/>
        <v>39</v>
      </c>
      <c r="BH22" s="193">
        <f t="shared" si="28"/>
        <v>42</v>
      </c>
      <c r="BI22" s="193">
        <f t="shared" si="28"/>
        <v>44</v>
      </c>
      <c r="BJ22" s="193">
        <f>SUM(BE22:BI22)</f>
        <v>204</v>
      </c>
      <c r="BK22" s="286" t="s">
        <v>13</v>
      </c>
      <c r="BL22" s="286"/>
      <c r="BM22" s="193">
        <f t="shared" ref="BM22:BQ23" si="29">Y22+AS22</f>
        <v>55</v>
      </c>
      <c r="BN22" s="193">
        <f t="shared" si="29"/>
        <v>44</v>
      </c>
      <c r="BO22" s="193">
        <f t="shared" si="29"/>
        <v>63</v>
      </c>
      <c r="BP22" s="193">
        <f t="shared" si="29"/>
        <v>59</v>
      </c>
      <c r="BQ22" s="193">
        <f t="shared" si="29"/>
        <v>57</v>
      </c>
      <c r="BR22" s="194">
        <f>SUM(BM22:BQ22)</f>
        <v>278</v>
      </c>
    </row>
    <row r="23" spans="2:70" ht="16.5" thickTop="1" thickBot="1" x14ac:dyDescent="0.2">
      <c r="B23" s="97" t="s">
        <v>37</v>
      </c>
      <c r="C23" s="98">
        <f>ROUND(C17/$C$10,4)</f>
        <v>0.32629999999999998</v>
      </c>
      <c r="D23" s="99">
        <f>ROUND(D17/$D$10,4)</f>
        <v>0.29580000000000001</v>
      </c>
      <c r="E23" s="100">
        <f>ROUND(E17/$E$10,4)</f>
        <v>0.31040000000000001</v>
      </c>
      <c r="F23" s="98">
        <f>ROUND(F17/$F$10,4)</f>
        <v>9.7600000000000006E-2</v>
      </c>
      <c r="G23" s="99">
        <f>ROUND(G17/$G$10,4)</f>
        <v>0.26919999999999999</v>
      </c>
      <c r="H23" s="100">
        <f>ROUND(H17/$H$10,4)</f>
        <v>0.19350000000000001</v>
      </c>
      <c r="I23" s="127">
        <f>ROUND(I17/$I$10,4)</f>
        <v>0.32440000000000002</v>
      </c>
      <c r="J23" s="128">
        <f>ROUND(J17/$J$10,4)</f>
        <v>0.29549999999999998</v>
      </c>
      <c r="K23" s="129">
        <f>ROUND(K17/$K$10,4)</f>
        <v>0.30930000000000002</v>
      </c>
      <c r="L23" s="72"/>
      <c r="O23" s="274" t="s">
        <v>15</v>
      </c>
      <c r="P23" s="293"/>
      <c r="Q23" s="17">
        <v>32</v>
      </c>
      <c r="R23" s="18">
        <v>38</v>
      </c>
      <c r="S23" s="18">
        <v>45</v>
      </c>
      <c r="T23" s="18">
        <v>31</v>
      </c>
      <c r="U23" s="18">
        <v>46</v>
      </c>
      <c r="V23" s="18">
        <f>SUM(Q23:U23)</f>
        <v>192</v>
      </c>
      <c r="W23" s="291" t="s">
        <v>15</v>
      </c>
      <c r="X23" s="292"/>
      <c r="Y23" s="18">
        <v>44</v>
      </c>
      <c r="Z23" s="18">
        <v>52</v>
      </c>
      <c r="AA23" s="18">
        <v>57</v>
      </c>
      <c r="AB23" s="18">
        <v>59</v>
      </c>
      <c r="AC23" s="28">
        <v>49</v>
      </c>
      <c r="AD23" s="19">
        <f>SUM(Y23:AC23)</f>
        <v>261</v>
      </c>
      <c r="AI23" s="274" t="s">
        <v>15</v>
      </c>
      <c r="AJ23" s="293"/>
      <c r="AK23" s="17">
        <v>3</v>
      </c>
      <c r="AL23" s="18">
        <v>3</v>
      </c>
      <c r="AM23" s="18">
        <v>1</v>
      </c>
      <c r="AN23" s="18">
        <v>1</v>
      </c>
      <c r="AO23" s="18">
        <v>4</v>
      </c>
      <c r="AP23" s="18">
        <f>SUM(AK23:AO23)</f>
        <v>12</v>
      </c>
      <c r="AQ23" s="291" t="s">
        <v>15</v>
      </c>
      <c r="AR23" s="292"/>
      <c r="AS23" s="18">
        <v>1</v>
      </c>
      <c r="AT23" s="18">
        <v>1</v>
      </c>
      <c r="AU23" s="18">
        <v>2</v>
      </c>
      <c r="AV23" s="18">
        <v>1</v>
      </c>
      <c r="AW23" s="18">
        <v>1</v>
      </c>
      <c r="AX23" s="19">
        <f>SUM(AS23:AW23)</f>
        <v>6</v>
      </c>
      <c r="BC23" s="274" t="s">
        <v>15</v>
      </c>
      <c r="BD23" s="293"/>
      <c r="BE23" s="17">
        <f t="shared" si="28"/>
        <v>35</v>
      </c>
      <c r="BF23" s="18">
        <f t="shared" si="28"/>
        <v>41</v>
      </c>
      <c r="BG23" s="18">
        <f t="shared" si="28"/>
        <v>46</v>
      </c>
      <c r="BH23" s="18">
        <f t="shared" si="28"/>
        <v>32</v>
      </c>
      <c r="BI23" s="18">
        <f t="shared" si="28"/>
        <v>50</v>
      </c>
      <c r="BJ23" s="18">
        <f>SUM(BE23:BI23)</f>
        <v>204</v>
      </c>
      <c r="BK23" s="287" t="s">
        <v>15</v>
      </c>
      <c r="BL23" s="287"/>
      <c r="BM23" s="18">
        <f t="shared" si="29"/>
        <v>45</v>
      </c>
      <c r="BN23" s="18">
        <f t="shared" si="29"/>
        <v>53</v>
      </c>
      <c r="BO23" s="18">
        <f t="shared" si="29"/>
        <v>59</v>
      </c>
      <c r="BP23" s="18">
        <f t="shared" si="29"/>
        <v>60</v>
      </c>
      <c r="BQ23" s="18">
        <f t="shared" si="29"/>
        <v>50</v>
      </c>
      <c r="BR23" s="19">
        <f>SUM(BM23:BQ23)</f>
        <v>267</v>
      </c>
    </row>
    <row r="24" spans="2:70" ht="15" x14ac:dyDescent="0.15">
      <c r="B24" s="87" t="s">
        <v>38</v>
      </c>
      <c r="C24" s="89">
        <f>ROUND(C18/$C$10,4)</f>
        <v>9.2299999999999993E-2</v>
      </c>
      <c r="D24" s="86">
        <f>ROUND(D18/$D$10,4)</f>
        <v>8.2799999999999999E-2</v>
      </c>
      <c r="E24" s="90">
        <f>ROUND(E18/$E$10,4)</f>
        <v>8.7400000000000005E-2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9.1600000000000001E-2</v>
      </c>
      <c r="J24" s="131">
        <f>ROUND(J18/$J$10,4)</f>
        <v>8.2000000000000003E-2</v>
      </c>
      <c r="K24" s="132">
        <f>ROUND(K18/$K$10,4)</f>
        <v>8.6599999999999996E-2</v>
      </c>
      <c r="O24" s="274" t="s">
        <v>12</v>
      </c>
      <c r="P24" s="275"/>
      <c r="Q24" s="20">
        <f t="shared" ref="Q24:V24" si="30">SUM(Q22:Q23)</f>
        <v>69</v>
      </c>
      <c r="R24" s="20">
        <f t="shared" si="30"/>
        <v>74</v>
      </c>
      <c r="S24" s="20">
        <f t="shared" si="30"/>
        <v>83</v>
      </c>
      <c r="T24" s="20">
        <f t="shared" si="30"/>
        <v>71</v>
      </c>
      <c r="U24" s="20">
        <f t="shared" si="30"/>
        <v>88</v>
      </c>
      <c r="V24" s="20">
        <f t="shared" si="30"/>
        <v>385</v>
      </c>
      <c r="W24" s="295" t="s">
        <v>12</v>
      </c>
      <c r="X24" s="296"/>
      <c r="Y24" s="20">
        <f t="shared" ref="Y24:AD24" si="31">SUM(Y22:Y23)</f>
        <v>99</v>
      </c>
      <c r="Z24" s="20">
        <f t="shared" si="31"/>
        <v>96</v>
      </c>
      <c r="AA24" s="20">
        <f t="shared" si="31"/>
        <v>120</v>
      </c>
      <c r="AB24" s="20">
        <f t="shared" si="31"/>
        <v>118</v>
      </c>
      <c r="AC24" s="20">
        <f t="shared" si="31"/>
        <v>106</v>
      </c>
      <c r="AD24" s="20">
        <f t="shared" si="31"/>
        <v>539</v>
      </c>
      <c r="AI24" s="274" t="s">
        <v>12</v>
      </c>
      <c r="AJ24" s="275"/>
      <c r="AK24" s="20">
        <f t="shared" ref="AK24:AP24" si="32">SUM(AK22:AK23)</f>
        <v>6</v>
      </c>
      <c r="AL24" s="20">
        <f t="shared" si="32"/>
        <v>6</v>
      </c>
      <c r="AM24" s="20">
        <f t="shared" si="32"/>
        <v>2</v>
      </c>
      <c r="AN24" s="20">
        <f t="shared" si="32"/>
        <v>3</v>
      </c>
      <c r="AO24" s="20">
        <f t="shared" si="32"/>
        <v>6</v>
      </c>
      <c r="AP24" s="29">
        <f t="shared" si="32"/>
        <v>23</v>
      </c>
      <c r="AQ24" s="295" t="s">
        <v>12</v>
      </c>
      <c r="AR24" s="296"/>
      <c r="AS24" s="20">
        <f t="shared" ref="AS24:AX24" si="33">SUM(AS22:AS23)</f>
        <v>1</v>
      </c>
      <c r="AT24" s="20">
        <f t="shared" si="33"/>
        <v>1</v>
      </c>
      <c r="AU24" s="20">
        <f t="shared" si="33"/>
        <v>2</v>
      </c>
      <c r="AV24" s="20">
        <f t="shared" si="33"/>
        <v>1</v>
      </c>
      <c r="AW24" s="20">
        <f t="shared" si="33"/>
        <v>1</v>
      </c>
      <c r="AX24" s="20">
        <f t="shared" si="33"/>
        <v>6</v>
      </c>
      <c r="BC24" s="274" t="s">
        <v>12</v>
      </c>
      <c r="BD24" s="275"/>
      <c r="BE24" s="20">
        <f t="shared" ref="BE24:BJ24" si="34">SUM(BE22:BE23)</f>
        <v>75</v>
      </c>
      <c r="BF24" s="20">
        <f t="shared" si="34"/>
        <v>80</v>
      </c>
      <c r="BG24" s="20">
        <f t="shared" si="34"/>
        <v>85</v>
      </c>
      <c r="BH24" s="20">
        <f t="shared" si="34"/>
        <v>74</v>
      </c>
      <c r="BI24" s="20">
        <f t="shared" si="34"/>
        <v>94</v>
      </c>
      <c r="BJ24" s="20">
        <f t="shared" si="34"/>
        <v>408</v>
      </c>
      <c r="BK24" s="295" t="s">
        <v>12</v>
      </c>
      <c r="BL24" s="296"/>
      <c r="BM24" s="20">
        <f t="shared" ref="BM24:BR24" si="35">SUM(BM22:BM23)</f>
        <v>100</v>
      </c>
      <c r="BN24" s="20">
        <f t="shared" si="35"/>
        <v>97</v>
      </c>
      <c r="BO24" s="20">
        <f t="shared" si="35"/>
        <v>122</v>
      </c>
      <c r="BP24" s="20">
        <f t="shared" si="35"/>
        <v>119</v>
      </c>
      <c r="BQ24" s="20">
        <f t="shared" si="35"/>
        <v>107</v>
      </c>
      <c r="BR24" s="20">
        <f t="shared" si="35"/>
        <v>545</v>
      </c>
    </row>
    <row r="25" spans="2:70" ht="15" x14ac:dyDescent="0.15">
      <c r="B25" s="87" t="s">
        <v>39</v>
      </c>
      <c r="C25" s="89">
        <f>ROUND(C19/$C$10,4)</f>
        <v>8.9599999999999999E-2</v>
      </c>
      <c r="D25" s="86">
        <f>ROUND(D19/$D$10,4)</f>
        <v>9.5200000000000007E-2</v>
      </c>
      <c r="E25" s="90">
        <f>ROUND(E19/$E$10,4)</f>
        <v>9.2499999999999999E-2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8.8800000000000004E-2</v>
      </c>
      <c r="J25" s="131">
        <f>ROUND(J19/$J$10,4)</f>
        <v>9.4299999999999995E-2</v>
      </c>
      <c r="K25" s="132">
        <f>ROUND(K19/$K$10,4)</f>
        <v>9.1700000000000004E-2</v>
      </c>
      <c r="O25" s="25"/>
      <c r="P25" s="25"/>
      <c r="Q25" s="23"/>
      <c r="R25" s="23"/>
      <c r="S25" s="23"/>
      <c r="T25" s="23"/>
      <c r="U25" s="23"/>
      <c r="V25" s="23"/>
      <c r="W25" s="25"/>
      <c r="X25" s="25"/>
      <c r="Y25" s="23"/>
      <c r="Z25" s="23"/>
      <c r="AA25" s="23"/>
      <c r="AB25" s="23"/>
      <c r="AC25" s="23"/>
      <c r="AD25" s="23"/>
      <c r="AI25" s="25"/>
      <c r="AJ25" s="25"/>
      <c r="AK25" s="23"/>
      <c r="AL25" s="23"/>
      <c r="AM25" s="23"/>
      <c r="AN25" s="23"/>
      <c r="AO25" s="23"/>
      <c r="AP25" s="23"/>
      <c r="AQ25" s="25"/>
      <c r="AR25" s="25"/>
      <c r="AS25" s="23"/>
      <c r="AT25" s="23"/>
      <c r="AU25" s="23"/>
      <c r="AV25" s="23"/>
      <c r="AW25" s="23"/>
      <c r="AX25" s="23"/>
      <c r="BC25" s="25"/>
      <c r="BD25" s="25"/>
      <c r="BE25" s="23"/>
      <c r="BF25" s="23"/>
      <c r="BG25" s="23"/>
      <c r="BH25" s="23"/>
      <c r="BI25" s="23"/>
      <c r="BJ25" s="23"/>
      <c r="BK25" s="25"/>
      <c r="BL25" s="25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0.15509999999999999</v>
      </c>
      <c r="D26" s="92">
        <f>ROUND(D20/$D$10,4)</f>
        <v>0.23330000000000001</v>
      </c>
      <c r="E26" s="93">
        <f>ROUND(E20/$E$10,4)</f>
        <v>0.19589999999999999</v>
      </c>
      <c r="F26" s="91">
        <f>ROUND(F20/$F$10,4)</f>
        <v>0</v>
      </c>
      <c r="G26" s="92">
        <f>ROUND(G20/$G$10,4)</f>
        <v>1.9199999999999998E-2</v>
      </c>
      <c r="H26" s="93">
        <f>ROUND(H20/$H$10,4)</f>
        <v>1.0800000000000001E-2</v>
      </c>
      <c r="I26" s="133">
        <f>ROUND(I20/$I$10,4)</f>
        <v>0.15379999999999999</v>
      </c>
      <c r="J26" s="134">
        <f>ROUND(J20/$J$10,4)</f>
        <v>0.23130000000000001</v>
      </c>
      <c r="K26" s="135">
        <f>ROUND(K20/$K$10,4)</f>
        <v>0.1943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192">
        <v>51</v>
      </c>
      <c r="R27" s="193">
        <v>63</v>
      </c>
      <c r="S27" s="193">
        <v>68</v>
      </c>
      <c r="T27" s="193">
        <v>75</v>
      </c>
      <c r="U27" s="193">
        <v>78</v>
      </c>
      <c r="V27" s="193">
        <f>SUM(Q27:U27)</f>
        <v>335</v>
      </c>
      <c r="W27" s="284" t="s">
        <v>13</v>
      </c>
      <c r="X27" s="285"/>
      <c r="Y27" s="193">
        <v>92</v>
      </c>
      <c r="Z27" s="193">
        <v>82</v>
      </c>
      <c r="AA27" s="193">
        <v>54</v>
      </c>
      <c r="AB27" s="193">
        <v>67</v>
      </c>
      <c r="AC27" s="193">
        <v>68</v>
      </c>
      <c r="AD27" s="194">
        <f>SUM(Y27:AC27)</f>
        <v>363</v>
      </c>
      <c r="AI27" s="274" t="s">
        <v>13</v>
      </c>
      <c r="AJ27" s="293"/>
      <c r="AK27" s="192">
        <v>0</v>
      </c>
      <c r="AL27" s="193">
        <v>0</v>
      </c>
      <c r="AM27" s="193">
        <v>1</v>
      </c>
      <c r="AN27" s="193">
        <v>0</v>
      </c>
      <c r="AO27" s="193">
        <v>0</v>
      </c>
      <c r="AP27" s="193">
        <f>SUM(AK27:AO27)</f>
        <v>1</v>
      </c>
      <c r="AQ27" s="284" t="s">
        <v>13</v>
      </c>
      <c r="AR27" s="285"/>
      <c r="AS27" s="193">
        <v>0</v>
      </c>
      <c r="AT27" s="193">
        <v>1</v>
      </c>
      <c r="AU27" s="193">
        <v>0</v>
      </c>
      <c r="AV27" s="193">
        <v>1</v>
      </c>
      <c r="AW27" s="193">
        <v>0</v>
      </c>
      <c r="AX27" s="194">
        <f>SUM(AS27:AW27)</f>
        <v>2</v>
      </c>
      <c r="BC27" s="274" t="s">
        <v>13</v>
      </c>
      <c r="BD27" s="293"/>
      <c r="BE27" s="192">
        <f t="shared" ref="BE27:BI28" si="36">Q27+AK27</f>
        <v>51</v>
      </c>
      <c r="BF27" s="193">
        <f t="shared" si="36"/>
        <v>63</v>
      </c>
      <c r="BG27" s="193">
        <f t="shared" si="36"/>
        <v>69</v>
      </c>
      <c r="BH27" s="193">
        <f t="shared" si="36"/>
        <v>75</v>
      </c>
      <c r="BI27" s="193">
        <f t="shared" si="36"/>
        <v>78</v>
      </c>
      <c r="BJ27" s="193">
        <f>SUM(BE27:BI27)</f>
        <v>336</v>
      </c>
      <c r="BK27" s="286" t="s">
        <v>13</v>
      </c>
      <c r="BL27" s="286"/>
      <c r="BM27" s="193">
        <f t="shared" ref="BM27:BQ28" si="37">Y27+AS27</f>
        <v>92</v>
      </c>
      <c r="BN27" s="193">
        <f t="shared" si="37"/>
        <v>83</v>
      </c>
      <c r="BO27" s="193">
        <f t="shared" si="37"/>
        <v>54</v>
      </c>
      <c r="BP27" s="193">
        <f t="shared" si="37"/>
        <v>68</v>
      </c>
      <c r="BQ27" s="193">
        <f t="shared" si="37"/>
        <v>68</v>
      </c>
      <c r="BR27" s="194">
        <f>SUM(BM27:BQ27)</f>
        <v>365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53</v>
      </c>
      <c r="R28" s="18">
        <v>58</v>
      </c>
      <c r="S28" s="18">
        <v>75</v>
      </c>
      <c r="T28" s="18">
        <v>64</v>
      </c>
      <c r="U28" s="18">
        <v>58</v>
      </c>
      <c r="V28" s="18">
        <f>SUM(Q28:U28)</f>
        <v>308</v>
      </c>
      <c r="W28" s="291" t="s">
        <v>15</v>
      </c>
      <c r="X28" s="292"/>
      <c r="Y28" s="18">
        <v>61</v>
      </c>
      <c r="Z28" s="18">
        <v>68</v>
      </c>
      <c r="AA28" s="18">
        <v>56</v>
      </c>
      <c r="AB28" s="18">
        <v>94</v>
      </c>
      <c r="AC28" s="18">
        <v>64</v>
      </c>
      <c r="AD28" s="19">
        <f>SUM(Y28:AC28)</f>
        <v>343</v>
      </c>
      <c r="AI28" s="274" t="s">
        <v>15</v>
      </c>
      <c r="AJ28" s="293"/>
      <c r="AK28" s="17">
        <v>2</v>
      </c>
      <c r="AL28" s="18">
        <v>3</v>
      </c>
      <c r="AM28" s="18">
        <v>1</v>
      </c>
      <c r="AN28" s="18">
        <v>0</v>
      </c>
      <c r="AO28" s="18">
        <v>2</v>
      </c>
      <c r="AP28" s="18">
        <f>SUM(AK28:AO28)</f>
        <v>8</v>
      </c>
      <c r="AQ28" s="291" t="s">
        <v>15</v>
      </c>
      <c r="AR28" s="292"/>
      <c r="AS28" s="18">
        <v>1</v>
      </c>
      <c r="AT28" s="18">
        <v>2</v>
      </c>
      <c r="AU28" s="18">
        <v>0</v>
      </c>
      <c r="AV28" s="18">
        <v>1</v>
      </c>
      <c r="AW28" s="18">
        <v>1</v>
      </c>
      <c r="AX28" s="19">
        <f>SUM(AS28:AW28)</f>
        <v>5</v>
      </c>
      <c r="BC28" s="274" t="s">
        <v>15</v>
      </c>
      <c r="BD28" s="293"/>
      <c r="BE28" s="17">
        <f t="shared" si="36"/>
        <v>55</v>
      </c>
      <c r="BF28" s="18">
        <f t="shared" si="36"/>
        <v>61</v>
      </c>
      <c r="BG28" s="18">
        <f t="shared" si="36"/>
        <v>76</v>
      </c>
      <c r="BH28" s="18">
        <f t="shared" si="36"/>
        <v>64</v>
      </c>
      <c r="BI28" s="18">
        <f t="shared" si="36"/>
        <v>60</v>
      </c>
      <c r="BJ28" s="18">
        <f>SUM(BE28:BI28)</f>
        <v>316</v>
      </c>
      <c r="BK28" s="287" t="s">
        <v>15</v>
      </c>
      <c r="BL28" s="287"/>
      <c r="BM28" s="18">
        <f t="shared" si="37"/>
        <v>62</v>
      </c>
      <c r="BN28" s="18">
        <f t="shared" si="37"/>
        <v>70</v>
      </c>
      <c r="BO28" s="18">
        <f t="shared" si="37"/>
        <v>56</v>
      </c>
      <c r="BP28" s="18">
        <f t="shared" si="37"/>
        <v>95</v>
      </c>
      <c r="BQ28" s="18">
        <f t="shared" si="37"/>
        <v>65</v>
      </c>
      <c r="BR28" s="19">
        <f>SUM(BM28:BQ28)</f>
        <v>348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>SUM(Q27:Q28)</f>
        <v>104</v>
      </c>
      <c r="R29" s="20">
        <f t="shared" ref="R29:V29" si="38">SUM(R27:R28)</f>
        <v>121</v>
      </c>
      <c r="S29" s="20">
        <f t="shared" si="38"/>
        <v>143</v>
      </c>
      <c r="T29" s="20">
        <f t="shared" si="38"/>
        <v>139</v>
      </c>
      <c r="U29" s="20">
        <f t="shared" si="38"/>
        <v>136</v>
      </c>
      <c r="V29" s="20">
        <f t="shared" si="38"/>
        <v>643</v>
      </c>
      <c r="W29" s="295" t="s">
        <v>12</v>
      </c>
      <c r="X29" s="296"/>
      <c r="Y29" s="20">
        <f t="shared" ref="Y29:AD29" si="39">SUM(Y27:Y28)</f>
        <v>153</v>
      </c>
      <c r="Z29" s="20">
        <f t="shared" si="39"/>
        <v>150</v>
      </c>
      <c r="AA29" s="20">
        <f t="shared" si="39"/>
        <v>110</v>
      </c>
      <c r="AB29" s="20">
        <f t="shared" si="39"/>
        <v>161</v>
      </c>
      <c r="AC29" s="20">
        <f t="shared" si="39"/>
        <v>132</v>
      </c>
      <c r="AD29" s="20">
        <f t="shared" si="39"/>
        <v>706</v>
      </c>
      <c r="AI29" s="274" t="s">
        <v>12</v>
      </c>
      <c r="AJ29" s="275"/>
      <c r="AK29" s="20">
        <f t="shared" ref="AK29:AP29" si="40">SUM(AK27:AK28)</f>
        <v>2</v>
      </c>
      <c r="AL29" s="20">
        <f t="shared" si="40"/>
        <v>3</v>
      </c>
      <c r="AM29" s="20">
        <f t="shared" si="40"/>
        <v>2</v>
      </c>
      <c r="AN29" s="20">
        <f t="shared" si="40"/>
        <v>0</v>
      </c>
      <c r="AO29" s="20">
        <f t="shared" si="40"/>
        <v>2</v>
      </c>
      <c r="AP29" s="20">
        <f t="shared" si="40"/>
        <v>9</v>
      </c>
      <c r="AQ29" s="295" t="s">
        <v>12</v>
      </c>
      <c r="AR29" s="296"/>
      <c r="AS29" s="20">
        <f t="shared" ref="AS29:AX29" si="41">SUM(AS27:AS28)</f>
        <v>1</v>
      </c>
      <c r="AT29" s="20">
        <f t="shared" si="41"/>
        <v>3</v>
      </c>
      <c r="AU29" s="20">
        <f t="shared" si="41"/>
        <v>0</v>
      </c>
      <c r="AV29" s="20">
        <f t="shared" si="41"/>
        <v>2</v>
      </c>
      <c r="AW29" s="20">
        <f t="shared" si="41"/>
        <v>1</v>
      </c>
      <c r="AX29" s="20">
        <f t="shared" si="41"/>
        <v>7</v>
      </c>
      <c r="BC29" s="274" t="s">
        <v>12</v>
      </c>
      <c r="BD29" s="275"/>
      <c r="BE29" s="20">
        <f t="shared" ref="BE29:BJ29" si="42">SUM(BE27:BE28)</f>
        <v>106</v>
      </c>
      <c r="BF29" s="20">
        <f t="shared" si="42"/>
        <v>124</v>
      </c>
      <c r="BG29" s="20">
        <f t="shared" si="42"/>
        <v>145</v>
      </c>
      <c r="BH29" s="20">
        <f t="shared" si="42"/>
        <v>139</v>
      </c>
      <c r="BI29" s="20">
        <f t="shared" si="42"/>
        <v>138</v>
      </c>
      <c r="BJ29" s="20">
        <f t="shared" si="42"/>
        <v>652</v>
      </c>
      <c r="BK29" s="295" t="s">
        <v>12</v>
      </c>
      <c r="BL29" s="296"/>
      <c r="BM29" s="20">
        <f t="shared" ref="BM29:BR29" si="43">SUM(BM27:BM28)</f>
        <v>154</v>
      </c>
      <c r="BN29" s="20">
        <f t="shared" si="43"/>
        <v>153</v>
      </c>
      <c r="BO29" s="20">
        <f t="shared" si="43"/>
        <v>110</v>
      </c>
      <c r="BP29" s="20">
        <f t="shared" si="43"/>
        <v>163</v>
      </c>
      <c r="BQ29" s="20">
        <f t="shared" si="43"/>
        <v>133</v>
      </c>
      <c r="BR29" s="20">
        <f t="shared" si="43"/>
        <v>713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5"/>
      <c r="P30" s="25"/>
      <c r="Q30" s="23"/>
      <c r="R30" s="23"/>
      <c r="S30" s="23"/>
      <c r="T30" s="23"/>
      <c r="U30" s="23"/>
      <c r="V30" s="23"/>
      <c r="W30" s="25"/>
      <c r="X30" s="25"/>
      <c r="Y30" s="23"/>
      <c r="Z30" s="23"/>
      <c r="AA30" s="23"/>
      <c r="AB30" s="23"/>
      <c r="AC30" s="23"/>
      <c r="AD30" s="23"/>
      <c r="AI30" s="25"/>
      <c r="AJ30" s="25"/>
      <c r="AK30" s="23"/>
      <c r="AL30" s="23"/>
      <c r="AM30" s="23"/>
      <c r="AN30" s="23"/>
      <c r="AO30" s="23"/>
      <c r="AP30" s="23"/>
      <c r="AQ30" s="25"/>
      <c r="AR30" s="25"/>
      <c r="AS30" s="23"/>
      <c r="AT30" s="23"/>
      <c r="AU30" s="23"/>
      <c r="AV30" s="23"/>
      <c r="AW30" s="23"/>
      <c r="AX30" s="23"/>
      <c r="BC30" s="25"/>
      <c r="BD30" s="25"/>
      <c r="BE30" s="23"/>
      <c r="BF30" s="23"/>
      <c r="BG30" s="23"/>
      <c r="BH30" s="23"/>
      <c r="BI30" s="23"/>
      <c r="BJ30" s="23"/>
      <c r="BK30" s="25"/>
      <c r="BL30" s="25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916</v>
      </c>
      <c r="D32" s="319">
        <f t="shared" si="44"/>
        <v>978</v>
      </c>
      <c r="E32" s="321">
        <f t="shared" si="44"/>
        <v>1894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916</v>
      </c>
      <c r="J32" s="331">
        <f t="shared" si="44"/>
        <v>978</v>
      </c>
      <c r="K32" s="333">
        <f t="shared" si="44"/>
        <v>1894</v>
      </c>
      <c r="O32" s="274" t="s">
        <v>13</v>
      </c>
      <c r="P32" s="293"/>
      <c r="Q32" s="192">
        <v>66</v>
      </c>
      <c r="R32" s="193">
        <v>58</v>
      </c>
      <c r="S32" s="193">
        <v>59</v>
      </c>
      <c r="T32" s="193">
        <v>46</v>
      </c>
      <c r="U32" s="193">
        <v>53</v>
      </c>
      <c r="V32" s="193">
        <f>SUM(Q32:U32)</f>
        <v>282</v>
      </c>
      <c r="W32" s="284" t="s">
        <v>13</v>
      </c>
      <c r="X32" s="285"/>
      <c r="Y32" s="193">
        <v>63</v>
      </c>
      <c r="Z32" s="193">
        <v>46</v>
      </c>
      <c r="AA32" s="193">
        <v>54</v>
      </c>
      <c r="AB32" s="193">
        <v>61</v>
      </c>
      <c r="AC32" s="193">
        <v>76</v>
      </c>
      <c r="AD32" s="194">
        <f>SUM(Y32:AC32)</f>
        <v>300</v>
      </c>
      <c r="AI32" s="274" t="s">
        <v>13</v>
      </c>
      <c r="AJ32" s="293"/>
      <c r="AK32" s="192">
        <v>0</v>
      </c>
      <c r="AL32" s="193">
        <v>0</v>
      </c>
      <c r="AM32" s="193">
        <v>0</v>
      </c>
      <c r="AN32" s="193">
        <v>1</v>
      </c>
      <c r="AO32" s="193">
        <v>0</v>
      </c>
      <c r="AP32" s="193">
        <f>SUM(AK32:AO32)</f>
        <v>1</v>
      </c>
      <c r="AQ32" s="284" t="s">
        <v>13</v>
      </c>
      <c r="AR32" s="285"/>
      <c r="AS32" s="193"/>
      <c r="AT32" s="193"/>
      <c r="AU32" s="193"/>
      <c r="AV32" s="193"/>
      <c r="AW32" s="193"/>
      <c r="AX32" s="194">
        <f>SUM(AS32:AW32)</f>
        <v>0</v>
      </c>
      <c r="BC32" s="274" t="s">
        <v>13</v>
      </c>
      <c r="BD32" s="293"/>
      <c r="BE32" s="192">
        <f t="shared" ref="BE32:BI32" si="45">Q32+AK32</f>
        <v>66</v>
      </c>
      <c r="BF32" s="193">
        <f t="shared" si="45"/>
        <v>58</v>
      </c>
      <c r="BG32" s="193">
        <f t="shared" si="45"/>
        <v>59</v>
      </c>
      <c r="BH32" s="193">
        <f t="shared" si="45"/>
        <v>47</v>
      </c>
      <c r="BI32" s="193">
        <f t="shared" si="45"/>
        <v>53</v>
      </c>
      <c r="BJ32" s="193">
        <f>SUM(BE32:BI32)</f>
        <v>283</v>
      </c>
      <c r="BK32" s="286" t="s">
        <v>13</v>
      </c>
      <c r="BL32" s="286"/>
      <c r="BM32" s="193">
        <f t="shared" ref="BM32:BQ33" si="46">Y32+AS32</f>
        <v>63</v>
      </c>
      <c r="BN32" s="193">
        <f t="shared" si="46"/>
        <v>46</v>
      </c>
      <c r="BO32" s="193">
        <f t="shared" si="46"/>
        <v>54</v>
      </c>
      <c r="BP32" s="193">
        <f t="shared" si="46"/>
        <v>61</v>
      </c>
      <c r="BQ32" s="193">
        <f t="shared" si="46"/>
        <v>76</v>
      </c>
      <c r="BR32" s="194">
        <f>SUM(BM32:BQ32)</f>
        <v>300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57</v>
      </c>
      <c r="R33" s="18">
        <v>63</v>
      </c>
      <c r="S33" s="18">
        <v>55</v>
      </c>
      <c r="T33" s="18">
        <v>56</v>
      </c>
      <c r="U33" s="18">
        <v>42</v>
      </c>
      <c r="V33" s="18">
        <f>SUM(Q33:U33)</f>
        <v>273</v>
      </c>
      <c r="W33" s="291" t="s">
        <v>15</v>
      </c>
      <c r="X33" s="292"/>
      <c r="Y33" s="18">
        <v>51</v>
      </c>
      <c r="Z33" s="18">
        <v>66</v>
      </c>
      <c r="AA33" s="18">
        <v>71</v>
      </c>
      <c r="AB33" s="18">
        <v>65</v>
      </c>
      <c r="AC33" s="18">
        <v>72</v>
      </c>
      <c r="AD33" s="19">
        <f>SUM(Y33:AC33)</f>
        <v>325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57</v>
      </c>
      <c r="BF33" s="17">
        <f t="shared" ref="BF33:BI33" si="47">SUM(R33,AL33)</f>
        <v>63</v>
      </c>
      <c r="BG33" s="17">
        <f t="shared" si="47"/>
        <v>56</v>
      </c>
      <c r="BH33" s="17">
        <f t="shared" si="47"/>
        <v>56</v>
      </c>
      <c r="BI33" s="17">
        <f t="shared" si="47"/>
        <v>42</v>
      </c>
      <c r="BJ33" s="18">
        <f>SUM(BE33:BI33)</f>
        <v>274</v>
      </c>
      <c r="BK33" s="287" t="s">
        <v>15</v>
      </c>
      <c r="BL33" s="287"/>
      <c r="BM33" s="18">
        <f>Y33+AS33</f>
        <v>51</v>
      </c>
      <c r="BN33" s="18">
        <f t="shared" si="46"/>
        <v>66</v>
      </c>
      <c r="BO33" s="18">
        <f t="shared" si="46"/>
        <v>71</v>
      </c>
      <c r="BP33" s="18">
        <f t="shared" si="46"/>
        <v>65</v>
      </c>
      <c r="BQ33" s="18">
        <f t="shared" si="46"/>
        <v>72</v>
      </c>
      <c r="BR33" s="19">
        <f>SUM(BM33:BQ33)</f>
        <v>325</v>
      </c>
    </row>
    <row r="34" spans="2:70" x14ac:dyDescent="0.15">
      <c r="B34" s="83" t="s">
        <v>46</v>
      </c>
      <c r="C34" s="347">
        <f t="shared" ref="C34:K34" si="48">C20</f>
        <v>781</v>
      </c>
      <c r="D34" s="349">
        <f t="shared" si="48"/>
        <v>1282</v>
      </c>
      <c r="E34" s="351">
        <f t="shared" si="48"/>
        <v>2063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343">
        <f t="shared" si="48"/>
        <v>781</v>
      </c>
      <c r="J34" s="345">
        <f t="shared" si="48"/>
        <v>1283</v>
      </c>
      <c r="K34" s="359">
        <f t="shared" si="48"/>
        <v>2064</v>
      </c>
      <c r="O34" s="274" t="s">
        <v>12</v>
      </c>
      <c r="P34" s="275"/>
      <c r="Q34" s="20">
        <f t="shared" ref="Q34:V34" si="49">SUM(Q32:Q33)</f>
        <v>123</v>
      </c>
      <c r="R34" s="20">
        <f t="shared" si="49"/>
        <v>121</v>
      </c>
      <c r="S34" s="20">
        <f t="shared" si="49"/>
        <v>114</v>
      </c>
      <c r="T34" s="20">
        <f t="shared" si="49"/>
        <v>102</v>
      </c>
      <c r="U34" s="20">
        <f t="shared" si="49"/>
        <v>95</v>
      </c>
      <c r="V34" s="20">
        <f t="shared" si="49"/>
        <v>555</v>
      </c>
      <c r="W34" s="295" t="s">
        <v>12</v>
      </c>
      <c r="X34" s="296"/>
      <c r="Y34" s="20">
        <f t="shared" ref="Y34:AD34" si="50">SUM(Y32:Y33)</f>
        <v>114</v>
      </c>
      <c r="Z34" s="20">
        <f t="shared" si="50"/>
        <v>112</v>
      </c>
      <c r="AA34" s="20">
        <f t="shared" si="50"/>
        <v>125</v>
      </c>
      <c r="AB34" s="20">
        <f t="shared" si="50"/>
        <v>126</v>
      </c>
      <c r="AC34" s="20">
        <f t="shared" si="50"/>
        <v>148</v>
      </c>
      <c r="AD34" s="20">
        <f t="shared" si="50"/>
        <v>625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123</v>
      </c>
      <c r="BF34" s="20">
        <f t="shared" si="53"/>
        <v>121</v>
      </c>
      <c r="BG34" s="20">
        <f t="shared" si="53"/>
        <v>115</v>
      </c>
      <c r="BH34" s="20">
        <f t="shared" si="53"/>
        <v>103</v>
      </c>
      <c r="BI34" s="20">
        <f t="shared" si="53"/>
        <v>95</v>
      </c>
      <c r="BJ34" s="20">
        <f t="shared" si="53"/>
        <v>557</v>
      </c>
      <c r="BK34" s="295" t="s">
        <v>12</v>
      </c>
      <c r="BL34" s="296"/>
      <c r="BM34" s="20">
        <f t="shared" ref="BM34:BR34" si="54">SUM(BM32:BM33)</f>
        <v>114</v>
      </c>
      <c r="BN34" s="20">
        <f t="shared" si="54"/>
        <v>112</v>
      </c>
      <c r="BO34" s="20">
        <f t="shared" si="54"/>
        <v>125</v>
      </c>
      <c r="BP34" s="20">
        <f t="shared" si="54"/>
        <v>126</v>
      </c>
      <c r="BQ34" s="20">
        <f t="shared" si="54"/>
        <v>148</v>
      </c>
      <c r="BR34" s="20">
        <f t="shared" si="54"/>
        <v>625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5"/>
      <c r="P35" s="25"/>
      <c r="Q35" s="23"/>
      <c r="R35" s="23"/>
      <c r="S35" s="23"/>
      <c r="T35" s="23"/>
      <c r="U35" s="23"/>
      <c r="V35" s="23"/>
      <c r="W35" s="25"/>
      <c r="X35" s="25"/>
      <c r="Y35" s="23"/>
      <c r="Z35" s="23"/>
      <c r="AA35" s="23"/>
      <c r="AB35" s="23"/>
      <c r="AC35" s="23"/>
      <c r="AD35" s="23"/>
      <c r="AI35" s="25"/>
      <c r="AJ35" s="25"/>
      <c r="AK35" s="23"/>
      <c r="AL35" s="23"/>
      <c r="AM35" s="23"/>
      <c r="AN35" s="23"/>
      <c r="AO35" s="23"/>
      <c r="AP35" s="23"/>
      <c r="AQ35" s="25"/>
      <c r="AR35" s="25"/>
      <c r="AS35" s="23"/>
      <c r="AT35" s="23"/>
      <c r="AU35" s="23"/>
      <c r="AV35" s="23"/>
      <c r="AW35" s="23"/>
      <c r="AX35" s="23"/>
      <c r="BC35" s="25"/>
      <c r="BD35" s="25"/>
      <c r="BE35" s="23"/>
      <c r="BF35" s="23"/>
      <c r="BG35" s="23"/>
      <c r="BH35" s="23"/>
      <c r="BI35" s="23"/>
      <c r="BJ35" s="23"/>
      <c r="BK35" s="25"/>
      <c r="BL35" s="25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192">
        <v>73</v>
      </c>
      <c r="R37" s="193">
        <v>80</v>
      </c>
      <c r="S37" s="193">
        <v>67</v>
      </c>
      <c r="T37" s="193">
        <v>78</v>
      </c>
      <c r="U37" s="193">
        <v>65</v>
      </c>
      <c r="V37" s="193">
        <f>SUM(Q37:U37)</f>
        <v>363</v>
      </c>
      <c r="W37" s="284" t="s">
        <v>13</v>
      </c>
      <c r="X37" s="285"/>
      <c r="Y37" s="193">
        <v>83</v>
      </c>
      <c r="Z37" s="193">
        <v>101</v>
      </c>
      <c r="AA37" s="193">
        <v>97</v>
      </c>
      <c r="AB37" s="193">
        <v>84</v>
      </c>
      <c r="AC37" s="193">
        <v>100</v>
      </c>
      <c r="AD37" s="194">
        <f>SUM(Y37:AC37)</f>
        <v>465</v>
      </c>
      <c r="AI37" s="274" t="s">
        <v>13</v>
      </c>
      <c r="AJ37" s="293"/>
      <c r="AK37" s="192"/>
      <c r="AL37" s="193"/>
      <c r="AM37" s="193"/>
      <c r="AN37" s="193"/>
      <c r="AO37" s="193"/>
      <c r="AP37" s="193">
        <f>SUM(AK37:AO37)</f>
        <v>0</v>
      </c>
      <c r="AQ37" s="284" t="s">
        <v>13</v>
      </c>
      <c r="AR37" s="285"/>
      <c r="AS37" s="193"/>
      <c r="AT37" s="193"/>
      <c r="AU37" s="193"/>
      <c r="AV37" s="193"/>
      <c r="AW37" s="193"/>
      <c r="AX37" s="194">
        <f>SUM(AS37:AW37)</f>
        <v>0</v>
      </c>
      <c r="BC37" s="274" t="s">
        <v>13</v>
      </c>
      <c r="BD37" s="293"/>
      <c r="BE37" s="192">
        <f t="shared" ref="BE37:BI38" si="55">Q37+AK37</f>
        <v>73</v>
      </c>
      <c r="BF37" s="193">
        <f t="shared" si="55"/>
        <v>80</v>
      </c>
      <c r="BG37" s="193">
        <f t="shared" si="55"/>
        <v>67</v>
      </c>
      <c r="BH37" s="193">
        <f t="shared" si="55"/>
        <v>78</v>
      </c>
      <c r="BI37" s="193">
        <f t="shared" si="55"/>
        <v>65</v>
      </c>
      <c r="BJ37" s="193">
        <f>SUM(BE37:BI37)</f>
        <v>363</v>
      </c>
      <c r="BK37" s="286" t="s">
        <v>13</v>
      </c>
      <c r="BL37" s="286"/>
      <c r="BM37" s="193">
        <f t="shared" ref="BM37:BQ38" si="56">Y37+AS37</f>
        <v>83</v>
      </c>
      <c r="BN37" s="193">
        <f t="shared" si="56"/>
        <v>101</v>
      </c>
      <c r="BO37" s="193">
        <f t="shared" si="56"/>
        <v>97</v>
      </c>
      <c r="BP37" s="193">
        <f t="shared" si="56"/>
        <v>84</v>
      </c>
      <c r="BQ37" s="193">
        <f t="shared" si="56"/>
        <v>100</v>
      </c>
      <c r="BR37" s="194">
        <f>SUM(BM37:BQ37)</f>
        <v>465</v>
      </c>
    </row>
    <row r="38" spans="2:70" ht="14.25" thickBot="1" x14ac:dyDescent="0.2">
      <c r="B38" s="138" t="s">
        <v>41</v>
      </c>
      <c r="C38" s="367">
        <f>ROUND(C32/$C$10,4)</f>
        <v>0.18190000000000001</v>
      </c>
      <c r="D38" s="369">
        <f>ROUND(D32/$D$10,4)</f>
        <v>0.17799999999999999</v>
      </c>
      <c r="E38" s="371">
        <f>ROUND(E32/$E$10,4)</f>
        <v>0.1799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0.1804</v>
      </c>
      <c r="J38" s="363">
        <f>ROUND(J32/$J$10,4)</f>
        <v>0.17630000000000001</v>
      </c>
      <c r="K38" s="365">
        <f>ROUND(K32/$K$10,4)</f>
        <v>0.17829999999999999</v>
      </c>
      <c r="O38" s="274" t="s">
        <v>15</v>
      </c>
      <c r="P38" s="293"/>
      <c r="Q38" s="17">
        <v>57</v>
      </c>
      <c r="R38" s="18">
        <v>75</v>
      </c>
      <c r="S38" s="18">
        <v>82</v>
      </c>
      <c r="T38" s="18">
        <v>72</v>
      </c>
      <c r="U38" s="18">
        <v>90</v>
      </c>
      <c r="V38" s="18">
        <f>SUM(Q38:U38)</f>
        <v>376</v>
      </c>
      <c r="W38" s="291" t="s">
        <v>15</v>
      </c>
      <c r="X38" s="292"/>
      <c r="Y38" s="18">
        <v>78</v>
      </c>
      <c r="Z38" s="18">
        <v>86</v>
      </c>
      <c r="AA38" s="18">
        <v>88</v>
      </c>
      <c r="AB38" s="18">
        <v>89</v>
      </c>
      <c r="AC38" s="18">
        <v>114</v>
      </c>
      <c r="AD38" s="19">
        <f>SUM(Y38:AC38)</f>
        <v>455</v>
      </c>
      <c r="AI38" s="274" t="s">
        <v>15</v>
      </c>
      <c r="AJ38" s="293"/>
      <c r="AK38" s="17"/>
      <c r="AL38" s="18"/>
      <c r="AM38" s="18"/>
      <c r="AN38" s="18"/>
      <c r="AO38" s="18"/>
      <c r="AP38" s="18">
        <f>SUM(AK38:AO38)</f>
        <v>0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57</v>
      </c>
      <c r="BF38" s="18">
        <f t="shared" si="55"/>
        <v>75</v>
      </c>
      <c r="BG38" s="18">
        <f t="shared" si="55"/>
        <v>82</v>
      </c>
      <c r="BH38" s="18">
        <f t="shared" si="55"/>
        <v>72</v>
      </c>
      <c r="BI38" s="18">
        <f t="shared" si="55"/>
        <v>90</v>
      </c>
      <c r="BJ38" s="18">
        <f>SUM(BE38:BI38)</f>
        <v>376</v>
      </c>
      <c r="BK38" s="287" t="s">
        <v>15</v>
      </c>
      <c r="BL38" s="287"/>
      <c r="BM38" s="18">
        <f t="shared" si="56"/>
        <v>78</v>
      </c>
      <c r="BN38" s="18">
        <f t="shared" si="56"/>
        <v>86</v>
      </c>
      <c r="BO38" s="18">
        <f t="shared" si="56"/>
        <v>88</v>
      </c>
      <c r="BP38" s="18">
        <f t="shared" si="56"/>
        <v>89</v>
      </c>
      <c r="BQ38" s="18">
        <f t="shared" si="56"/>
        <v>114</v>
      </c>
      <c r="BR38" s="19">
        <f>SUM(BM38:BQ38)</f>
        <v>455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72"/>
      <c r="O39" s="274" t="s">
        <v>12</v>
      </c>
      <c r="P39" s="275"/>
      <c r="Q39" s="20">
        <f t="shared" ref="Q39:V39" si="57">SUM(Q37:Q38)</f>
        <v>130</v>
      </c>
      <c r="R39" s="20">
        <f t="shared" si="57"/>
        <v>155</v>
      </c>
      <c r="S39" s="20">
        <f t="shared" si="57"/>
        <v>149</v>
      </c>
      <c r="T39" s="20">
        <f t="shared" si="57"/>
        <v>150</v>
      </c>
      <c r="U39" s="20">
        <f t="shared" si="57"/>
        <v>155</v>
      </c>
      <c r="V39" s="20">
        <f t="shared" si="57"/>
        <v>739</v>
      </c>
      <c r="W39" s="295" t="s">
        <v>12</v>
      </c>
      <c r="X39" s="296"/>
      <c r="Y39" s="20">
        <f t="shared" ref="Y39:AD39" si="58">SUM(Y37:Y38)</f>
        <v>161</v>
      </c>
      <c r="Z39" s="20">
        <f t="shared" si="58"/>
        <v>187</v>
      </c>
      <c r="AA39" s="20">
        <f t="shared" si="58"/>
        <v>185</v>
      </c>
      <c r="AB39" s="20">
        <f t="shared" si="58"/>
        <v>173</v>
      </c>
      <c r="AC39" s="20">
        <f t="shared" si="58"/>
        <v>214</v>
      </c>
      <c r="AD39" s="20">
        <f t="shared" si="58"/>
        <v>920</v>
      </c>
      <c r="AI39" s="274" t="s">
        <v>12</v>
      </c>
      <c r="AJ39" s="275"/>
      <c r="AK39" s="20">
        <f t="shared" ref="AK39:AP39" si="59">SUM(AK37:AK38)</f>
        <v>0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0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130</v>
      </c>
      <c r="BF39" s="20">
        <f t="shared" si="61"/>
        <v>155</v>
      </c>
      <c r="BG39" s="20">
        <f t="shared" si="61"/>
        <v>149</v>
      </c>
      <c r="BH39" s="20">
        <f t="shared" si="61"/>
        <v>150</v>
      </c>
      <c r="BI39" s="20">
        <f t="shared" si="61"/>
        <v>155</v>
      </c>
      <c r="BJ39" s="20">
        <f t="shared" si="61"/>
        <v>739</v>
      </c>
      <c r="BK39" s="295" t="s">
        <v>12</v>
      </c>
      <c r="BL39" s="296"/>
      <c r="BM39" s="20">
        <f t="shared" ref="BM39:BR39" si="62">SUM(BM37:BM38)</f>
        <v>161</v>
      </c>
      <c r="BN39" s="20">
        <f t="shared" si="62"/>
        <v>187</v>
      </c>
      <c r="BO39" s="20">
        <f t="shared" si="62"/>
        <v>185</v>
      </c>
      <c r="BP39" s="20">
        <f t="shared" si="62"/>
        <v>173</v>
      </c>
      <c r="BQ39" s="20">
        <f t="shared" si="62"/>
        <v>214</v>
      </c>
      <c r="BR39" s="20">
        <f t="shared" si="62"/>
        <v>920</v>
      </c>
    </row>
    <row r="40" spans="2:70" x14ac:dyDescent="0.15">
      <c r="B40" s="85" t="s">
        <v>43</v>
      </c>
      <c r="C40" s="368">
        <f>ROUND(C34/$C$10,4)</f>
        <v>0.15509999999999999</v>
      </c>
      <c r="D40" s="370">
        <f>ROUND(D34/$D$10,4)</f>
        <v>0.23330000000000001</v>
      </c>
      <c r="E40" s="372">
        <f>ROUND(E34/$E$10,4)</f>
        <v>0.19589999999999999</v>
      </c>
      <c r="F40" s="368">
        <f>ROUND(F34/$F$10,4)</f>
        <v>0</v>
      </c>
      <c r="G40" s="370">
        <f>ROUND(G34/$G$10,4)</f>
        <v>1.9199999999999998E-2</v>
      </c>
      <c r="H40" s="374">
        <f>ROUND(H34/$H$10,4)</f>
        <v>1.0800000000000001E-2</v>
      </c>
      <c r="I40" s="362">
        <f>ROUND(I34/$I$10,4)</f>
        <v>0.15379999999999999</v>
      </c>
      <c r="J40" s="364">
        <f>ROUND(J34/$J$10,4)</f>
        <v>0.23130000000000001</v>
      </c>
      <c r="K40" s="366">
        <f>ROUND(K34/$K$10,4)</f>
        <v>0.1943</v>
      </c>
      <c r="O40" s="25"/>
      <c r="P40" s="25"/>
      <c r="Q40" s="23"/>
      <c r="R40" s="23"/>
      <c r="S40" s="23"/>
      <c r="T40" s="23"/>
      <c r="U40" s="23"/>
      <c r="V40" s="23"/>
      <c r="W40" s="25"/>
      <c r="X40" s="25"/>
      <c r="Y40" s="23"/>
      <c r="Z40" s="23"/>
      <c r="AA40" s="23"/>
      <c r="AB40" s="23"/>
      <c r="AC40" s="23"/>
      <c r="AD40" s="23"/>
      <c r="AI40" s="25"/>
      <c r="AJ40" s="25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BC40" s="25"/>
      <c r="BD40" s="25"/>
      <c r="BE40" s="23"/>
      <c r="BF40" s="23"/>
      <c r="BG40" s="23"/>
      <c r="BH40" s="23"/>
      <c r="BI40" s="23"/>
      <c r="BJ40" s="23"/>
      <c r="BK40" s="25"/>
      <c r="BL40" s="25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192">
        <v>89</v>
      </c>
      <c r="R42" s="193">
        <v>107</v>
      </c>
      <c r="S42" s="193">
        <v>114</v>
      </c>
      <c r="T42" s="193">
        <v>98</v>
      </c>
      <c r="U42" s="193">
        <v>43</v>
      </c>
      <c r="V42" s="193">
        <f>SUM(Q42:U42)</f>
        <v>451</v>
      </c>
      <c r="W42" s="284" t="s">
        <v>13</v>
      </c>
      <c r="X42" s="285"/>
      <c r="Y42" s="193">
        <v>52</v>
      </c>
      <c r="Z42" s="193">
        <v>73</v>
      </c>
      <c r="AA42" s="193">
        <v>77</v>
      </c>
      <c r="AB42" s="193">
        <v>70</v>
      </c>
      <c r="AC42" s="193">
        <v>50</v>
      </c>
      <c r="AD42" s="194">
        <f>SUM(Y42:AC42)</f>
        <v>322</v>
      </c>
      <c r="AI42" s="274" t="s">
        <v>13</v>
      </c>
      <c r="AJ42" s="293"/>
      <c r="AK42" s="192"/>
      <c r="AL42" s="193"/>
      <c r="AM42" s="193"/>
      <c r="AN42" s="193"/>
      <c r="AO42" s="193"/>
      <c r="AP42" s="193">
        <f>SUM(AK42:AO42)</f>
        <v>0</v>
      </c>
      <c r="AQ42" s="284" t="s">
        <v>13</v>
      </c>
      <c r="AR42" s="285"/>
      <c r="AS42" s="193"/>
      <c r="AT42" s="193"/>
      <c r="AU42" s="193">
        <v>0</v>
      </c>
      <c r="AV42" s="193"/>
      <c r="AW42" s="193"/>
      <c r="AX42" s="194">
        <f>SUM(AS42:AW42)</f>
        <v>0</v>
      </c>
      <c r="BC42" s="274" t="s">
        <v>13</v>
      </c>
      <c r="BD42" s="293"/>
      <c r="BE42" s="192">
        <f t="shared" ref="BE42:BI43" si="63">Q42+AK42</f>
        <v>89</v>
      </c>
      <c r="BF42" s="193">
        <f t="shared" si="63"/>
        <v>107</v>
      </c>
      <c r="BG42" s="193">
        <f t="shared" si="63"/>
        <v>114</v>
      </c>
      <c r="BH42" s="193">
        <f t="shared" si="63"/>
        <v>98</v>
      </c>
      <c r="BI42" s="193">
        <f t="shared" si="63"/>
        <v>43</v>
      </c>
      <c r="BJ42" s="194">
        <f>SUM(BE42:BI42)</f>
        <v>451</v>
      </c>
      <c r="BK42" s="286" t="s">
        <v>13</v>
      </c>
      <c r="BL42" s="286"/>
      <c r="BM42" s="193">
        <f t="shared" ref="BM42:BQ43" si="64">Y42+AS42</f>
        <v>52</v>
      </c>
      <c r="BN42" s="193">
        <f t="shared" si="64"/>
        <v>73</v>
      </c>
      <c r="BO42" s="193">
        <f t="shared" si="64"/>
        <v>77</v>
      </c>
      <c r="BP42" s="193">
        <f t="shared" si="64"/>
        <v>70</v>
      </c>
      <c r="BQ42" s="193">
        <f t="shared" si="64"/>
        <v>50</v>
      </c>
      <c r="BR42" s="194">
        <f>SUM(BM42:BQ42)</f>
        <v>322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116</v>
      </c>
      <c r="R43" s="18">
        <v>109</v>
      </c>
      <c r="S43" s="18">
        <v>96</v>
      </c>
      <c r="T43" s="18">
        <v>129</v>
      </c>
      <c r="U43" s="18">
        <v>73</v>
      </c>
      <c r="V43" s="18">
        <f>SUM(Q43:U43)</f>
        <v>523</v>
      </c>
      <c r="W43" s="291" t="s">
        <v>15</v>
      </c>
      <c r="X43" s="292"/>
      <c r="Y43" s="18">
        <v>61</v>
      </c>
      <c r="Z43" s="18">
        <v>85</v>
      </c>
      <c r="AA43" s="18">
        <v>76</v>
      </c>
      <c r="AB43" s="18">
        <v>72</v>
      </c>
      <c r="AC43" s="18">
        <v>63</v>
      </c>
      <c r="AD43" s="163">
        <f>SUM(Y43:AC43)</f>
        <v>357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>
        <v>1</v>
      </c>
      <c r="AV43" s="18"/>
      <c r="AW43" s="18"/>
      <c r="AX43" s="19">
        <f>SUM(AS43:AW43)</f>
        <v>1</v>
      </c>
      <c r="BC43" s="274" t="s">
        <v>15</v>
      </c>
      <c r="BD43" s="293"/>
      <c r="BE43" s="17">
        <f>Q43+AK43</f>
        <v>116</v>
      </c>
      <c r="BF43" s="18">
        <f t="shared" si="63"/>
        <v>109</v>
      </c>
      <c r="BG43" s="18">
        <f t="shared" si="63"/>
        <v>96</v>
      </c>
      <c r="BH43" s="18">
        <f t="shared" si="63"/>
        <v>129</v>
      </c>
      <c r="BI43" s="18">
        <f t="shared" si="63"/>
        <v>73</v>
      </c>
      <c r="BJ43" s="18">
        <f>SUM(BE43:BI43)</f>
        <v>523</v>
      </c>
      <c r="BK43" s="287" t="s">
        <v>15</v>
      </c>
      <c r="BL43" s="287"/>
      <c r="BM43" s="18">
        <f t="shared" si="64"/>
        <v>61</v>
      </c>
      <c r="BN43" s="18">
        <f t="shared" si="64"/>
        <v>85</v>
      </c>
      <c r="BO43" s="18">
        <f t="shared" si="64"/>
        <v>77</v>
      </c>
      <c r="BP43" s="18">
        <f t="shared" si="64"/>
        <v>72</v>
      </c>
      <c r="BQ43" s="18">
        <f t="shared" si="64"/>
        <v>63</v>
      </c>
      <c r="BR43" s="19">
        <f>SUM(BM43:BQ43)</f>
        <v>358</v>
      </c>
    </row>
    <row r="44" spans="2:70" x14ac:dyDescent="0.15">
      <c r="O44" s="274" t="s">
        <v>12</v>
      </c>
      <c r="P44" s="275"/>
      <c r="Q44" s="20">
        <f t="shared" ref="Q44:V44" si="65">SUM(Q42:Q43)</f>
        <v>205</v>
      </c>
      <c r="R44" s="20">
        <f t="shared" si="65"/>
        <v>216</v>
      </c>
      <c r="S44" s="20">
        <f t="shared" si="65"/>
        <v>210</v>
      </c>
      <c r="T44" s="20">
        <f t="shared" si="65"/>
        <v>227</v>
      </c>
      <c r="U44" s="20">
        <f t="shared" si="65"/>
        <v>116</v>
      </c>
      <c r="V44" s="20">
        <f t="shared" si="65"/>
        <v>974</v>
      </c>
      <c r="W44" s="295" t="s">
        <v>12</v>
      </c>
      <c r="X44" s="296"/>
      <c r="Y44" s="20">
        <f t="shared" ref="Y44:AD44" si="66">SUM(Y42:Y43)</f>
        <v>113</v>
      </c>
      <c r="Z44" s="20">
        <f t="shared" si="66"/>
        <v>158</v>
      </c>
      <c r="AA44" s="20">
        <f t="shared" si="66"/>
        <v>153</v>
      </c>
      <c r="AB44" s="20">
        <f t="shared" si="66"/>
        <v>142</v>
      </c>
      <c r="AC44" s="20">
        <f t="shared" si="66"/>
        <v>113</v>
      </c>
      <c r="AD44" s="20">
        <f t="shared" si="66"/>
        <v>679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1</v>
      </c>
      <c r="AV44" s="20">
        <f t="shared" si="68"/>
        <v>0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205</v>
      </c>
      <c r="BF44" s="20">
        <f t="shared" si="69"/>
        <v>216</v>
      </c>
      <c r="BG44" s="20">
        <f t="shared" si="69"/>
        <v>210</v>
      </c>
      <c r="BH44" s="20">
        <f t="shared" si="69"/>
        <v>227</v>
      </c>
      <c r="BI44" s="20">
        <f t="shared" si="69"/>
        <v>116</v>
      </c>
      <c r="BJ44" s="20">
        <f t="shared" si="69"/>
        <v>974</v>
      </c>
      <c r="BK44" s="295" t="s">
        <v>12</v>
      </c>
      <c r="BL44" s="296"/>
      <c r="BM44" s="20">
        <f t="shared" ref="BM44:BR44" si="70">SUM(BM42:BM43)</f>
        <v>113</v>
      </c>
      <c r="BN44" s="20">
        <f t="shared" si="70"/>
        <v>158</v>
      </c>
      <c r="BO44" s="20">
        <f t="shared" si="70"/>
        <v>154</v>
      </c>
      <c r="BP44" s="20">
        <f t="shared" si="70"/>
        <v>142</v>
      </c>
      <c r="BQ44" s="20">
        <f t="shared" si="70"/>
        <v>113</v>
      </c>
      <c r="BR44" s="20">
        <f t="shared" si="70"/>
        <v>680</v>
      </c>
    </row>
    <row r="45" spans="2:70" x14ac:dyDescent="0.15">
      <c r="B45" s="31"/>
      <c r="C45" s="31"/>
      <c r="O45" s="25"/>
      <c r="P45" s="25"/>
      <c r="Q45" s="23"/>
      <c r="R45" s="23"/>
      <c r="S45" s="23"/>
      <c r="T45" s="23"/>
      <c r="U45" s="23"/>
      <c r="V45" s="23"/>
      <c r="W45" s="25"/>
      <c r="X45" s="25"/>
      <c r="Y45" s="23"/>
      <c r="Z45" s="23"/>
      <c r="AA45" s="23"/>
      <c r="AB45" s="23"/>
      <c r="AC45" s="23"/>
      <c r="AD45" s="23"/>
      <c r="AI45" s="25"/>
      <c r="AJ45" s="25"/>
      <c r="AK45" s="23"/>
      <c r="AL45" s="23"/>
      <c r="AM45" s="23"/>
      <c r="AN45" s="23"/>
      <c r="AO45" s="23"/>
      <c r="AP45" s="23"/>
      <c r="AQ45" s="25"/>
      <c r="AR45" s="25"/>
      <c r="AS45" s="23"/>
      <c r="AT45" s="23"/>
      <c r="AU45" s="23"/>
      <c r="AV45" s="23"/>
      <c r="AW45" s="23"/>
      <c r="AX45" s="23"/>
      <c r="BC45" s="25"/>
      <c r="BD45" s="25"/>
      <c r="BE45" s="23"/>
      <c r="BF45" s="23"/>
      <c r="BG45" s="23"/>
      <c r="BH45" s="23"/>
      <c r="BI45" s="23"/>
      <c r="BJ45" s="23"/>
      <c r="BK45" s="25"/>
      <c r="BL45" s="25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192">
        <v>54</v>
      </c>
      <c r="R47" s="193">
        <v>48</v>
      </c>
      <c r="S47" s="193">
        <v>33</v>
      </c>
      <c r="T47" s="193">
        <v>50</v>
      </c>
      <c r="U47" s="193">
        <v>43</v>
      </c>
      <c r="V47" s="193">
        <f>SUM(Q47:U47)</f>
        <v>228</v>
      </c>
      <c r="W47" s="284" t="s">
        <v>13</v>
      </c>
      <c r="X47" s="285"/>
      <c r="Y47" s="193">
        <v>38</v>
      </c>
      <c r="Z47" s="193">
        <v>32</v>
      </c>
      <c r="AA47" s="193">
        <v>39</v>
      </c>
      <c r="AB47" s="193">
        <v>24</v>
      </c>
      <c r="AC47" s="193">
        <v>24</v>
      </c>
      <c r="AD47" s="194">
        <f>SUM(Y47:AC47)</f>
        <v>157</v>
      </c>
      <c r="AI47" s="274" t="s">
        <v>13</v>
      </c>
      <c r="AJ47" s="293"/>
      <c r="AK47" s="192"/>
      <c r="AL47" s="193"/>
      <c r="AM47" s="193"/>
      <c r="AN47" s="193"/>
      <c r="AO47" s="193"/>
      <c r="AP47" s="193">
        <f>SUM(AK47:AO47)</f>
        <v>0</v>
      </c>
      <c r="AQ47" s="284" t="s">
        <v>13</v>
      </c>
      <c r="AR47" s="285"/>
      <c r="AS47" s="193"/>
      <c r="AT47" s="193"/>
      <c r="AU47" s="193"/>
      <c r="AV47" s="193"/>
      <c r="AW47" s="193"/>
      <c r="AX47" s="194">
        <f>SUM(AS47:AW47)</f>
        <v>0</v>
      </c>
      <c r="BC47" s="274" t="s">
        <v>13</v>
      </c>
      <c r="BD47" s="293"/>
      <c r="BE47" s="192">
        <f t="shared" ref="BE47:BI48" si="71">Q47+AK47</f>
        <v>54</v>
      </c>
      <c r="BF47" s="193">
        <f t="shared" si="71"/>
        <v>48</v>
      </c>
      <c r="BG47" s="193">
        <f t="shared" si="71"/>
        <v>33</v>
      </c>
      <c r="BH47" s="193">
        <f t="shared" si="71"/>
        <v>50</v>
      </c>
      <c r="BI47" s="193">
        <f t="shared" si="71"/>
        <v>43</v>
      </c>
      <c r="BJ47" s="193">
        <f>SUM(BE47:BI47)</f>
        <v>228</v>
      </c>
      <c r="BK47" s="286" t="s">
        <v>13</v>
      </c>
      <c r="BL47" s="286"/>
      <c r="BM47" s="193">
        <f t="shared" ref="BM47:BQ48" si="72">Y47+AS47</f>
        <v>38</v>
      </c>
      <c r="BN47" s="193">
        <f t="shared" si="72"/>
        <v>32</v>
      </c>
      <c r="BO47" s="193">
        <f t="shared" si="72"/>
        <v>39</v>
      </c>
      <c r="BP47" s="193">
        <f t="shared" si="72"/>
        <v>24</v>
      </c>
      <c r="BQ47" s="193">
        <f t="shared" si="72"/>
        <v>24</v>
      </c>
      <c r="BR47" s="194">
        <f>SUM(BM47:BQ47)</f>
        <v>157</v>
      </c>
    </row>
    <row r="48" spans="2:70" ht="14.25" thickBot="1" x14ac:dyDescent="0.2">
      <c r="O48" s="274" t="s">
        <v>15</v>
      </c>
      <c r="P48" s="293"/>
      <c r="Q48" s="17">
        <v>57</v>
      </c>
      <c r="R48" s="18">
        <v>64</v>
      </c>
      <c r="S48" s="18">
        <v>62</v>
      </c>
      <c r="T48" s="18">
        <v>73</v>
      </c>
      <c r="U48" s="18">
        <v>77</v>
      </c>
      <c r="V48" s="18">
        <f>SUM(Q48:U48)</f>
        <v>333</v>
      </c>
      <c r="W48" s="291" t="s">
        <v>15</v>
      </c>
      <c r="X48" s="292"/>
      <c r="Y48" s="18">
        <v>55</v>
      </c>
      <c r="Z48" s="18">
        <v>75</v>
      </c>
      <c r="AA48" s="18">
        <v>70</v>
      </c>
      <c r="AB48" s="18">
        <v>57</v>
      </c>
      <c r="AC48" s="18">
        <v>63</v>
      </c>
      <c r="AD48" s="19">
        <f>SUM(Y48:AC48)</f>
        <v>320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57</v>
      </c>
      <c r="BF48" s="18">
        <f t="shared" si="71"/>
        <v>64</v>
      </c>
      <c r="BG48" s="18">
        <f t="shared" si="71"/>
        <v>62</v>
      </c>
      <c r="BH48" s="18">
        <f t="shared" si="71"/>
        <v>73</v>
      </c>
      <c r="BI48" s="18">
        <f t="shared" si="71"/>
        <v>77</v>
      </c>
      <c r="BJ48" s="18">
        <f>SUM(BE48:BI48)</f>
        <v>333</v>
      </c>
      <c r="BK48" s="287" t="s">
        <v>15</v>
      </c>
      <c r="BL48" s="287"/>
      <c r="BM48" s="18">
        <f t="shared" si="72"/>
        <v>55</v>
      </c>
      <c r="BN48" s="18">
        <f t="shared" si="72"/>
        <v>75</v>
      </c>
      <c r="BO48" s="18">
        <f t="shared" si="72"/>
        <v>70</v>
      </c>
      <c r="BP48" s="18">
        <f t="shared" si="72"/>
        <v>57</v>
      </c>
      <c r="BQ48" s="18">
        <f t="shared" si="72"/>
        <v>63</v>
      </c>
      <c r="BR48" s="19">
        <f>SUM(BM48:BQ48)</f>
        <v>320</v>
      </c>
    </row>
    <row r="49" spans="15:76" x14ac:dyDescent="0.15">
      <c r="O49" s="274" t="s">
        <v>12</v>
      </c>
      <c r="P49" s="275"/>
      <c r="Q49" s="20">
        <f t="shared" ref="Q49:V49" si="73">SUM(Q47:Q48)</f>
        <v>111</v>
      </c>
      <c r="R49" s="20">
        <f t="shared" si="73"/>
        <v>112</v>
      </c>
      <c r="S49" s="20">
        <f t="shared" si="73"/>
        <v>95</v>
      </c>
      <c r="T49" s="20">
        <f t="shared" si="73"/>
        <v>123</v>
      </c>
      <c r="U49" s="20">
        <f t="shared" si="73"/>
        <v>120</v>
      </c>
      <c r="V49" s="20">
        <f t="shared" si="73"/>
        <v>561</v>
      </c>
      <c r="W49" s="295" t="s">
        <v>12</v>
      </c>
      <c r="X49" s="296"/>
      <c r="Y49" s="20">
        <f t="shared" ref="Y49:AD49" si="74">SUM(Y47:Y48)</f>
        <v>93</v>
      </c>
      <c r="Z49" s="20">
        <f t="shared" si="74"/>
        <v>107</v>
      </c>
      <c r="AA49" s="20">
        <f t="shared" si="74"/>
        <v>109</v>
      </c>
      <c r="AB49" s="20">
        <f t="shared" si="74"/>
        <v>81</v>
      </c>
      <c r="AC49" s="20">
        <f t="shared" si="74"/>
        <v>87</v>
      </c>
      <c r="AD49" s="20">
        <f t="shared" si="74"/>
        <v>477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111</v>
      </c>
      <c r="BF49" s="20">
        <f t="shared" si="77"/>
        <v>112</v>
      </c>
      <c r="BG49" s="20">
        <f t="shared" si="77"/>
        <v>95</v>
      </c>
      <c r="BH49" s="20">
        <f t="shared" si="77"/>
        <v>123</v>
      </c>
      <c r="BI49" s="20">
        <f t="shared" si="77"/>
        <v>120</v>
      </c>
      <c r="BJ49" s="20">
        <f t="shared" si="77"/>
        <v>561</v>
      </c>
      <c r="BK49" s="295" t="s">
        <v>12</v>
      </c>
      <c r="BL49" s="296"/>
      <c r="BM49" s="20">
        <f t="shared" ref="BM49:BR49" si="78">SUM(BM47:BM48)</f>
        <v>93</v>
      </c>
      <c r="BN49" s="20">
        <f t="shared" si="78"/>
        <v>107</v>
      </c>
      <c r="BO49" s="20">
        <f t="shared" si="78"/>
        <v>109</v>
      </c>
      <c r="BP49" s="20">
        <f t="shared" si="78"/>
        <v>81</v>
      </c>
      <c r="BQ49" s="20">
        <f t="shared" si="78"/>
        <v>87</v>
      </c>
      <c r="BR49" s="20">
        <f t="shared" si="78"/>
        <v>477</v>
      </c>
    </row>
    <row r="50" spans="15:76" x14ac:dyDescent="0.15">
      <c r="O50" s="25"/>
      <c r="P50" s="25"/>
      <c r="Q50" s="23"/>
      <c r="R50" s="23"/>
      <c r="S50" s="23"/>
      <c r="T50" s="23"/>
      <c r="U50" s="23"/>
      <c r="V50" s="23"/>
      <c r="W50" s="25"/>
      <c r="X50" s="25"/>
      <c r="Y50" s="23"/>
      <c r="Z50" s="23"/>
      <c r="AA50" s="23"/>
      <c r="AB50" s="23"/>
      <c r="AC50" s="23"/>
      <c r="AD50" s="23"/>
      <c r="AI50" s="25"/>
      <c r="AJ50" s="25"/>
      <c r="AK50" s="23"/>
      <c r="AL50" s="23"/>
      <c r="AM50" s="23"/>
      <c r="AN50" s="23"/>
      <c r="AO50" s="23"/>
      <c r="AP50" s="23"/>
      <c r="AQ50" s="25"/>
      <c r="AR50" s="25"/>
      <c r="AS50" s="23"/>
      <c r="AT50" s="23"/>
      <c r="AU50" s="23"/>
      <c r="AV50" s="23"/>
      <c r="AW50" s="23"/>
      <c r="AX50" s="23"/>
      <c r="BC50" s="25"/>
      <c r="BD50" s="25"/>
      <c r="BE50" s="23"/>
      <c r="BF50" s="23"/>
      <c r="BG50" s="23"/>
      <c r="BH50" s="23"/>
      <c r="BI50" s="23"/>
      <c r="BJ50" s="23"/>
      <c r="BK50" s="25"/>
      <c r="BL50" s="25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192">
        <v>21</v>
      </c>
      <c r="R52" s="193">
        <v>9</v>
      </c>
      <c r="S52" s="193">
        <v>13</v>
      </c>
      <c r="T52" s="193">
        <v>14</v>
      </c>
      <c r="U52" s="193">
        <v>5</v>
      </c>
      <c r="V52" s="193">
        <f>SUM(Q52:U52)</f>
        <v>62</v>
      </c>
      <c r="W52" s="284" t="s">
        <v>13</v>
      </c>
      <c r="X52" s="285"/>
      <c r="Y52" s="27">
        <v>4</v>
      </c>
      <c r="Z52" s="27">
        <v>2</v>
      </c>
      <c r="AA52" s="27">
        <v>2</v>
      </c>
      <c r="AB52" s="27">
        <v>0</v>
      </c>
      <c r="AC52" s="27">
        <v>3</v>
      </c>
      <c r="AD52" s="194">
        <f>SUM(Y52:AC52)</f>
        <v>11</v>
      </c>
      <c r="AI52" s="274" t="s">
        <v>13</v>
      </c>
      <c r="AJ52" s="293"/>
      <c r="AK52" s="192"/>
      <c r="AL52" s="193"/>
      <c r="AM52" s="193"/>
      <c r="AN52" s="193"/>
      <c r="AO52" s="193"/>
      <c r="AP52" s="193">
        <f>SUM(AK52:AO52)</f>
        <v>0</v>
      </c>
      <c r="AQ52" s="284" t="s">
        <v>13</v>
      </c>
      <c r="AR52" s="285"/>
      <c r="AS52" s="193"/>
      <c r="AT52" s="193"/>
      <c r="AU52" s="193"/>
      <c r="AV52" s="193"/>
      <c r="AW52" s="193"/>
      <c r="AX52" s="194">
        <f>SUM(AS52:AW52)</f>
        <v>0</v>
      </c>
      <c r="BC52" s="274" t="s">
        <v>13</v>
      </c>
      <c r="BD52" s="293"/>
      <c r="BE52" s="192">
        <f t="shared" ref="BE52:BI53" si="79">Q52+AK52</f>
        <v>21</v>
      </c>
      <c r="BF52" s="193">
        <f t="shared" si="79"/>
        <v>9</v>
      </c>
      <c r="BG52" s="193">
        <f t="shared" si="79"/>
        <v>13</v>
      </c>
      <c r="BH52" s="193">
        <f t="shared" si="79"/>
        <v>14</v>
      </c>
      <c r="BI52" s="193">
        <f t="shared" si="79"/>
        <v>5</v>
      </c>
      <c r="BJ52" s="193">
        <f>SUM(BE52:BI52)</f>
        <v>62</v>
      </c>
      <c r="BK52" s="286" t="s">
        <v>13</v>
      </c>
      <c r="BL52" s="286"/>
      <c r="BM52" s="193">
        <f t="shared" ref="BM52:BQ53" si="80">Y52+AS52</f>
        <v>4</v>
      </c>
      <c r="BN52" s="193">
        <f t="shared" si="80"/>
        <v>2</v>
      </c>
      <c r="BO52" s="193">
        <f t="shared" si="80"/>
        <v>2</v>
      </c>
      <c r="BP52" s="193">
        <f t="shared" si="80"/>
        <v>0</v>
      </c>
      <c r="BQ52" s="193">
        <f t="shared" si="80"/>
        <v>3</v>
      </c>
      <c r="BR52" s="194">
        <f>SUM(BM52:BQ52)</f>
        <v>11</v>
      </c>
    </row>
    <row r="53" spans="15:76" ht="14.25" thickBot="1" x14ac:dyDescent="0.2">
      <c r="O53" s="274" t="s">
        <v>15</v>
      </c>
      <c r="P53" s="293"/>
      <c r="Q53" s="17">
        <v>53</v>
      </c>
      <c r="R53" s="18">
        <v>56</v>
      </c>
      <c r="S53" s="18">
        <v>38</v>
      </c>
      <c r="T53" s="18">
        <v>23</v>
      </c>
      <c r="U53" s="18">
        <v>24</v>
      </c>
      <c r="V53" s="18">
        <f>SUM(Q53:U53)</f>
        <v>194</v>
      </c>
      <c r="W53" s="291" t="s">
        <v>15</v>
      </c>
      <c r="X53" s="292"/>
      <c r="Y53" s="28">
        <v>19</v>
      </c>
      <c r="Z53" s="28">
        <v>18</v>
      </c>
      <c r="AA53" s="28">
        <v>8</v>
      </c>
      <c r="AB53" s="28">
        <v>12</v>
      </c>
      <c r="AC53" s="28">
        <v>8</v>
      </c>
      <c r="AD53" s="19">
        <f>SUM(Y53:AC53)</f>
        <v>65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53</v>
      </c>
      <c r="BF53" s="18">
        <f t="shared" si="79"/>
        <v>56</v>
      </c>
      <c r="BG53" s="18">
        <f t="shared" si="79"/>
        <v>38</v>
      </c>
      <c r="BH53" s="18">
        <f t="shared" si="79"/>
        <v>23</v>
      </c>
      <c r="BI53" s="18">
        <f t="shared" si="79"/>
        <v>24</v>
      </c>
      <c r="BJ53" s="18">
        <f>SUM(BE53:BI53)</f>
        <v>194</v>
      </c>
      <c r="BK53" s="287" t="s">
        <v>15</v>
      </c>
      <c r="BL53" s="287"/>
      <c r="BM53" s="18">
        <f t="shared" si="80"/>
        <v>19</v>
      </c>
      <c r="BN53" s="18">
        <f t="shared" si="80"/>
        <v>18</v>
      </c>
      <c r="BO53" s="18">
        <f t="shared" si="80"/>
        <v>8</v>
      </c>
      <c r="BP53" s="18">
        <f t="shared" si="80"/>
        <v>12</v>
      </c>
      <c r="BQ53" s="18">
        <f t="shared" si="80"/>
        <v>8</v>
      </c>
      <c r="BR53" s="19">
        <f>SUM(BM53:BQ53)</f>
        <v>65</v>
      </c>
    </row>
    <row r="54" spans="15:76" x14ac:dyDescent="0.15">
      <c r="O54" s="274" t="s">
        <v>12</v>
      </c>
      <c r="P54" s="275"/>
      <c r="Q54" s="20">
        <f t="shared" ref="Q54:V54" si="81">SUM(Q52:Q53)</f>
        <v>74</v>
      </c>
      <c r="R54" s="20">
        <f t="shared" si="81"/>
        <v>65</v>
      </c>
      <c r="S54" s="20">
        <f t="shared" si="81"/>
        <v>51</v>
      </c>
      <c r="T54" s="20">
        <f t="shared" si="81"/>
        <v>37</v>
      </c>
      <c r="U54" s="20">
        <f t="shared" si="81"/>
        <v>29</v>
      </c>
      <c r="V54" s="20">
        <f t="shared" si="81"/>
        <v>256</v>
      </c>
      <c r="W54" s="295" t="s">
        <v>12</v>
      </c>
      <c r="X54" s="296"/>
      <c r="Y54" s="20">
        <f>SUM(Y52:Y53)</f>
        <v>23</v>
      </c>
      <c r="Z54" s="20">
        <f t="shared" ref="Z54:AD54" si="82">SUM(Z52:Z53)</f>
        <v>20</v>
      </c>
      <c r="AA54" s="20">
        <f t="shared" si="82"/>
        <v>10</v>
      </c>
      <c r="AB54" s="20">
        <f t="shared" si="82"/>
        <v>12</v>
      </c>
      <c r="AC54" s="20">
        <f t="shared" si="82"/>
        <v>11</v>
      </c>
      <c r="AD54" s="20">
        <f t="shared" si="82"/>
        <v>76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74</v>
      </c>
      <c r="BF54" s="20">
        <f t="shared" si="85"/>
        <v>65</v>
      </c>
      <c r="BG54" s="20">
        <f t="shared" si="85"/>
        <v>51</v>
      </c>
      <c r="BH54" s="20">
        <f t="shared" si="85"/>
        <v>37</v>
      </c>
      <c r="BI54" s="20">
        <f t="shared" si="85"/>
        <v>29</v>
      </c>
      <c r="BJ54" s="20">
        <f t="shared" si="85"/>
        <v>256</v>
      </c>
      <c r="BK54" s="295" t="s">
        <v>12</v>
      </c>
      <c r="BL54" s="296"/>
      <c r="BM54" s="20">
        <f t="shared" ref="BM54:BR54" si="86">SUM(BM52:BM53)</f>
        <v>23</v>
      </c>
      <c r="BN54" s="20">
        <f t="shared" si="86"/>
        <v>20</v>
      </c>
      <c r="BO54" s="20">
        <f t="shared" si="86"/>
        <v>10</v>
      </c>
      <c r="BP54" s="20">
        <f t="shared" si="86"/>
        <v>12</v>
      </c>
      <c r="BQ54" s="20">
        <f t="shared" si="86"/>
        <v>11</v>
      </c>
      <c r="BR54" s="20">
        <f t="shared" si="86"/>
        <v>76</v>
      </c>
    </row>
    <row r="55" spans="15:76" x14ac:dyDescent="0.15">
      <c r="O55" s="25"/>
      <c r="P55" s="25"/>
      <c r="Q55" s="23"/>
      <c r="R55" s="23"/>
      <c r="S55" s="23"/>
      <c r="T55" s="23"/>
      <c r="U55" s="23"/>
      <c r="V55" s="23"/>
      <c r="W55" s="25"/>
      <c r="X55" s="25"/>
      <c r="Y55" s="23"/>
      <c r="Z55" s="23"/>
      <c r="AA55" s="23"/>
      <c r="AB55" s="23"/>
      <c r="AC55" s="23"/>
      <c r="AD55" s="23"/>
      <c r="AI55" s="25"/>
      <c r="AJ55" s="25"/>
      <c r="AK55" s="23"/>
      <c r="AL55" s="23"/>
      <c r="AM55" s="23"/>
      <c r="AN55" s="23"/>
      <c r="AO55" s="23"/>
      <c r="AP55" s="23"/>
      <c r="AQ55" s="25"/>
      <c r="AR55" s="25"/>
      <c r="AS55" s="23"/>
      <c r="AT55" s="23"/>
      <c r="AU55" s="23"/>
      <c r="AV55" s="23"/>
      <c r="AW55" s="23"/>
      <c r="AX55" s="23"/>
      <c r="BC55" s="25"/>
      <c r="BD55" s="25"/>
      <c r="BE55" s="23"/>
      <c r="BF55" s="23"/>
      <c r="BG55" s="23"/>
      <c r="BH55" s="23"/>
      <c r="BI55" s="23"/>
      <c r="BJ55" s="23"/>
      <c r="BK55" s="25"/>
      <c r="BL55" s="25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6">
        <v>1</v>
      </c>
      <c r="R57" s="27">
        <v>0</v>
      </c>
      <c r="S57" s="27">
        <v>0</v>
      </c>
      <c r="T57" s="27">
        <v>0</v>
      </c>
      <c r="U57" s="27">
        <v>0</v>
      </c>
      <c r="V57" s="27">
        <f>SUM(Q57:U57)</f>
        <v>1</v>
      </c>
      <c r="W57" s="382" t="s">
        <v>13</v>
      </c>
      <c r="X57" s="383"/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190">
        <f>SUM(Y57:AC57)</f>
        <v>0</v>
      </c>
      <c r="AI57" s="274" t="s">
        <v>13</v>
      </c>
      <c r="AJ57" s="293"/>
      <c r="AK57" s="26"/>
      <c r="AL57" s="27"/>
      <c r="AM57" s="27"/>
      <c r="AN57" s="27"/>
      <c r="AO57" s="27"/>
      <c r="AP57" s="27">
        <f>SUM(AK57:AO57)</f>
        <v>0</v>
      </c>
      <c r="AQ57" s="284" t="s">
        <v>13</v>
      </c>
      <c r="AR57" s="285"/>
      <c r="AS57" s="27"/>
      <c r="AT57" s="27"/>
      <c r="AU57" s="27"/>
      <c r="AV57" s="27"/>
      <c r="AW57" s="27"/>
      <c r="AX57" s="194">
        <f>SUM(AS57:AW57)</f>
        <v>0</v>
      </c>
      <c r="BC57" s="274" t="s">
        <v>13</v>
      </c>
      <c r="BD57" s="293"/>
      <c r="BE57" s="192">
        <f t="shared" ref="BE57:BI58" si="87">Q57+AK57</f>
        <v>1</v>
      </c>
      <c r="BF57" s="193">
        <f t="shared" si="87"/>
        <v>0</v>
      </c>
      <c r="BG57" s="193">
        <f t="shared" si="87"/>
        <v>0</v>
      </c>
      <c r="BH57" s="193">
        <f t="shared" si="87"/>
        <v>0</v>
      </c>
      <c r="BI57" s="193">
        <f t="shared" si="87"/>
        <v>0</v>
      </c>
      <c r="BJ57" s="27">
        <f>SUM(BE57:BI57)</f>
        <v>1</v>
      </c>
      <c r="BK57" s="286" t="s">
        <v>13</v>
      </c>
      <c r="BL57" s="286"/>
      <c r="BM57" s="193">
        <f t="shared" ref="BM57:BO58" si="88">Y57+AS57</f>
        <v>0</v>
      </c>
      <c r="BN57" s="193">
        <f t="shared" si="88"/>
        <v>0</v>
      </c>
      <c r="BO57" s="193">
        <f t="shared" si="88"/>
        <v>0</v>
      </c>
      <c r="BP57" s="193"/>
      <c r="BQ57" s="193"/>
      <c r="BR57" s="194">
        <f>SUM(BM57:BQ57)</f>
        <v>0</v>
      </c>
    </row>
    <row r="58" spans="15:76" ht="14.25" thickBot="1" x14ac:dyDescent="0.2">
      <c r="O58" s="274" t="s">
        <v>15</v>
      </c>
      <c r="P58" s="293"/>
      <c r="Q58" s="30">
        <v>4</v>
      </c>
      <c r="R58" s="28">
        <v>6</v>
      </c>
      <c r="S58" s="28">
        <v>1</v>
      </c>
      <c r="T58" s="28">
        <v>2</v>
      </c>
      <c r="U58" s="28">
        <v>0</v>
      </c>
      <c r="V58" s="28">
        <f>SUM(Q58:U58)</f>
        <v>13</v>
      </c>
      <c r="W58" s="384" t="s">
        <v>15</v>
      </c>
      <c r="X58" s="385"/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1">
        <f>SUM(Y58:AC58)</f>
        <v>0</v>
      </c>
      <c r="AI58" s="274" t="s">
        <v>15</v>
      </c>
      <c r="AJ58" s="293"/>
      <c r="AK58" s="30"/>
      <c r="AL58" s="28"/>
      <c r="AM58" s="28"/>
      <c r="AN58" s="28"/>
      <c r="AO58" s="28"/>
      <c r="AP58" s="28">
        <f>SUM(AK58:AO58)</f>
        <v>0</v>
      </c>
      <c r="AQ58" s="291" t="s">
        <v>15</v>
      </c>
      <c r="AR58" s="292"/>
      <c r="AS58" s="28"/>
      <c r="AT58" s="28"/>
      <c r="AU58" s="28"/>
      <c r="AV58" s="28"/>
      <c r="AW58" s="28"/>
      <c r="AX58" s="19">
        <f>SUM(AS58:AW58)</f>
        <v>0</v>
      </c>
      <c r="BC58" s="274" t="s">
        <v>15</v>
      </c>
      <c r="BD58" s="293"/>
      <c r="BE58" s="17">
        <f>Q58+AK58</f>
        <v>4</v>
      </c>
      <c r="BF58" s="18">
        <f t="shared" si="87"/>
        <v>6</v>
      </c>
      <c r="BG58" s="18">
        <f t="shared" si="87"/>
        <v>1</v>
      </c>
      <c r="BH58" s="18">
        <f t="shared" si="87"/>
        <v>2</v>
      </c>
      <c r="BI58" s="18">
        <f t="shared" si="87"/>
        <v>0</v>
      </c>
      <c r="BJ58" s="28">
        <f>SUM(BE58:BI58)</f>
        <v>13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5</v>
      </c>
      <c r="R59" s="20">
        <f t="shared" si="89"/>
        <v>6</v>
      </c>
      <c r="S59" s="20">
        <f t="shared" si="89"/>
        <v>1</v>
      </c>
      <c r="T59" s="20">
        <f t="shared" si="89"/>
        <v>2</v>
      </c>
      <c r="U59" s="20">
        <f t="shared" si="89"/>
        <v>0</v>
      </c>
      <c r="V59" s="20">
        <f t="shared" si="89"/>
        <v>14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5</v>
      </c>
      <c r="BF59" s="20">
        <f t="shared" si="93"/>
        <v>6</v>
      </c>
      <c r="BG59" s="20">
        <f t="shared" si="93"/>
        <v>1</v>
      </c>
      <c r="BH59" s="20">
        <f t="shared" si="93"/>
        <v>2</v>
      </c>
      <c r="BI59" s="20">
        <f t="shared" si="93"/>
        <v>0</v>
      </c>
      <c r="BJ59" s="20">
        <f t="shared" si="93"/>
        <v>14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6"/>
      <c r="U61" s="47"/>
      <c r="V61" s="390" t="s">
        <v>19</v>
      </c>
      <c r="W61" s="391"/>
      <c r="X61" s="392"/>
      <c r="Y61" s="48"/>
      <c r="Z61" s="48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N61" s="31"/>
      <c r="AP61" s="399" t="s">
        <v>19</v>
      </c>
      <c r="AQ61" s="400"/>
      <c r="AR61" s="401"/>
      <c r="AS61" s="32"/>
      <c r="AT61" s="32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H61" s="31"/>
      <c r="BJ61" s="399" t="s">
        <v>19</v>
      </c>
      <c r="BK61" s="400"/>
      <c r="BL61" s="401"/>
      <c r="BM61" s="32"/>
      <c r="BN61" s="32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49" t="s">
        <v>16</v>
      </c>
      <c r="R62" s="405">
        <f>V7+AD7+V12</f>
        <v>588</v>
      </c>
      <c r="S62" s="406"/>
      <c r="T62" s="46"/>
      <c r="U62" s="47"/>
      <c r="V62" s="49" t="s">
        <v>16</v>
      </c>
      <c r="W62" s="405">
        <f>AD12+V17+AD17+V22+AD22+V27+AD27+V32+AD32+V37</f>
        <v>2751</v>
      </c>
      <c r="X62" s="406"/>
      <c r="Y62" s="50"/>
      <c r="Z62" s="50"/>
      <c r="AA62" s="49" t="s">
        <v>16</v>
      </c>
      <c r="AB62" s="405">
        <f>AD37+V42+AD42+V47+AD47+V52+AD52+V57+AD57</f>
        <v>1697</v>
      </c>
      <c r="AC62" s="406"/>
      <c r="AD62" s="40" t="s">
        <v>16</v>
      </c>
      <c r="AE62" s="167">
        <f>AD37+V42</f>
        <v>916</v>
      </c>
      <c r="AF62" s="167">
        <f>AD42+V47+AD47+V52+AD52+V57+AD57</f>
        <v>781</v>
      </c>
      <c r="AK62" s="33" t="s">
        <v>16</v>
      </c>
      <c r="AL62" s="407">
        <f>AP7+AX7+AP12</f>
        <v>0</v>
      </c>
      <c r="AM62" s="251"/>
      <c r="AN62" s="31"/>
      <c r="AP62" s="33" t="s">
        <v>16</v>
      </c>
      <c r="AQ62" s="407">
        <f>AX12+AP17+AX17+AP22+AX22+AP27+AX27+AP32+AX32+AP37</f>
        <v>41</v>
      </c>
      <c r="AR62" s="251"/>
      <c r="AS62" s="34"/>
      <c r="AT62" s="34"/>
      <c r="AU62" s="33" t="s">
        <v>16</v>
      </c>
      <c r="AV62" s="407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33" t="s">
        <v>16</v>
      </c>
      <c r="BF62" s="408">
        <f>BJ7+BR7+BJ12</f>
        <v>588</v>
      </c>
      <c r="BG62" s="409"/>
      <c r="BH62" s="31"/>
      <c r="BJ62" s="33" t="s">
        <v>16</v>
      </c>
      <c r="BK62" s="408">
        <f>BR12+BJ17+BR17+BJ22+BR22+BJ27+BR27+BJ32+BR32+BJ37</f>
        <v>2792</v>
      </c>
      <c r="BL62" s="409"/>
      <c r="BM62" s="34"/>
      <c r="BN62" s="34"/>
      <c r="BO62" s="33" t="s">
        <v>16</v>
      </c>
      <c r="BP62" s="408">
        <f>BR37+BJ42+BR42+BJ47+BR47+BJ52+BR52+BJ57+BR57</f>
        <v>1697</v>
      </c>
      <c r="BQ62" s="409"/>
      <c r="BR62" s="40" t="s">
        <v>16</v>
      </c>
      <c r="BS62" s="167">
        <f>BR37+BJ42</f>
        <v>916</v>
      </c>
      <c r="BT62" s="167">
        <f>BR42+BJ47+BR47+BJ52+BR52+BJ57+BR57</f>
        <v>781</v>
      </c>
    </row>
    <row r="63" spans="15:76" ht="15" thickBot="1" x14ac:dyDescent="0.2">
      <c r="Q63" s="51" t="s">
        <v>14</v>
      </c>
      <c r="R63" s="410">
        <f>V8+AD8+V13</f>
        <v>579</v>
      </c>
      <c r="S63" s="411"/>
      <c r="T63" s="46"/>
      <c r="U63" s="47"/>
      <c r="V63" s="51" t="s">
        <v>14</v>
      </c>
      <c r="W63" s="410">
        <f>AD13+V18+AD18+V23+AD23+V28+AD28+V33+AD33+V38</f>
        <v>2655</v>
      </c>
      <c r="X63" s="411"/>
      <c r="Y63" s="50"/>
      <c r="Z63" s="50"/>
      <c r="AA63" s="51" t="s">
        <v>14</v>
      </c>
      <c r="AB63" s="410">
        <f>AD38+V43+AD43+V48+AD48+V53+AD53+V58+AD58</f>
        <v>2260</v>
      </c>
      <c r="AC63" s="411"/>
      <c r="AD63" s="40" t="s">
        <v>14</v>
      </c>
      <c r="AE63" s="168">
        <f>AD38+V43</f>
        <v>978</v>
      </c>
      <c r="AF63" s="168">
        <f>AD43+V48+AD48+V53+AD53+V58+AD58</f>
        <v>1282</v>
      </c>
      <c r="AK63" s="164" t="s">
        <v>14</v>
      </c>
      <c r="AL63" s="412">
        <f>AP8+AX8+AP13</f>
        <v>0</v>
      </c>
      <c r="AM63" s="413"/>
      <c r="AN63" s="31"/>
      <c r="AP63" s="164" t="s">
        <v>14</v>
      </c>
      <c r="AQ63" s="412">
        <f>AX13+AP18+AX18+AP23+AX23+AP28+AX28+AP33+AX33+AP38</f>
        <v>51</v>
      </c>
      <c r="AR63" s="413"/>
      <c r="AS63" s="34"/>
      <c r="AT63" s="34"/>
      <c r="AU63" s="164" t="s">
        <v>14</v>
      </c>
      <c r="AV63" s="41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164" t="s">
        <v>14</v>
      </c>
      <c r="BF63" s="414">
        <f>BJ8+BR8+BJ13</f>
        <v>579</v>
      </c>
      <c r="BG63" s="415"/>
      <c r="BH63" s="31"/>
      <c r="BJ63" s="164" t="s">
        <v>14</v>
      </c>
      <c r="BK63" s="414">
        <f>BR13+BJ18+BR18+BJ23+BR23+BJ28+BR28+BJ33+BR33+BJ38</f>
        <v>2706</v>
      </c>
      <c r="BL63" s="415"/>
      <c r="BM63" s="34"/>
      <c r="BN63" s="34"/>
      <c r="BO63" s="164" t="s">
        <v>14</v>
      </c>
      <c r="BP63" s="414">
        <f>BR38+BJ43+BR43+BJ48+BR48+BJ53+BR53+BJ58+BR58</f>
        <v>2261</v>
      </c>
      <c r="BQ63" s="416"/>
      <c r="BR63" s="40" t="s">
        <v>14</v>
      </c>
      <c r="BS63" s="168">
        <f>BR38+BJ43</f>
        <v>978</v>
      </c>
      <c r="BT63" s="168">
        <f>BR43+BJ48+BR48+BJ53+BR53+BJ58+BR58</f>
        <v>1283</v>
      </c>
    </row>
    <row r="64" spans="15:76" ht="15" thickBot="1" x14ac:dyDescent="0.2">
      <c r="Q64" s="52" t="s">
        <v>12</v>
      </c>
      <c r="R64" s="424">
        <f>R62+R63</f>
        <v>1167</v>
      </c>
      <c r="S64" s="425"/>
      <c r="T64" s="46"/>
      <c r="U64" s="47"/>
      <c r="V64" s="52" t="s">
        <v>12</v>
      </c>
      <c r="W64" s="424">
        <f>W62+W63</f>
        <v>5406</v>
      </c>
      <c r="X64" s="425"/>
      <c r="Y64" s="50"/>
      <c r="Z64" s="50"/>
      <c r="AA64" s="52" t="s">
        <v>12</v>
      </c>
      <c r="AB64" s="424">
        <f>AB62+AB63</f>
        <v>3957</v>
      </c>
      <c r="AC64" s="425"/>
      <c r="AD64" s="40" t="s">
        <v>12</v>
      </c>
      <c r="AE64" s="169">
        <f>AD39+V44</f>
        <v>1894</v>
      </c>
      <c r="AF64" s="170">
        <f>AD44+V49+AD49+V54+AD54+V59+AD59</f>
        <v>2063</v>
      </c>
      <c r="AK64" s="166" t="s">
        <v>12</v>
      </c>
      <c r="AL64" s="426">
        <f>AL62+AL63</f>
        <v>0</v>
      </c>
      <c r="AM64" s="427"/>
      <c r="AN64" s="31"/>
      <c r="AP64" s="166" t="s">
        <v>12</v>
      </c>
      <c r="AQ64" s="426">
        <f>AQ62+AQ63</f>
        <v>92</v>
      </c>
      <c r="AR64" s="427"/>
      <c r="AS64" s="34"/>
      <c r="AT64" s="34"/>
      <c r="AU64" s="166" t="s">
        <v>12</v>
      </c>
      <c r="AV64" s="426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166" t="s">
        <v>12</v>
      </c>
      <c r="BF64" s="420">
        <f>BF62+BF63</f>
        <v>1167</v>
      </c>
      <c r="BG64" s="421"/>
      <c r="BH64" s="31"/>
      <c r="BJ64" s="166" t="s">
        <v>12</v>
      </c>
      <c r="BK64" s="420">
        <f>BK62+BK63</f>
        <v>5498</v>
      </c>
      <c r="BL64" s="421"/>
      <c r="BM64" s="34"/>
      <c r="BN64" s="34"/>
      <c r="BO64" s="166" t="s">
        <v>12</v>
      </c>
      <c r="BP64" s="420">
        <f>BP62+BP63</f>
        <v>3958</v>
      </c>
      <c r="BQ64" s="421"/>
      <c r="BR64" s="40" t="s">
        <v>12</v>
      </c>
      <c r="BS64" s="169">
        <f>BR39+BJ44</f>
        <v>1894</v>
      </c>
      <c r="BT64" s="170">
        <f>BR44+BJ49+BR49+BJ54+BR54+BJ59+BR59</f>
        <v>2064</v>
      </c>
      <c r="BW64" s="35"/>
      <c r="BX64" s="35"/>
    </row>
    <row r="65" spans="17:76" ht="14.25" x14ac:dyDescent="0.15">
      <c r="Q65" s="53" t="s">
        <v>23</v>
      </c>
      <c r="R65" s="422">
        <f>R64/O9</f>
        <v>0.11082621082621083</v>
      </c>
      <c r="S65" s="423"/>
      <c r="T65" s="47"/>
      <c r="U65" s="47"/>
      <c r="V65" s="53" t="s">
        <v>23</v>
      </c>
      <c r="W65" s="422">
        <f>W64/O9</f>
        <v>0.51339031339031338</v>
      </c>
      <c r="X65" s="423"/>
      <c r="Y65" s="54"/>
      <c r="Z65" s="54"/>
      <c r="AA65" s="53" t="s">
        <v>23</v>
      </c>
      <c r="AB65" s="422">
        <f>AB64/O9</f>
        <v>0.37578347578347576</v>
      </c>
      <c r="AC65" s="423"/>
      <c r="AE65" s="45">
        <f>AE64/O9</f>
        <v>0.17986704653371319</v>
      </c>
      <c r="AF65" s="45">
        <f>AF64/O9</f>
        <v>0.19591642924976257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0.989247311827957</v>
      </c>
      <c r="AR65" s="418"/>
      <c r="AS65" s="36"/>
      <c r="AT65" s="36"/>
      <c r="AU65" s="165" t="s">
        <v>23</v>
      </c>
      <c r="AV65" s="417">
        <f>AV64/AI9</f>
        <v>1.0752688172043012E-2</v>
      </c>
      <c r="AW65" s="418"/>
      <c r="AY65" s="45">
        <f>AY64/AI9</f>
        <v>0</v>
      </c>
      <c r="AZ65" s="45">
        <f>AZ64/AI9</f>
        <v>1.0752688172043012E-2</v>
      </c>
      <c r="BE65" s="165" t="s">
        <v>23</v>
      </c>
      <c r="BF65" s="417">
        <f>BF64/BC9</f>
        <v>0.1098559728890144</v>
      </c>
      <c r="BG65" s="418"/>
      <c r="BJ65" s="165" t="s">
        <v>23</v>
      </c>
      <c r="BK65" s="417">
        <f>BK64/BC9</f>
        <v>0.51755624588157767</v>
      </c>
      <c r="BL65" s="418"/>
      <c r="BM65" s="36"/>
      <c r="BN65" s="36"/>
      <c r="BO65" s="165" t="s">
        <v>23</v>
      </c>
      <c r="BP65" s="417">
        <f>BP64/BC9</f>
        <v>0.37258778122940789</v>
      </c>
      <c r="BQ65" s="418"/>
      <c r="BS65" s="45">
        <f>BS64/BC9</f>
        <v>0.17829238444883744</v>
      </c>
      <c r="BT65" s="45">
        <f>BT64/BC9</f>
        <v>0.19429539678057045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1643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1625</v>
      </c>
      <c r="AA75" s="419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B6346-820F-426C-9C52-4E53F3312827}">
  <dimension ref="A1:BX75"/>
  <sheetViews>
    <sheetView view="pageBreakPreview" zoomScaleNormal="100" zoomScaleSheetLayoutView="100" workbookViewId="0">
      <selection activeCell="V57" sqref="V57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1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255"/>
      <c r="B1" s="255"/>
      <c r="C1" s="1"/>
      <c r="D1" s="1"/>
      <c r="E1" s="1"/>
      <c r="F1" s="1"/>
      <c r="G1" s="1"/>
      <c r="H1" s="1"/>
      <c r="I1" s="1"/>
      <c r="J1" s="1"/>
      <c r="K1" s="1"/>
      <c r="L1" s="74"/>
      <c r="M1" s="21" t="s">
        <v>40</v>
      </c>
      <c r="N1" s="1"/>
      <c r="O1" s="1"/>
    </row>
    <row r="2" spans="1:70" ht="13.5" customHeight="1" x14ac:dyDescent="0.15">
      <c r="A2" s="255"/>
      <c r="B2" s="255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255"/>
      <c r="B3" s="255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258" t="s">
        <v>63</v>
      </c>
      <c r="H4" s="259"/>
      <c r="I4" s="259"/>
      <c r="J4" s="259"/>
      <c r="K4" s="259"/>
      <c r="M4" s="2" t="s">
        <v>3</v>
      </c>
      <c r="N4" s="3"/>
      <c r="O4" s="2"/>
      <c r="V4" s="4"/>
      <c r="W4" s="5"/>
      <c r="X4" s="5"/>
      <c r="Z4" s="260" t="str">
        <f>G4</f>
        <v>令和2年11月30日現在</v>
      </c>
      <c r="AA4" s="261"/>
      <c r="AB4" s="261"/>
      <c r="AC4" s="261"/>
      <c r="AD4" s="261"/>
      <c r="AG4" s="6" t="s">
        <v>4</v>
      </c>
      <c r="AH4" s="7"/>
      <c r="AI4" s="6"/>
      <c r="AP4" s="4"/>
      <c r="AQ4" s="5"/>
      <c r="AR4" s="5"/>
      <c r="AT4" s="262" t="str">
        <f>Z4</f>
        <v>令和2年11月30日現在</v>
      </c>
      <c r="AU4" s="263"/>
      <c r="AV4" s="263"/>
      <c r="AW4" s="263"/>
      <c r="AX4" s="263"/>
      <c r="BA4" s="8" t="s">
        <v>5</v>
      </c>
      <c r="BB4" s="9"/>
      <c r="BC4" s="8"/>
      <c r="BJ4" s="4"/>
      <c r="BK4" s="5"/>
      <c r="BL4" s="5"/>
      <c r="BN4" s="262" t="str">
        <f>AT4</f>
        <v>令和2年11月30日現在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252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252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252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75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5035</v>
      </c>
      <c r="P7" s="283"/>
      <c r="Q7" s="196">
        <v>30</v>
      </c>
      <c r="R7" s="195">
        <v>36</v>
      </c>
      <c r="S7" s="195">
        <v>29</v>
      </c>
      <c r="T7" s="195">
        <v>39</v>
      </c>
      <c r="U7" s="195">
        <v>35</v>
      </c>
      <c r="V7" s="195">
        <f>SUM(Q7:U7)</f>
        <v>169</v>
      </c>
      <c r="W7" s="284" t="s">
        <v>13</v>
      </c>
      <c r="X7" s="285"/>
      <c r="Y7" s="195">
        <v>41</v>
      </c>
      <c r="Z7" s="195">
        <v>34</v>
      </c>
      <c r="AA7" s="195">
        <v>35</v>
      </c>
      <c r="AB7" s="195">
        <v>34</v>
      </c>
      <c r="AC7" s="195">
        <v>47</v>
      </c>
      <c r="AD7" s="197">
        <f>SUM(Y7:AC7)</f>
        <v>191</v>
      </c>
      <c r="AG7" s="274" t="s">
        <v>13</v>
      </c>
      <c r="AH7" s="275"/>
      <c r="AI7" s="282">
        <f>AP7+AX7+AP12+AX12+AP17+AX17+AP22+AX22+AP27+AX27+AP32+AX32+AP37+AX37+AP42+AX42+AP47+AX47+AP52+AX52+AP57+AX57</f>
        <v>41</v>
      </c>
      <c r="AJ7" s="283"/>
      <c r="AK7" s="196"/>
      <c r="AL7" s="195"/>
      <c r="AM7" s="195"/>
      <c r="AN7" s="195"/>
      <c r="AO7" s="195"/>
      <c r="AP7" s="195">
        <f>SUM(AK7:AO7)</f>
        <v>0</v>
      </c>
      <c r="AQ7" s="284" t="s">
        <v>13</v>
      </c>
      <c r="AR7" s="285"/>
      <c r="AS7" s="195"/>
      <c r="AT7" s="195"/>
      <c r="AU7" s="195"/>
      <c r="AV7" s="195"/>
      <c r="AW7" s="195"/>
      <c r="AX7" s="197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5076</v>
      </c>
      <c r="BD7" s="283"/>
      <c r="BE7" s="196">
        <f>Q7+AK7</f>
        <v>30</v>
      </c>
      <c r="BF7" s="195">
        <f t="shared" ref="BF7:BJ8" si="0">R7+AL7</f>
        <v>36</v>
      </c>
      <c r="BG7" s="195">
        <f t="shared" si="0"/>
        <v>29</v>
      </c>
      <c r="BH7" s="195">
        <f t="shared" si="0"/>
        <v>39</v>
      </c>
      <c r="BI7" s="195">
        <f t="shared" si="0"/>
        <v>35</v>
      </c>
      <c r="BJ7" s="195">
        <f t="shared" si="0"/>
        <v>169</v>
      </c>
      <c r="BK7" s="286" t="s">
        <v>13</v>
      </c>
      <c r="BL7" s="286"/>
      <c r="BM7" s="195">
        <f>Y7+AS7</f>
        <v>41</v>
      </c>
      <c r="BN7" s="195">
        <f t="shared" ref="BN7:BQ8" si="1">Z7+AT7</f>
        <v>34</v>
      </c>
      <c r="BO7" s="195">
        <f t="shared" si="1"/>
        <v>35</v>
      </c>
      <c r="BP7" s="195">
        <f t="shared" si="1"/>
        <v>34</v>
      </c>
      <c r="BQ7" s="195">
        <f t="shared" si="1"/>
        <v>47</v>
      </c>
      <c r="BR7" s="197">
        <f>SUM(BM7:BQ7)</f>
        <v>191</v>
      </c>
    </row>
    <row r="8" spans="1:70" ht="15.75" customHeight="1" thickBot="1" x14ac:dyDescent="0.2">
      <c r="B8" s="144" t="s">
        <v>34</v>
      </c>
      <c r="C8" s="140">
        <f t="shared" ref="C8:H8" si="2">+C10-C9</f>
        <v>3328</v>
      </c>
      <c r="D8" s="58">
        <f t="shared" si="2"/>
        <v>3236</v>
      </c>
      <c r="E8" s="59">
        <f t="shared" si="2"/>
        <v>6564</v>
      </c>
      <c r="F8" s="60">
        <f>+F10-F9</f>
        <v>41</v>
      </c>
      <c r="G8" s="61">
        <f t="shared" si="2"/>
        <v>42</v>
      </c>
      <c r="H8" s="59">
        <f t="shared" si="2"/>
        <v>83</v>
      </c>
      <c r="I8" s="104">
        <f t="shared" ref="I8:K10" si="3">+C8+F8</f>
        <v>3369</v>
      </c>
      <c r="J8" s="105">
        <f t="shared" si="3"/>
        <v>3278</v>
      </c>
      <c r="K8" s="106">
        <f t="shared" si="3"/>
        <v>6647</v>
      </c>
      <c r="L8" s="71"/>
      <c r="M8" s="274" t="s">
        <v>14</v>
      </c>
      <c r="N8" s="275"/>
      <c r="O8" s="282">
        <f>V8+AD8+V13+AD13+V18+AD18+V23+AD23+V28+AD28+V33+AD33+V38+AD38+V43+AD43+V48+AD48+V53+AD53+V58+AD58</f>
        <v>5500</v>
      </c>
      <c r="P8" s="283"/>
      <c r="Q8" s="17">
        <v>18</v>
      </c>
      <c r="R8" s="18">
        <v>20</v>
      </c>
      <c r="S8" s="18">
        <v>42</v>
      </c>
      <c r="T8" s="18">
        <v>30</v>
      </c>
      <c r="U8" s="18">
        <v>34</v>
      </c>
      <c r="V8" s="18">
        <f>SUM(Q8:U8)</f>
        <v>144</v>
      </c>
      <c r="W8" s="291" t="s">
        <v>15</v>
      </c>
      <c r="X8" s="292"/>
      <c r="Y8" s="18">
        <v>35</v>
      </c>
      <c r="Z8" s="28">
        <v>40</v>
      </c>
      <c r="AA8" s="18">
        <v>38</v>
      </c>
      <c r="AB8" s="18">
        <v>57</v>
      </c>
      <c r="AC8" s="18">
        <v>49</v>
      </c>
      <c r="AD8" s="19">
        <f>SUM(Y8:AC8)</f>
        <v>219</v>
      </c>
      <c r="AG8" s="274" t="s">
        <v>14</v>
      </c>
      <c r="AH8" s="275"/>
      <c r="AI8" s="282">
        <f>AP8+AX8+AP13+AX13+AP18+AX18+AP23+AX23+AP28+AX28+AP33+AX33+AP38+AX38+AP43+AX43+AP48+AX48+AP53+AX53+AP58+AX58</f>
        <v>43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5543</v>
      </c>
      <c r="BD8" s="283"/>
      <c r="BE8" s="17">
        <f>Q8+AK8</f>
        <v>18</v>
      </c>
      <c r="BF8" s="18">
        <f t="shared" si="0"/>
        <v>20</v>
      </c>
      <c r="BG8" s="18">
        <f t="shared" si="0"/>
        <v>42</v>
      </c>
      <c r="BH8" s="18">
        <f t="shared" si="0"/>
        <v>30</v>
      </c>
      <c r="BI8" s="18">
        <f t="shared" si="0"/>
        <v>34</v>
      </c>
      <c r="BJ8" s="18">
        <f>SUM(BE8:BI8)</f>
        <v>144</v>
      </c>
      <c r="BK8" s="287" t="s">
        <v>15</v>
      </c>
      <c r="BL8" s="287"/>
      <c r="BM8" s="18">
        <f>Y8+AS8</f>
        <v>35</v>
      </c>
      <c r="BN8" s="18">
        <f t="shared" si="1"/>
        <v>40</v>
      </c>
      <c r="BO8" s="18">
        <f t="shared" si="1"/>
        <v>38</v>
      </c>
      <c r="BP8" s="18">
        <f t="shared" si="1"/>
        <v>57</v>
      </c>
      <c r="BQ8" s="18">
        <f t="shared" si="1"/>
        <v>49</v>
      </c>
      <c r="BR8" s="19">
        <f>SUM(BM8:BQ8)</f>
        <v>219</v>
      </c>
    </row>
    <row r="9" spans="1:70" ht="15" x14ac:dyDescent="0.15">
      <c r="B9" s="145" t="s">
        <v>35</v>
      </c>
      <c r="C9" s="141">
        <f>AB62</f>
        <v>1707</v>
      </c>
      <c r="D9" s="62">
        <f>AB63</f>
        <v>2264</v>
      </c>
      <c r="E9" s="63">
        <f>+C9+D9</f>
        <v>3971</v>
      </c>
      <c r="F9" s="64">
        <f>AV62</f>
        <v>0</v>
      </c>
      <c r="G9" s="62">
        <f>AV63</f>
        <v>1</v>
      </c>
      <c r="H9" s="63">
        <f>SUM(F9:G9)</f>
        <v>1</v>
      </c>
      <c r="I9" s="107">
        <f t="shared" si="3"/>
        <v>1707</v>
      </c>
      <c r="J9" s="108">
        <f t="shared" si="3"/>
        <v>2265</v>
      </c>
      <c r="K9" s="109">
        <f t="shared" si="3"/>
        <v>3972</v>
      </c>
      <c r="L9" s="71"/>
      <c r="M9" s="274" t="s">
        <v>12</v>
      </c>
      <c r="N9" s="275"/>
      <c r="O9" s="282">
        <f>SUM(O7:O8)</f>
        <v>10535</v>
      </c>
      <c r="P9" s="288"/>
      <c r="Q9" s="20">
        <f t="shared" ref="Q9:V9" si="4">SUM(Q7:Q8)</f>
        <v>48</v>
      </c>
      <c r="R9" s="20">
        <f t="shared" si="4"/>
        <v>56</v>
      </c>
      <c r="S9" s="20">
        <f t="shared" si="4"/>
        <v>71</v>
      </c>
      <c r="T9" s="20">
        <f t="shared" si="4"/>
        <v>69</v>
      </c>
      <c r="U9" s="20">
        <f t="shared" si="4"/>
        <v>69</v>
      </c>
      <c r="V9" s="20">
        <f t="shared" si="4"/>
        <v>313</v>
      </c>
      <c r="W9" s="289" t="s">
        <v>12</v>
      </c>
      <c r="X9" s="290"/>
      <c r="Y9" s="20">
        <f t="shared" ref="Y9:AD9" si="5">SUM(Y7:Y8)</f>
        <v>76</v>
      </c>
      <c r="Z9" s="20">
        <f t="shared" si="5"/>
        <v>74</v>
      </c>
      <c r="AA9" s="20">
        <f t="shared" si="5"/>
        <v>73</v>
      </c>
      <c r="AB9" s="20">
        <f t="shared" si="5"/>
        <v>91</v>
      </c>
      <c r="AC9" s="20">
        <f t="shared" si="5"/>
        <v>96</v>
      </c>
      <c r="AD9" s="20">
        <f t="shared" si="5"/>
        <v>410</v>
      </c>
      <c r="AG9" s="274" t="s">
        <v>12</v>
      </c>
      <c r="AH9" s="275"/>
      <c r="AI9" s="282">
        <f>SUM(AI7:AI8)</f>
        <v>84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10619</v>
      </c>
      <c r="BD9" s="283"/>
      <c r="BE9" s="20">
        <f t="shared" ref="BE9:BJ9" si="8">SUM(BE7:BE8)</f>
        <v>48</v>
      </c>
      <c r="BF9" s="20">
        <f t="shared" si="8"/>
        <v>56</v>
      </c>
      <c r="BG9" s="20">
        <f t="shared" si="8"/>
        <v>71</v>
      </c>
      <c r="BH9" s="20">
        <f t="shared" si="8"/>
        <v>69</v>
      </c>
      <c r="BI9" s="20">
        <f t="shared" si="8"/>
        <v>69</v>
      </c>
      <c r="BJ9" s="20">
        <f t="shared" si="8"/>
        <v>313</v>
      </c>
      <c r="BK9" s="294" t="s">
        <v>12</v>
      </c>
      <c r="BL9" s="294"/>
      <c r="BM9" s="20">
        <f t="shared" ref="BM9:BR9" si="9">SUM(BM7:BM8)</f>
        <v>76</v>
      </c>
      <c r="BN9" s="20">
        <f t="shared" si="9"/>
        <v>74</v>
      </c>
      <c r="BO9" s="20">
        <f t="shared" si="9"/>
        <v>73</v>
      </c>
      <c r="BP9" s="20">
        <f t="shared" si="9"/>
        <v>91</v>
      </c>
      <c r="BQ9" s="20">
        <f t="shared" si="9"/>
        <v>96</v>
      </c>
      <c r="BR9" s="20">
        <f t="shared" si="9"/>
        <v>410</v>
      </c>
    </row>
    <row r="10" spans="1:70" ht="15.75" thickBot="1" x14ac:dyDescent="0.2">
      <c r="B10" s="146" t="s">
        <v>12</v>
      </c>
      <c r="C10" s="142">
        <f>O7</f>
        <v>5035</v>
      </c>
      <c r="D10" s="65">
        <f>O8</f>
        <v>5500</v>
      </c>
      <c r="E10" s="66">
        <f>+C10+D10</f>
        <v>10535</v>
      </c>
      <c r="F10" s="67">
        <f>AI7</f>
        <v>41</v>
      </c>
      <c r="G10" s="65">
        <f>AI8</f>
        <v>43</v>
      </c>
      <c r="H10" s="66">
        <f>SUM(F10:G10)</f>
        <v>84</v>
      </c>
      <c r="I10" s="110">
        <f t="shared" si="3"/>
        <v>5076</v>
      </c>
      <c r="J10" s="111">
        <f t="shared" si="3"/>
        <v>5543</v>
      </c>
      <c r="K10" s="112">
        <f t="shared" si="3"/>
        <v>10619</v>
      </c>
      <c r="L10" s="71"/>
      <c r="M10" s="21"/>
      <c r="N10" s="22"/>
      <c r="O10" s="1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G10" s="21"/>
      <c r="AH10" s="22"/>
      <c r="AI10" s="1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A10" s="21"/>
      <c r="BB10" s="22"/>
      <c r="BC10" s="1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B11" s="31"/>
      <c r="C11" s="96"/>
      <c r="D11" s="96"/>
      <c r="E11" s="71"/>
      <c r="F11" s="96"/>
      <c r="G11" s="96"/>
      <c r="H11" s="71"/>
      <c r="I11" s="125"/>
      <c r="J11" s="125"/>
      <c r="K11" s="126"/>
      <c r="L11" s="72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33.9</v>
      </c>
      <c r="D12" s="162">
        <f t="shared" si="10"/>
        <v>41.16</v>
      </c>
      <c r="E12" s="158">
        <f t="shared" si="10"/>
        <v>37.69</v>
      </c>
      <c r="F12" s="157">
        <f t="shared" si="10"/>
        <v>0</v>
      </c>
      <c r="G12" s="162">
        <f t="shared" si="10"/>
        <v>2.33</v>
      </c>
      <c r="H12" s="158">
        <f t="shared" si="10"/>
        <v>1.19</v>
      </c>
      <c r="I12" s="159">
        <f t="shared" si="10"/>
        <v>33.630000000000003</v>
      </c>
      <c r="J12" s="160">
        <f t="shared" si="10"/>
        <v>40.86</v>
      </c>
      <c r="K12" s="158">
        <f t="shared" si="10"/>
        <v>37.4</v>
      </c>
      <c r="L12" s="72"/>
      <c r="N12" s="161"/>
      <c r="O12" s="274" t="s">
        <v>13</v>
      </c>
      <c r="P12" s="293"/>
      <c r="Q12" s="26">
        <v>33</v>
      </c>
      <c r="R12" s="195">
        <v>48</v>
      </c>
      <c r="S12" s="195">
        <v>47</v>
      </c>
      <c r="T12" s="195">
        <v>46</v>
      </c>
      <c r="U12" s="195">
        <v>52</v>
      </c>
      <c r="V12" s="195">
        <f>SUM(Q12:U12)</f>
        <v>226</v>
      </c>
      <c r="W12" s="284" t="s">
        <v>13</v>
      </c>
      <c r="X12" s="285"/>
      <c r="Y12" s="27">
        <v>61</v>
      </c>
      <c r="Z12" s="195">
        <v>46</v>
      </c>
      <c r="AA12" s="195">
        <v>62</v>
      </c>
      <c r="AB12" s="195">
        <v>32</v>
      </c>
      <c r="AC12" s="195">
        <v>40</v>
      </c>
      <c r="AD12" s="197">
        <f>SUM(Y12:AC12)</f>
        <v>241</v>
      </c>
      <c r="AI12" s="274" t="s">
        <v>13</v>
      </c>
      <c r="AJ12" s="293"/>
      <c r="AK12" s="196"/>
      <c r="AL12" s="195"/>
      <c r="AM12" s="195"/>
      <c r="AN12" s="195"/>
      <c r="AO12" s="195"/>
      <c r="AP12" s="195">
        <f>SUM(AK12:AO12)</f>
        <v>0</v>
      </c>
      <c r="AQ12" s="284" t="s">
        <v>13</v>
      </c>
      <c r="AR12" s="285"/>
      <c r="AS12" s="195"/>
      <c r="AT12" s="195"/>
      <c r="AU12" s="195"/>
      <c r="AV12" s="195"/>
      <c r="AW12" s="195">
        <v>0</v>
      </c>
      <c r="AX12" s="197">
        <f>SUM(AS12:AW12)</f>
        <v>0</v>
      </c>
      <c r="BC12" s="274" t="s">
        <v>13</v>
      </c>
      <c r="BD12" s="293"/>
      <c r="BE12" s="196">
        <f>Q12+AK12</f>
        <v>33</v>
      </c>
      <c r="BF12" s="195">
        <f t="shared" ref="BF12:BI13" si="11">R12+AL12</f>
        <v>48</v>
      </c>
      <c r="BG12" s="195">
        <f t="shared" si="11"/>
        <v>47</v>
      </c>
      <c r="BH12" s="195">
        <f t="shared" si="11"/>
        <v>46</v>
      </c>
      <c r="BI12" s="195">
        <f t="shared" si="11"/>
        <v>52</v>
      </c>
      <c r="BJ12" s="195">
        <f>SUM(BE12:BI12)</f>
        <v>226</v>
      </c>
      <c r="BK12" s="286" t="s">
        <v>13</v>
      </c>
      <c r="BL12" s="286"/>
      <c r="BM12" s="195">
        <f t="shared" ref="BM12:BQ13" si="12">Y12+AS12</f>
        <v>61</v>
      </c>
      <c r="BN12" s="195">
        <f t="shared" si="12"/>
        <v>46</v>
      </c>
      <c r="BO12" s="195">
        <f t="shared" si="12"/>
        <v>62</v>
      </c>
      <c r="BP12" s="195">
        <f t="shared" si="12"/>
        <v>32</v>
      </c>
      <c r="BQ12" s="195">
        <f t="shared" si="12"/>
        <v>40</v>
      </c>
      <c r="BR12" s="197">
        <f>SUM(BM12:BQ12)</f>
        <v>241</v>
      </c>
    </row>
    <row r="13" spans="1:70" ht="16.5" thickTop="1" thickBot="1" x14ac:dyDescent="0.2">
      <c r="E13" s="37"/>
      <c r="H13" s="37"/>
      <c r="I13" s="113"/>
      <c r="J13" s="113"/>
      <c r="K13" s="114"/>
      <c r="L13" s="72"/>
      <c r="O13" s="274" t="s">
        <v>15</v>
      </c>
      <c r="P13" s="293"/>
      <c r="Q13" s="17">
        <v>43</v>
      </c>
      <c r="R13" s="18">
        <v>38</v>
      </c>
      <c r="S13" s="18">
        <v>38</v>
      </c>
      <c r="T13" s="18">
        <v>47</v>
      </c>
      <c r="U13" s="18">
        <v>54</v>
      </c>
      <c r="V13" s="18">
        <f>SUM(Q13:U13)</f>
        <v>220</v>
      </c>
      <c r="W13" s="291" t="s">
        <v>15</v>
      </c>
      <c r="X13" s="292"/>
      <c r="Y13" s="18">
        <v>54</v>
      </c>
      <c r="Z13" s="18">
        <v>56</v>
      </c>
      <c r="AA13" s="18">
        <v>46</v>
      </c>
      <c r="AB13" s="18">
        <v>52</v>
      </c>
      <c r="AC13" s="18">
        <v>60</v>
      </c>
      <c r="AD13" s="19">
        <f>SUM(Y13:AC13)</f>
        <v>268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/>
      <c r="AX13" s="19">
        <f>SUM(AS13:AW13)</f>
        <v>0</v>
      </c>
      <c r="BC13" s="274" t="s">
        <v>15</v>
      </c>
      <c r="BD13" s="293"/>
      <c r="BE13" s="17">
        <f>Q13+AK13</f>
        <v>43</v>
      </c>
      <c r="BF13" s="18">
        <f t="shared" si="11"/>
        <v>38</v>
      </c>
      <c r="BG13" s="18">
        <f t="shared" si="11"/>
        <v>38</v>
      </c>
      <c r="BH13" s="18">
        <f t="shared" si="11"/>
        <v>47</v>
      </c>
      <c r="BI13" s="18">
        <f t="shared" si="11"/>
        <v>54</v>
      </c>
      <c r="BJ13" s="18">
        <f>SUM(BE13:BI13)</f>
        <v>220</v>
      </c>
      <c r="BK13" s="287" t="s">
        <v>15</v>
      </c>
      <c r="BL13" s="287"/>
      <c r="BM13" s="18">
        <f t="shared" si="12"/>
        <v>54</v>
      </c>
      <c r="BN13" s="18">
        <f t="shared" si="12"/>
        <v>56</v>
      </c>
      <c r="BO13" s="18">
        <f t="shared" si="12"/>
        <v>46</v>
      </c>
      <c r="BP13" s="18">
        <f t="shared" si="12"/>
        <v>52</v>
      </c>
      <c r="BQ13" s="18">
        <f t="shared" si="12"/>
        <v>60</v>
      </c>
      <c r="BR13" s="19">
        <f>SUM(BM13:BQ13)</f>
        <v>268</v>
      </c>
    </row>
    <row r="14" spans="1:70" ht="15" x14ac:dyDescent="0.15">
      <c r="A14" s="1"/>
      <c r="E14" s="37"/>
      <c r="H14" s="37"/>
      <c r="I14" s="113"/>
      <c r="J14" s="113"/>
      <c r="K14" s="114"/>
      <c r="L14" s="73"/>
      <c r="O14" s="274" t="s">
        <v>12</v>
      </c>
      <c r="P14" s="275"/>
      <c r="Q14" s="20">
        <f t="shared" ref="Q14:V14" si="13">SUM(Q12:Q13)</f>
        <v>76</v>
      </c>
      <c r="R14" s="20">
        <f t="shared" si="13"/>
        <v>86</v>
      </c>
      <c r="S14" s="20">
        <f t="shared" si="13"/>
        <v>85</v>
      </c>
      <c r="T14" s="20">
        <f t="shared" si="13"/>
        <v>93</v>
      </c>
      <c r="U14" s="20">
        <f t="shared" si="13"/>
        <v>106</v>
      </c>
      <c r="V14" s="20">
        <f t="shared" si="13"/>
        <v>446</v>
      </c>
      <c r="W14" s="295" t="s">
        <v>12</v>
      </c>
      <c r="X14" s="296"/>
      <c r="Y14" s="20">
        <f t="shared" ref="Y14:AD14" si="14">SUM(Y12:Y13)</f>
        <v>115</v>
      </c>
      <c r="Z14" s="20">
        <f t="shared" si="14"/>
        <v>102</v>
      </c>
      <c r="AA14" s="20">
        <f t="shared" si="14"/>
        <v>108</v>
      </c>
      <c r="AB14" s="20">
        <f t="shared" si="14"/>
        <v>84</v>
      </c>
      <c r="AC14" s="20">
        <f t="shared" si="14"/>
        <v>100</v>
      </c>
      <c r="AD14" s="20">
        <f t="shared" si="14"/>
        <v>509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0</v>
      </c>
      <c r="AX14" s="20">
        <f t="shared" si="16"/>
        <v>0</v>
      </c>
      <c r="BC14" s="274" t="s">
        <v>12</v>
      </c>
      <c r="BD14" s="275"/>
      <c r="BE14" s="20">
        <f t="shared" ref="BE14:BJ14" si="17">SUM(BE12:BE13)</f>
        <v>76</v>
      </c>
      <c r="BF14" s="20">
        <f t="shared" si="17"/>
        <v>86</v>
      </c>
      <c r="BG14" s="20">
        <f t="shared" si="17"/>
        <v>85</v>
      </c>
      <c r="BH14" s="20">
        <f t="shared" si="17"/>
        <v>93</v>
      </c>
      <c r="BI14" s="20">
        <f t="shared" si="17"/>
        <v>106</v>
      </c>
      <c r="BJ14" s="20">
        <f t="shared" si="17"/>
        <v>446</v>
      </c>
      <c r="BK14" s="295" t="s">
        <v>12</v>
      </c>
      <c r="BL14" s="296"/>
      <c r="BM14" s="20">
        <f t="shared" ref="BM14:BR14" si="18">SUM(BM12:BM13)</f>
        <v>115</v>
      </c>
      <c r="BN14" s="20">
        <f t="shared" si="18"/>
        <v>102</v>
      </c>
      <c r="BO14" s="20">
        <f t="shared" si="18"/>
        <v>108</v>
      </c>
      <c r="BP14" s="20">
        <f t="shared" si="18"/>
        <v>84</v>
      </c>
      <c r="BQ14" s="20">
        <f t="shared" si="18"/>
        <v>100</v>
      </c>
      <c r="BR14" s="20">
        <f t="shared" si="18"/>
        <v>509</v>
      </c>
    </row>
    <row r="15" spans="1:70" ht="15.75" thickBot="1" x14ac:dyDescent="0.2">
      <c r="A15" s="1"/>
      <c r="E15" s="37"/>
      <c r="H15" s="37"/>
      <c r="I15" s="113"/>
      <c r="J15" s="113"/>
      <c r="K15" s="114"/>
      <c r="L15" s="73"/>
      <c r="O15" s="25"/>
      <c r="P15" s="25"/>
      <c r="Q15" s="23"/>
      <c r="R15" s="23"/>
      <c r="S15" s="23"/>
      <c r="T15" s="23"/>
      <c r="U15" s="23"/>
      <c r="V15" s="23"/>
      <c r="W15" s="25"/>
      <c r="X15" s="25"/>
      <c r="Y15" s="23"/>
      <c r="Z15" s="23"/>
      <c r="AA15" s="23"/>
      <c r="AB15" s="23"/>
      <c r="AC15" s="23"/>
      <c r="AD15" s="23"/>
      <c r="AI15" s="25"/>
      <c r="AJ15" s="25"/>
      <c r="AK15" s="23"/>
      <c r="AL15" s="23"/>
      <c r="AM15" s="23"/>
      <c r="AN15" s="23"/>
      <c r="AO15" s="23"/>
      <c r="AP15" s="23"/>
      <c r="AQ15" s="25"/>
      <c r="AR15" s="25"/>
      <c r="AS15" s="23"/>
      <c r="AT15" s="23"/>
      <c r="AU15" s="23"/>
      <c r="AV15" s="23"/>
      <c r="AW15" s="23"/>
      <c r="AX15" s="23"/>
      <c r="BC15" s="25"/>
      <c r="BD15" s="25"/>
      <c r="BE15" s="23"/>
      <c r="BF15" s="23"/>
      <c r="BG15" s="23"/>
      <c r="BH15" s="23"/>
      <c r="BI15" s="23"/>
      <c r="BJ15" s="23"/>
      <c r="BK15" s="25"/>
      <c r="BL15" s="25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71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1" t="s">
        <v>37</v>
      </c>
      <c r="C17" s="148">
        <f>V27+AD27+V32+AD32+V37</f>
        <v>1632</v>
      </c>
      <c r="D17" s="76">
        <f>V28+AD28+V33+AD33+V38</f>
        <v>1623</v>
      </c>
      <c r="E17" s="77">
        <f>SUM(C17:D17)</f>
        <v>3255</v>
      </c>
      <c r="F17" s="78">
        <f>AP27+AX27+AP32+AX32+AP37</f>
        <v>4</v>
      </c>
      <c r="G17" s="76">
        <f>AP28+AX28+AP33+AX33+AP38</f>
        <v>15</v>
      </c>
      <c r="H17" s="77">
        <f>SUM(F17:G17)</f>
        <v>19</v>
      </c>
      <c r="I17" s="115">
        <f t="shared" ref="I17:K20" si="19">+C17+F17</f>
        <v>1636</v>
      </c>
      <c r="J17" s="116">
        <f t="shared" si="19"/>
        <v>1638</v>
      </c>
      <c r="K17" s="117">
        <f t="shared" si="19"/>
        <v>3274</v>
      </c>
      <c r="L17" s="71"/>
      <c r="O17" s="274" t="s">
        <v>13</v>
      </c>
      <c r="P17" s="293"/>
      <c r="Q17" s="196">
        <v>50</v>
      </c>
      <c r="R17" s="195">
        <v>43</v>
      </c>
      <c r="S17" s="195">
        <v>36</v>
      </c>
      <c r="T17" s="195">
        <v>39</v>
      </c>
      <c r="U17" s="195">
        <v>38</v>
      </c>
      <c r="V17" s="195">
        <f>SUM(Q17:U17)</f>
        <v>206</v>
      </c>
      <c r="W17" s="284" t="s">
        <v>13</v>
      </c>
      <c r="X17" s="285"/>
      <c r="Y17" s="195">
        <v>37</v>
      </c>
      <c r="Z17" s="195">
        <v>36</v>
      </c>
      <c r="AA17" s="195">
        <v>32</v>
      </c>
      <c r="AB17" s="195">
        <v>43</v>
      </c>
      <c r="AC17" s="195">
        <v>41</v>
      </c>
      <c r="AD17" s="197">
        <f>SUM(Y17:AC17)</f>
        <v>189</v>
      </c>
      <c r="AI17" s="274" t="s">
        <v>13</v>
      </c>
      <c r="AJ17" s="293"/>
      <c r="AK17" s="26">
        <v>2</v>
      </c>
      <c r="AL17" s="195">
        <v>3</v>
      </c>
      <c r="AM17" s="195">
        <v>2</v>
      </c>
      <c r="AN17" s="195">
        <v>7</v>
      </c>
      <c r="AO17" s="195">
        <v>3</v>
      </c>
      <c r="AP17" s="195">
        <f>SUM(AK17:AO17)</f>
        <v>17</v>
      </c>
      <c r="AQ17" s="284" t="s">
        <v>13</v>
      </c>
      <c r="AR17" s="285"/>
      <c r="AS17" s="195">
        <v>2</v>
      </c>
      <c r="AT17" s="195">
        <v>1</v>
      </c>
      <c r="AU17" s="195">
        <v>2</v>
      </c>
      <c r="AV17" s="195">
        <v>3</v>
      </c>
      <c r="AW17" s="195">
        <v>1</v>
      </c>
      <c r="AX17" s="197">
        <f>SUM(AS17:AW17)</f>
        <v>9</v>
      </c>
      <c r="BC17" s="274" t="s">
        <v>13</v>
      </c>
      <c r="BD17" s="293"/>
      <c r="BE17" s="196">
        <f t="shared" ref="BE17:BI18" si="20">Q17+AK17</f>
        <v>52</v>
      </c>
      <c r="BF17" s="195">
        <f t="shared" si="20"/>
        <v>46</v>
      </c>
      <c r="BG17" s="195">
        <f t="shared" si="20"/>
        <v>38</v>
      </c>
      <c r="BH17" s="195">
        <f t="shared" si="20"/>
        <v>46</v>
      </c>
      <c r="BI17" s="195">
        <f t="shared" si="20"/>
        <v>41</v>
      </c>
      <c r="BJ17" s="195">
        <f>SUM(BE17:BI17)</f>
        <v>223</v>
      </c>
      <c r="BK17" s="286" t="s">
        <v>13</v>
      </c>
      <c r="BL17" s="286"/>
      <c r="BM17" s="195">
        <f t="shared" ref="BM17:BQ18" si="21">Y17+AS17</f>
        <v>39</v>
      </c>
      <c r="BN17" s="195">
        <f t="shared" si="21"/>
        <v>37</v>
      </c>
      <c r="BO17" s="195">
        <f t="shared" si="21"/>
        <v>34</v>
      </c>
      <c r="BP17" s="195">
        <f t="shared" si="21"/>
        <v>46</v>
      </c>
      <c r="BQ17" s="195">
        <f t="shared" si="21"/>
        <v>42</v>
      </c>
      <c r="BR17" s="197">
        <f>SUM(BM17:BQ17)</f>
        <v>198</v>
      </c>
    </row>
    <row r="18" spans="2:70" ht="15.75" thickBot="1" x14ac:dyDescent="0.2">
      <c r="B18" s="152" t="s">
        <v>38</v>
      </c>
      <c r="C18" s="149">
        <f>AD37</f>
        <v>470</v>
      </c>
      <c r="D18" s="68">
        <f>AD38</f>
        <v>447</v>
      </c>
      <c r="E18" s="69">
        <f>SUM(C18:D18)</f>
        <v>917</v>
      </c>
      <c r="F18" s="70">
        <f>AX37</f>
        <v>0</v>
      </c>
      <c r="G18" s="68">
        <f>AX38</f>
        <v>0</v>
      </c>
      <c r="H18" s="69">
        <f>SUM(F18:G18)</f>
        <v>0</v>
      </c>
      <c r="I18" s="118">
        <f t="shared" si="19"/>
        <v>470</v>
      </c>
      <c r="J18" s="119">
        <f t="shared" si="19"/>
        <v>447</v>
      </c>
      <c r="K18" s="120">
        <f t="shared" si="19"/>
        <v>917</v>
      </c>
      <c r="L18" s="72"/>
      <c r="O18" s="274" t="s">
        <v>15</v>
      </c>
      <c r="P18" s="293"/>
      <c r="Q18" s="17">
        <v>38</v>
      </c>
      <c r="R18" s="18">
        <v>35</v>
      </c>
      <c r="S18" s="18">
        <v>34</v>
      </c>
      <c r="T18" s="18">
        <v>27</v>
      </c>
      <c r="U18" s="18">
        <v>38</v>
      </c>
      <c r="V18" s="18">
        <f>SUM(Q18:U18)</f>
        <v>172</v>
      </c>
      <c r="W18" s="291" t="s">
        <v>15</v>
      </c>
      <c r="X18" s="292"/>
      <c r="Y18" s="18">
        <v>27</v>
      </c>
      <c r="Z18" s="18">
        <v>28</v>
      </c>
      <c r="AA18" s="18">
        <v>29</v>
      </c>
      <c r="AB18" s="18">
        <v>26</v>
      </c>
      <c r="AC18" s="18">
        <v>28</v>
      </c>
      <c r="AD18" s="19">
        <f>SUM(Y18:AC18)</f>
        <v>138</v>
      </c>
      <c r="AI18" s="274" t="s">
        <v>15</v>
      </c>
      <c r="AJ18" s="293"/>
      <c r="AK18" s="17">
        <v>2</v>
      </c>
      <c r="AL18" s="18">
        <v>1</v>
      </c>
      <c r="AM18" s="18">
        <v>1</v>
      </c>
      <c r="AN18" s="18">
        <v>1</v>
      </c>
      <c r="AO18" s="18">
        <v>2</v>
      </c>
      <c r="AP18" s="18">
        <f>SUM(AK18:AO18)</f>
        <v>7</v>
      </c>
      <c r="AQ18" s="291" t="s">
        <v>15</v>
      </c>
      <c r="AR18" s="292"/>
      <c r="AS18" s="18">
        <v>2</v>
      </c>
      <c r="AT18" s="18">
        <v>2</v>
      </c>
      <c r="AU18" s="18">
        <v>1</v>
      </c>
      <c r="AV18" s="18">
        <v>1</v>
      </c>
      <c r="AW18" s="18">
        <v>2</v>
      </c>
      <c r="AX18" s="19">
        <f>SUM(AS18:AW18)</f>
        <v>8</v>
      </c>
      <c r="BC18" s="274" t="s">
        <v>15</v>
      </c>
      <c r="BD18" s="293"/>
      <c r="BE18" s="17">
        <f t="shared" si="20"/>
        <v>40</v>
      </c>
      <c r="BF18" s="18">
        <f t="shared" si="20"/>
        <v>36</v>
      </c>
      <c r="BG18" s="18">
        <f t="shared" si="20"/>
        <v>35</v>
      </c>
      <c r="BH18" s="18">
        <f t="shared" si="20"/>
        <v>28</v>
      </c>
      <c r="BI18" s="18">
        <f t="shared" si="20"/>
        <v>40</v>
      </c>
      <c r="BJ18" s="18">
        <f>SUM(BE18:BI18)</f>
        <v>179</v>
      </c>
      <c r="BK18" s="287" t="s">
        <v>15</v>
      </c>
      <c r="BL18" s="287"/>
      <c r="BM18" s="18">
        <f t="shared" si="21"/>
        <v>29</v>
      </c>
      <c r="BN18" s="18">
        <f t="shared" si="21"/>
        <v>30</v>
      </c>
      <c r="BO18" s="18">
        <f t="shared" si="21"/>
        <v>30</v>
      </c>
      <c r="BP18" s="18">
        <f t="shared" si="21"/>
        <v>27</v>
      </c>
      <c r="BQ18" s="18">
        <f t="shared" si="21"/>
        <v>30</v>
      </c>
      <c r="BR18" s="19">
        <f>SUM(BM18:BQ18)</f>
        <v>146</v>
      </c>
    </row>
    <row r="19" spans="2:70" ht="15" x14ac:dyDescent="0.15">
      <c r="B19" s="153" t="s">
        <v>39</v>
      </c>
      <c r="C19" s="141">
        <f>V42</f>
        <v>454</v>
      </c>
      <c r="D19" s="62">
        <f>V43</f>
        <v>535</v>
      </c>
      <c r="E19" s="63">
        <f>SUM(C19:D19)</f>
        <v>989</v>
      </c>
      <c r="F19" s="64">
        <f>AP42</f>
        <v>0</v>
      </c>
      <c r="G19" s="62">
        <f>AP43</f>
        <v>0</v>
      </c>
      <c r="H19" s="63">
        <f>SUM(F19:G19)</f>
        <v>0</v>
      </c>
      <c r="I19" s="107">
        <f t="shared" si="19"/>
        <v>454</v>
      </c>
      <c r="J19" s="108">
        <f t="shared" si="19"/>
        <v>535</v>
      </c>
      <c r="K19" s="121">
        <f t="shared" si="19"/>
        <v>989</v>
      </c>
      <c r="L19" s="72"/>
      <c r="O19" s="274" t="s">
        <v>12</v>
      </c>
      <c r="P19" s="275"/>
      <c r="Q19" s="20">
        <f t="shared" ref="Q19:V19" si="22">SUM(Q17:Q18)</f>
        <v>88</v>
      </c>
      <c r="R19" s="20">
        <f t="shared" si="22"/>
        <v>78</v>
      </c>
      <c r="S19" s="20">
        <f t="shared" si="22"/>
        <v>70</v>
      </c>
      <c r="T19" s="20">
        <f t="shared" si="22"/>
        <v>66</v>
      </c>
      <c r="U19" s="20">
        <f t="shared" si="22"/>
        <v>76</v>
      </c>
      <c r="V19" s="20">
        <f t="shared" si="22"/>
        <v>378</v>
      </c>
      <c r="W19" s="295" t="s">
        <v>12</v>
      </c>
      <c r="X19" s="296"/>
      <c r="Y19" s="20">
        <f>SUM(Y17:Y18)</f>
        <v>64</v>
      </c>
      <c r="Z19" s="20">
        <f t="shared" ref="Z19:AD19" si="23">SUM(Z17:Z18)</f>
        <v>64</v>
      </c>
      <c r="AA19" s="20">
        <f t="shared" si="23"/>
        <v>61</v>
      </c>
      <c r="AB19" s="20">
        <f t="shared" si="23"/>
        <v>69</v>
      </c>
      <c r="AC19" s="20">
        <f t="shared" si="23"/>
        <v>69</v>
      </c>
      <c r="AD19" s="20">
        <f t="shared" si="23"/>
        <v>327</v>
      </c>
      <c r="AI19" s="274" t="s">
        <v>12</v>
      </c>
      <c r="AJ19" s="275"/>
      <c r="AK19" s="20">
        <f t="shared" ref="AK19:AP19" si="24">SUM(AK17:AK18)</f>
        <v>4</v>
      </c>
      <c r="AL19" s="20">
        <f t="shared" si="24"/>
        <v>4</v>
      </c>
      <c r="AM19" s="20">
        <f t="shared" si="24"/>
        <v>3</v>
      </c>
      <c r="AN19" s="20">
        <f t="shared" si="24"/>
        <v>8</v>
      </c>
      <c r="AO19" s="20">
        <f t="shared" si="24"/>
        <v>5</v>
      </c>
      <c r="AP19" s="20">
        <f t="shared" si="24"/>
        <v>24</v>
      </c>
      <c r="AQ19" s="295" t="s">
        <v>12</v>
      </c>
      <c r="AR19" s="296"/>
      <c r="AS19" s="20">
        <f t="shared" ref="AS19:AX19" si="25">SUM(AS17:AS18)</f>
        <v>4</v>
      </c>
      <c r="AT19" s="20">
        <f t="shared" si="25"/>
        <v>3</v>
      </c>
      <c r="AU19" s="20">
        <f t="shared" si="25"/>
        <v>3</v>
      </c>
      <c r="AV19" s="20">
        <f t="shared" si="25"/>
        <v>4</v>
      </c>
      <c r="AW19" s="20">
        <f t="shared" si="25"/>
        <v>3</v>
      </c>
      <c r="AX19" s="20">
        <f t="shared" si="25"/>
        <v>17</v>
      </c>
      <c r="BC19" s="274" t="s">
        <v>12</v>
      </c>
      <c r="BD19" s="275"/>
      <c r="BE19" s="20">
        <f t="shared" ref="BE19:BJ19" si="26">SUM(BE17:BE18)</f>
        <v>92</v>
      </c>
      <c r="BF19" s="20">
        <f t="shared" si="26"/>
        <v>82</v>
      </c>
      <c r="BG19" s="20">
        <f t="shared" si="26"/>
        <v>73</v>
      </c>
      <c r="BH19" s="20">
        <f t="shared" si="26"/>
        <v>74</v>
      </c>
      <c r="BI19" s="20">
        <f t="shared" si="26"/>
        <v>81</v>
      </c>
      <c r="BJ19" s="20">
        <f t="shared" si="26"/>
        <v>402</v>
      </c>
      <c r="BK19" s="295" t="s">
        <v>12</v>
      </c>
      <c r="BL19" s="296"/>
      <c r="BM19" s="20">
        <f t="shared" ref="BM19:BR19" si="27">SUM(BM17:BM18)</f>
        <v>68</v>
      </c>
      <c r="BN19" s="20">
        <f t="shared" si="27"/>
        <v>67</v>
      </c>
      <c r="BO19" s="20">
        <f t="shared" si="27"/>
        <v>64</v>
      </c>
      <c r="BP19" s="20">
        <f t="shared" si="27"/>
        <v>73</v>
      </c>
      <c r="BQ19" s="20">
        <f t="shared" si="27"/>
        <v>72</v>
      </c>
      <c r="BR19" s="20">
        <f t="shared" si="27"/>
        <v>344</v>
      </c>
    </row>
    <row r="20" spans="2:70" ht="15.75" thickBot="1" x14ac:dyDescent="0.2">
      <c r="B20" s="154" t="s">
        <v>22</v>
      </c>
      <c r="C20" s="150">
        <f>C9-C18-C19</f>
        <v>783</v>
      </c>
      <c r="D20" s="79">
        <f>D9-D18-D19</f>
        <v>1282</v>
      </c>
      <c r="E20" s="80">
        <f>SUM(C20:D20)</f>
        <v>2065</v>
      </c>
      <c r="F20" s="81">
        <f>F9-F18-F19</f>
        <v>0</v>
      </c>
      <c r="G20" s="79">
        <f>G9-G18-G19</f>
        <v>1</v>
      </c>
      <c r="H20" s="84">
        <f>H9-H18-H19</f>
        <v>1</v>
      </c>
      <c r="I20" s="122">
        <f>+C20+F20</f>
        <v>783</v>
      </c>
      <c r="J20" s="123">
        <f t="shared" si="19"/>
        <v>1283</v>
      </c>
      <c r="K20" s="124">
        <f t="shared" si="19"/>
        <v>2066</v>
      </c>
      <c r="L20" s="72"/>
      <c r="O20" s="25"/>
      <c r="P20" s="25"/>
      <c r="Q20" s="23"/>
      <c r="R20" s="23"/>
      <c r="S20" s="23"/>
      <c r="T20" s="23"/>
      <c r="U20" s="23"/>
      <c r="V20" s="23"/>
      <c r="W20" s="25"/>
      <c r="X20" s="25"/>
      <c r="Y20" s="23"/>
      <c r="Z20" s="23"/>
      <c r="AA20" s="23"/>
      <c r="AB20" s="23"/>
      <c r="AC20" s="23"/>
      <c r="AD20" s="23"/>
      <c r="AI20" s="25"/>
      <c r="AJ20" s="25"/>
      <c r="AK20" s="23"/>
      <c r="AL20" s="23"/>
      <c r="AM20" s="23"/>
      <c r="AN20" s="23"/>
      <c r="AO20" s="23"/>
      <c r="AP20" s="23"/>
      <c r="AQ20" s="25"/>
      <c r="AR20" s="25"/>
      <c r="AS20" s="23"/>
      <c r="AT20" s="23"/>
      <c r="AU20" s="23"/>
      <c r="AV20" s="23"/>
      <c r="AW20" s="23"/>
      <c r="AX20" s="23"/>
      <c r="BC20" s="25"/>
      <c r="BD20" s="25"/>
      <c r="BE20" s="23"/>
      <c r="BF20" s="23"/>
      <c r="BG20" s="23"/>
      <c r="BH20" s="23"/>
      <c r="BI20" s="23"/>
      <c r="BJ20" s="23"/>
      <c r="BK20" s="25"/>
      <c r="BL20" s="25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72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72"/>
      <c r="O22" s="274" t="s">
        <v>13</v>
      </c>
      <c r="P22" s="293"/>
      <c r="Q22" s="196">
        <v>41</v>
      </c>
      <c r="R22" s="174">
        <v>30</v>
      </c>
      <c r="S22" s="195">
        <v>42</v>
      </c>
      <c r="T22" s="195">
        <v>41</v>
      </c>
      <c r="U22" s="195">
        <v>43</v>
      </c>
      <c r="V22" s="195">
        <f>SUM(Q22:U22)</f>
        <v>197</v>
      </c>
      <c r="W22" s="284" t="s">
        <v>13</v>
      </c>
      <c r="X22" s="285"/>
      <c r="Y22" s="195">
        <v>53</v>
      </c>
      <c r="Z22" s="195">
        <v>44</v>
      </c>
      <c r="AA22" s="195">
        <v>62</v>
      </c>
      <c r="AB22" s="195">
        <v>58</v>
      </c>
      <c r="AC22" s="27">
        <v>60</v>
      </c>
      <c r="AD22" s="197">
        <f>SUM(Y22:AC22)</f>
        <v>277</v>
      </c>
      <c r="AI22" s="274" t="s">
        <v>13</v>
      </c>
      <c r="AJ22" s="293"/>
      <c r="AK22" s="196">
        <v>3</v>
      </c>
      <c r="AL22" s="195">
        <v>3</v>
      </c>
      <c r="AM22" s="195">
        <v>1</v>
      </c>
      <c r="AN22" s="195">
        <v>2</v>
      </c>
      <c r="AO22" s="195">
        <v>2</v>
      </c>
      <c r="AP22" s="195">
        <f>SUM(AK22:AO22)</f>
        <v>11</v>
      </c>
      <c r="AQ22" s="284" t="s">
        <v>13</v>
      </c>
      <c r="AR22" s="285"/>
      <c r="AS22" s="195">
        <v>0</v>
      </c>
      <c r="AT22" s="195">
        <v>0</v>
      </c>
      <c r="AU22" s="195">
        <v>0</v>
      </c>
      <c r="AV22" s="195">
        <v>0</v>
      </c>
      <c r="AW22" s="195">
        <v>0</v>
      </c>
      <c r="AX22" s="197">
        <f>SUM(AS22:AW22)</f>
        <v>0</v>
      </c>
      <c r="BC22" s="274" t="s">
        <v>13</v>
      </c>
      <c r="BD22" s="293"/>
      <c r="BE22" s="196">
        <f t="shared" ref="BE22:BI23" si="28">Q22+AK22</f>
        <v>44</v>
      </c>
      <c r="BF22" s="195">
        <f t="shared" si="28"/>
        <v>33</v>
      </c>
      <c r="BG22" s="195">
        <f t="shared" si="28"/>
        <v>43</v>
      </c>
      <c r="BH22" s="195">
        <f t="shared" si="28"/>
        <v>43</v>
      </c>
      <c r="BI22" s="195">
        <f t="shared" si="28"/>
        <v>45</v>
      </c>
      <c r="BJ22" s="195">
        <f>SUM(BE22:BI22)</f>
        <v>208</v>
      </c>
      <c r="BK22" s="286" t="s">
        <v>13</v>
      </c>
      <c r="BL22" s="286"/>
      <c r="BM22" s="195">
        <f t="shared" ref="BM22:BQ23" si="29">Y22+AS22</f>
        <v>53</v>
      </c>
      <c r="BN22" s="195">
        <f t="shared" si="29"/>
        <v>44</v>
      </c>
      <c r="BO22" s="195">
        <f t="shared" si="29"/>
        <v>62</v>
      </c>
      <c r="BP22" s="195">
        <f t="shared" si="29"/>
        <v>58</v>
      </c>
      <c r="BQ22" s="195">
        <f t="shared" si="29"/>
        <v>60</v>
      </c>
      <c r="BR22" s="197">
        <f>SUM(BM22:BQ22)</f>
        <v>277</v>
      </c>
    </row>
    <row r="23" spans="2:70" ht="16.5" thickTop="1" thickBot="1" x14ac:dyDescent="0.2">
      <c r="B23" s="97" t="s">
        <v>37</v>
      </c>
      <c r="C23" s="98">
        <f>ROUND(C17/$C$10,4)</f>
        <v>0.3241</v>
      </c>
      <c r="D23" s="99">
        <f>ROUND(D17/$D$10,4)</f>
        <v>0.29509999999999997</v>
      </c>
      <c r="E23" s="100">
        <f>ROUND(E17/$E$10,4)</f>
        <v>0.309</v>
      </c>
      <c r="F23" s="98">
        <f>ROUND(F17/$F$10,4)</f>
        <v>9.7600000000000006E-2</v>
      </c>
      <c r="G23" s="99">
        <f>ROUND(G17/$G$10,4)</f>
        <v>0.3488</v>
      </c>
      <c r="H23" s="100">
        <f>ROUND(H17/$H$10,4)</f>
        <v>0.22620000000000001</v>
      </c>
      <c r="I23" s="127">
        <f>ROUND(I17/$I$10,4)</f>
        <v>0.32229999999999998</v>
      </c>
      <c r="J23" s="128">
        <f>ROUND(J17/$J$10,4)</f>
        <v>0.29549999999999998</v>
      </c>
      <c r="K23" s="129">
        <f>ROUND(K17/$K$10,4)</f>
        <v>0.30830000000000002</v>
      </c>
      <c r="L23" s="72"/>
      <c r="O23" s="274" t="s">
        <v>15</v>
      </c>
      <c r="P23" s="293"/>
      <c r="Q23" s="17">
        <v>30</v>
      </c>
      <c r="R23" s="18">
        <v>36</v>
      </c>
      <c r="S23" s="18">
        <v>46</v>
      </c>
      <c r="T23" s="18">
        <v>31</v>
      </c>
      <c r="U23" s="18">
        <v>47</v>
      </c>
      <c r="V23" s="18">
        <f>SUM(Q23:U23)</f>
        <v>190</v>
      </c>
      <c r="W23" s="291" t="s">
        <v>15</v>
      </c>
      <c r="X23" s="292"/>
      <c r="Y23" s="18">
        <v>43</v>
      </c>
      <c r="Z23" s="18">
        <v>53</v>
      </c>
      <c r="AA23" s="18">
        <v>56</v>
      </c>
      <c r="AB23" s="18">
        <v>58</v>
      </c>
      <c r="AC23" s="28">
        <v>52</v>
      </c>
      <c r="AD23" s="19">
        <f>SUM(Y23:AC23)</f>
        <v>262</v>
      </c>
      <c r="AI23" s="274" t="s">
        <v>15</v>
      </c>
      <c r="AJ23" s="293"/>
      <c r="AK23" s="17">
        <v>1</v>
      </c>
      <c r="AL23" s="18">
        <v>1</v>
      </c>
      <c r="AM23" s="18">
        <v>2</v>
      </c>
      <c r="AN23" s="18">
        <v>1</v>
      </c>
      <c r="AO23" s="18">
        <v>3</v>
      </c>
      <c r="AP23" s="18">
        <f>SUM(AK23:AO23)</f>
        <v>8</v>
      </c>
      <c r="AQ23" s="291" t="s">
        <v>15</v>
      </c>
      <c r="AR23" s="292"/>
      <c r="AS23" s="18">
        <v>1</v>
      </c>
      <c r="AT23" s="18">
        <v>1</v>
      </c>
      <c r="AU23" s="18">
        <v>2</v>
      </c>
      <c r="AV23" s="18">
        <v>0</v>
      </c>
      <c r="AW23" s="18">
        <v>0</v>
      </c>
      <c r="AX23" s="19">
        <f>SUM(AS23:AW23)</f>
        <v>4</v>
      </c>
      <c r="BC23" s="274" t="s">
        <v>15</v>
      </c>
      <c r="BD23" s="293"/>
      <c r="BE23" s="17">
        <f t="shared" si="28"/>
        <v>31</v>
      </c>
      <c r="BF23" s="18">
        <f t="shared" si="28"/>
        <v>37</v>
      </c>
      <c r="BG23" s="18">
        <f t="shared" si="28"/>
        <v>48</v>
      </c>
      <c r="BH23" s="18">
        <f t="shared" si="28"/>
        <v>32</v>
      </c>
      <c r="BI23" s="18">
        <f t="shared" si="28"/>
        <v>50</v>
      </c>
      <c r="BJ23" s="18">
        <f>SUM(BE23:BI23)</f>
        <v>198</v>
      </c>
      <c r="BK23" s="287" t="s">
        <v>15</v>
      </c>
      <c r="BL23" s="287"/>
      <c r="BM23" s="18">
        <f t="shared" si="29"/>
        <v>44</v>
      </c>
      <c r="BN23" s="18">
        <f t="shared" si="29"/>
        <v>54</v>
      </c>
      <c r="BO23" s="18">
        <f t="shared" si="29"/>
        <v>58</v>
      </c>
      <c r="BP23" s="18">
        <f t="shared" si="29"/>
        <v>58</v>
      </c>
      <c r="BQ23" s="18">
        <f t="shared" si="29"/>
        <v>52</v>
      </c>
      <c r="BR23" s="19">
        <f>SUM(BM23:BQ23)</f>
        <v>266</v>
      </c>
    </row>
    <row r="24" spans="2:70" ht="15" x14ac:dyDescent="0.15">
      <c r="B24" s="87" t="s">
        <v>38</v>
      </c>
      <c r="C24" s="89">
        <f>ROUND(C18/$C$10,4)</f>
        <v>9.3299999999999994E-2</v>
      </c>
      <c r="D24" s="86">
        <f>ROUND(D18/$D$10,4)</f>
        <v>8.1299999999999997E-2</v>
      </c>
      <c r="E24" s="90">
        <f>ROUND(E18/$E$10,4)</f>
        <v>8.6999999999999994E-2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9.2600000000000002E-2</v>
      </c>
      <c r="J24" s="131">
        <f>ROUND(J18/$J$10,4)</f>
        <v>8.0600000000000005E-2</v>
      </c>
      <c r="K24" s="132">
        <f>ROUND(K18/$K$10,4)</f>
        <v>8.6400000000000005E-2</v>
      </c>
      <c r="O24" s="274" t="s">
        <v>12</v>
      </c>
      <c r="P24" s="275"/>
      <c r="Q24" s="20">
        <f t="shared" ref="Q24:V24" si="30">SUM(Q22:Q23)</f>
        <v>71</v>
      </c>
      <c r="R24" s="20">
        <f t="shared" si="30"/>
        <v>66</v>
      </c>
      <c r="S24" s="20">
        <f t="shared" si="30"/>
        <v>88</v>
      </c>
      <c r="T24" s="20">
        <f t="shared" si="30"/>
        <v>72</v>
      </c>
      <c r="U24" s="20">
        <f t="shared" si="30"/>
        <v>90</v>
      </c>
      <c r="V24" s="20">
        <f t="shared" si="30"/>
        <v>387</v>
      </c>
      <c r="W24" s="295" t="s">
        <v>12</v>
      </c>
      <c r="X24" s="296"/>
      <c r="Y24" s="20">
        <f t="shared" ref="Y24:AD24" si="31">SUM(Y22:Y23)</f>
        <v>96</v>
      </c>
      <c r="Z24" s="20">
        <f t="shared" si="31"/>
        <v>97</v>
      </c>
      <c r="AA24" s="20">
        <f t="shared" si="31"/>
        <v>118</v>
      </c>
      <c r="AB24" s="20">
        <f t="shared" si="31"/>
        <v>116</v>
      </c>
      <c r="AC24" s="20">
        <f t="shared" si="31"/>
        <v>112</v>
      </c>
      <c r="AD24" s="20">
        <f t="shared" si="31"/>
        <v>539</v>
      </c>
      <c r="AI24" s="274" t="s">
        <v>12</v>
      </c>
      <c r="AJ24" s="275"/>
      <c r="AK24" s="20">
        <f t="shared" ref="AK24:AP24" si="32">SUM(AK22:AK23)</f>
        <v>4</v>
      </c>
      <c r="AL24" s="20">
        <f t="shared" si="32"/>
        <v>4</v>
      </c>
      <c r="AM24" s="20">
        <f t="shared" si="32"/>
        <v>3</v>
      </c>
      <c r="AN24" s="20">
        <f t="shared" si="32"/>
        <v>3</v>
      </c>
      <c r="AO24" s="20">
        <f t="shared" si="32"/>
        <v>5</v>
      </c>
      <c r="AP24" s="29">
        <f t="shared" si="32"/>
        <v>19</v>
      </c>
      <c r="AQ24" s="295" t="s">
        <v>12</v>
      </c>
      <c r="AR24" s="296"/>
      <c r="AS24" s="20">
        <f t="shared" ref="AS24:AX24" si="33">SUM(AS22:AS23)</f>
        <v>1</v>
      </c>
      <c r="AT24" s="20">
        <f t="shared" si="33"/>
        <v>1</v>
      </c>
      <c r="AU24" s="20">
        <f t="shared" si="33"/>
        <v>2</v>
      </c>
      <c r="AV24" s="20">
        <f t="shared" si="33"/>
        <v>0</v>
      </c>
      <c r="AW24" s="20">
        <f t="shared" si="33"/>
        <v>0</v>
      </c>
      <c r="AX24" s="20">
        <f t="shared" si="33"/>
        <v>4</v>
      </c>
      <c r="BC24" s="274" t="s">
        <v>12</v>
      </c>
      <c r="BD24" s="275"/>
      <c r="BE24" s="20">
        <f t="shared" ref="BE24:BJ24" si="34">SUM(BE22:BE23)</f>
        <v>75</v>
      </c>
      <c r="BF24" s="20">
        <f t="shared" si="34"/>
        <v>70</v>
      </c>
      <c r="BG24" s="20">
        <f t="shared" si="34"/>
        <v>91</v>
      </c>
      <c r="BH24" s="20">
        <f t="shared" si="34"/>
        <v>75</v>
      </c>
      <c r="BI24" s="20">
        <f t="shared" si="34"/>
        <v>95</v>
      </c>
      <c r="BJ24" s="20">
        <f t="shared" si="34"/>
        <v>406</v>
      </c>
      <c r="BK24" s="295" t="s">
        <v>12</v>
      </c>
      <c r="BL24" s="296"/>
      <c r="BM24" s="20">
        <f t="shared" ref="BM24:BR24" si="35">SUM(BM22:BM23)</f>
        <v>97</v>
      </c>
      <c r="BN24" s="20">
        <f t="shared" si="35"/>
        <v>98</v>
      </c>
      <c r="BO24" s="20">
        <f t="shared" si="35"/>
        <v>120</v>
      </c>
      <c r="BP24" s="20">
        <f t="shared" si="35"/>
        <v>116</v>
      </c>
      <c r="BQ24" s="20">
        <f t="shared" si="35"/>
        <v>112</v>
      </c>
      <c r="BR24" s="20">
        <f t="shared" si="35"/>
        <v>543</v>
      </c>
    </row>
    <row r="25" spans="2:70" ht="15" x14ac:dyDescent="0.15">
      <c r="B25" s="87" t="s">
        <v>39</v>
      </c>
      <c r="C25" s="89">
        <f>ROUND(C19/$C$10,4)</f>
        <v>9.0200000000000002E-2</v>
      </c>
      <c r="D25" s="86">
        <f>ROUND(D19/$D$10,4)</f>
        <v>9.7299999999999998E-2</v>
      </c>
      <c r="E25" s="90">
        <f>ROUND(E19/$E$10,4)</f>
        <v>9.3899999999999997E-2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8.9399999999999993E-2</v>
      </c>
      <c r="J25" s="131">
        <f>ROUND(J19/$J$10,4)</f>
        <v>9.6500000000000002E-2</v>
      </c>
      <c r="K25" s="132">
        <f>ROUND(K19/$K$10,4)</f>
        <v>9.3100000000000002E-2</v>
      </c>
      <c r="O25" s="25"/>
      <c r="P25" s="25"/>
      <c r="Q25" s="23"/>
      <c r="R25" s="23"/>
      <c r="S25" s="23"/>
      <c r="T25" s="23"/>
      <c r="U25" s="23"/>
      <c r="V25" s="23"/>
      <c r="W25" s="25"/>
      <c r="X25" s="25"/>
      <c r="Y25" s="23"/>
      <c r="Z25" s="23"/>
      <c r="AA25" s="23"/>
      <c r="AB25" s="23"/>
      <c r="AC25" s="23"/>
      <c r="AD25" s="23"/>
      <c r="AI25" s="25"/>
      <c r="AJ25" s="25"/>
      <c r="AK25" s="23"/>
      <c r="AL25" s="23"/>
      <c r="AM25" s="23"/>
      <c r="AN25" s="23"/>
      <c r="AO25" s="23"/>
      <c r="AP25" s="23"/>
      <c r="AQ25" s="25"/>
      <c r="AR25" s="25"/>
      <c r="AS25" s="23"/>
      <c r="AT25" s="23"/>
      <c r="AU25" s="23"/>
      <c r="AV25" s="23"/>
      <c r="AW25" s="23"/>
      <c r="AX25" s="23"/>
      <c r="BC25" s="25"/>
      <c r="BD25" s="25"/>
      <c r="BE25" s="23"/>
      <c r="BF25" s="23"/>
      <c r="BG25" s="23"/>
      <c r="BH25" s="23"/>
      <c r="BI25" s="23"/>
      <c r="BJ25" s="23"/>
      <c r="BK25" s="25"/>
      <c r="BL25" s="25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0.1555</v>
      </c>
      <c r="D26" s="92">
        <f>ROUND(D20/$D$10,4)</f>
        <v>0.2331</v>
      </c>
      <c r="E26" s="93">
        <f>ROUND(E20/$E$10,4)</f>
        <v>0.19600000000000001</v>
      </c>
      <c r="F26" s="91">
        <f>ROUND(F20/$F$10,4)</f>
        <v>0</v>
      </c>
      <c r="G26" s="92">
        <f>ROUND(G20/$G$10,4)</f>
        <v>2.3300000000000001E-2</v>
      </c>
      <c r="H26" s="93">
        <f>ROUND(H20/$H$10,4)</f>
        <v>1.1900000000000001E-2</v>
      </c>
      <c r="I26" s="133">
        <f>ROUND(I20/$I$10,4)</f>
        <v>0.15429999999999999</v>
      </c>
      <c r="J26" s="134">
        <f>ROUND(J20/$J$10,4)</f>
        <v>0.23150000000000001</v>
      </c>
      <c r="K26" s="135">
        <f>ROUND(K20/$K$10,4)</f>
        <v>0.1946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196">
        <v>45</v>
      </c>
      <c r="R27" s="195">
        <v>64</v>
      </c>
      <c r="S27" s="195">
        <v>70</v>
      </c>
      <c r="T27" s="195">
        <v>72</v>
      </c>
      <c r="U27" s="195">
        <v>81</v>
      </c>
      <c r="V27" s="195">
        <f>SUM(Q27:U27)</f>
        <v>332</v>
      </c>
      <c r="W27" s="284" t="s">
        <v>13</v>
      </c>
      <c r="X27" s="285"/>
      <c r="Y27" s="195">
        <v>95</v>
      </c>
      <c r="Z27" s="195">
        <v>80</v>
      </c>
      <c r="AA27" s="195">
        <v>55</v>
      </c>
      <c r="AB27" s="195">
        <v>67</v>
      </c>
      <c r="AC27" s="195">
        <v>66</v>
      </c>
      <c r="AD27" s="197">
        <f>SUM(Y27:AC27)</f>
        <v>363</v>
      </c>
      <c r="AI27" s="274" t="s">
        <v>13</v>
      </c>
      <c r="AJ27" s="293"/>
      <c r="AK27" s="196">
        <v>0</v>
      </c>
      <c r="AL27" s="195">
        <v>0</v>
      </c>
      <c r="AM27" s="195">
        <v>1</v>
      </c>
      <c r="AN27" s="195">
        <v>0</v>
      </c>
      <c r="AO27" s="195">
        <v>0</v>
      </c>
      <c r="AP27" s="195">
        <f>SUM(AK27:AO27)</f>
        <v>1</v>
      </c>
      <c r="AQ27" s="284" t="s">
        <v>13</v>
      </c>
      <c r="AR27" s="285"/>
      <c r="AS27" s="195">
        <v>0</v>
      </c>
      <c r="AT27" s="195">
        <v>1</v>
      </c>
      <c r="AU27" s="195">
        <v>0</v>
      </c>
      <c r="AV27" s="195">
        <v>1</v>
      </c>
      <c r="AW27" s="195">
        <v>0</v>
      </c>
      <c r="AX27" s="197">
        <f>SUM(AS27:AW27)</f>
        <v>2</v>
      </c>
      <c r="BC27" s="274" t="s">
        <v>13</v>
      </c>
      <c r="BD27" s="293"/>
      <c r="BE27" s="196">
        <f t="shared" ref="BE27:BI28" si="36">Q27+AK27</f>
        <v>45</v>
      </c>
      <c r="BF27" s="195">
        <f t="shared" si="36"/>
        <v>64</v>
      </c>
      <c r="BG27" s="195">
        <f t="shared" si="36"/>
        <v>71</v>
      </c>
      <c r="BH27" s="195">
        <f t="shared" si="36"/>
        <v>72</v>
      </c>
      <c r="BI27" s="195">
        <f t="shared" si="36"/>
        <v>81</v>
      </c>
      <c r="BJ27" s="195">
        <f>SUM(BE27:BI27)</f>
        <v>333</v>
      </c>
      <c r="BK27" s="286" t="s">
        <v>13</v>
      </c>
      <c r="BL27" s="286"/>
      <c r="BM27" s="195">
        <f t="shared" ref="BM27:BQ28" si="37">Y27+AS27</f>
        <v>95</v>
      </c>
      <c r="BN27" s="195">
        <f t="shared" si="37"/>
        <v>81</v>
      </c>
      <c r="BO27" s="195">
        <f t="shared" si="37"/>
        <v>55</v>
      </c>
      <c r="BP27" s="195">
        <f t="shared" si="37"/>
        <v>68</v>
      </c>
      <c r="BQ27" s="195">
        <f t="shared" si="37"/>
        <v>66</v>
      </c>
      <c r="BR27" s="197">
        <f>SUM(BM27:BQ27)</f>
        <v>365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50</v>
      </c>
      <c r="R28" s="18">
        <v>59</v>
      </c>
      <c r="S28" s="18">
        <v>71</v>
      </c>
      <c r="T28" s="18">
        <v>68</v>
      </c>
      <c r="U28" s="18">
        <v>57</v>
      </c>
      <c r="V28" s="18">
        <f>SUM(Q28:U28)</f>
        <v>305</v>
      </c>
      <c r="W28" s="291" t="s">
        <v>15</v>
      </c>
      <c r="X28" s="292"/>
      <c r="Y28" s="18">
        <v>65</v>
      </c>
      <c r="Z28" s="18">
        <v>64</v>
      </c>
      <c r="AA28" s="18">
        <v>59</v>
      </c>
      <c r="AB28" s="18">
        <v>92</v>
      </c>
      <c r="AC28" s="18">
        <v>66</v>
      </c>
      <c r="AD28" s="19">
        <f>SUM(Y28:AC28)</f>
        <v>346</v>
      </c>
      <c r="AI28" s="274" t="s">
        <v>15</v>
      </c>
      <c r="AJ28" s="293"/>
      <c r="AK28" s="17">
        <v>3</v>
      </c>
      <c r="AL28" s="18">
        <v>3</v>
      </c>
      <c r="AM28" s="18">
        <v>1</v>
      </c>
      <c r="AN28" s="18">
        <v>0</v>
      </c>
      <c r="AO28" s="18">
        <v>2</v>
      </c>
      <c r="AP28" s="18">
        <f>SUM(AK28:AO28)</f>
        <v>9</v>
      </c>
      <c r="AQ28" s="291" t="s">
        <v>15</v>
      </c>
      <c r="AR28" s="292"/>
      <c r="AS28" s="18">
        <v>0</v>
      </c>
      <c r="AT28" s="18">
        <v>3</v>
      </c>
      <c r="AU28" s="18">
        <v>0</v>
      </c>
      <c r="AV28" s="18">
        <v>1</v>
      </c>
      <c r="AW28" s="18">
        <v>1</v>
      </c>
      <c r="AX28" s="19">
        <f>SUM(AS28:AW28)</f>
        <v>5</v>
      </c>
      <c r="BC28" s="274" t="s">
        <v>15</v>
      </c>
      <c r="BD28" s="293"/>
      <c r="BE28" s="17">
        <f t="shared" si="36"/>
        <v>53</v>
      </c>
      <c r="BF28" s="18">
        <f t="shared" si="36"/>
        <v>62</v>
      </c>
      <c r="BG28" s="18">
        <f t="shared" si="36"/>
        <v>72</v>
      </c>
      <c r="BH28" s="18">
        <f t="shared" si="36"/>
        <v>68</v>
      </c>
      <c r="BI28" s="18">
        <f t="shared" si="36"/>
        <v>59</v>
      </c>
      <c r="BJ28" s="18">
        <f>SUM(BE28:BI28)</f>
        <v>314</v>
      </c>
      <c r="BK28" s="287" t="s">
        <v>15</v>
      </c>
      <c r="BL28" s="287"/>
      <c r="BM28" s="18">
        <f t="shared" si="37"/>
        <v>65</v>
      </c>
      <c r="BN28" s="18">
        <f t="shared" si="37"/>
        <v>67</v>
      </c>
      <c r="BO28" s="18">
        <f t="shared" si="37"/>
        <v>59</v>
      </c>
      <c r="BP28" s="18">
        <f t="shared" si="37"/>
        <v>93</v>
      </c>
      <c r="BQ28" s="18">
        <f t="shared" si="37"/>
        <v>67</v>
      </c>
      <c r="BR28" s="19">
        <f>SUM(BM28:BQ28)</f>
        <v>351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>SUM(Q27:Q28)</f>
        <v>95</v>
      </c>
      <c r="R29" s="20">
        <f t="shared" ref="R29:V29" si="38">SUM(R27:R28)</f>
        <v>123</v>
      </c>
      <c r="S29" s="20">
        <f t="shared" si="38"/>
        <v>141</v>
      </c>
      <c r="T29" s="20">
        <f t="shared" si="38"/>
        <v>140</v>
      </c>
      <c r="U29" s="20">
        <f t="shared" si="38"/>
        <v>138</v>
      </c>
      <c r="V29" s="20">
        <f t="shared" si="38"/>
        <v>637</v>
      </c>
      <c r="W29" s="295" t="s">
        <v>12</v>
      </c>
      <c r="X29" s="296"/>
      <c r="Y29" s="20">
        <f t="shared" ref="Y29:AD29" si="39">SUM(Y27:Y28)</f>
        <v>160</v>
      </c>
      <c r="Z29" s="20">
        <f t="shared" si="39"/>
        <v>144</v>
      </c>
      <c r="AA29" s="20">
        <f t="shared" si="39"/>
        <v>114</v>
      </c>
      <c r="AB29" s="20">
        <f t="shared" si="39"/>
        <v>159</v>
      </c>
      <c r="AC29" s="20">
        <f t="shared" si="39"/>
        <v>132</v>
      </c>
      <c r="AD29" s="20">
        <f t="shared" si="39"/>
        <v>709</v>
      </c>
      <c r="AI29" s="274" t="s">
        <v>12</v>
      </c>
      <c r="AJ29" s="275"/>
      <c r="AK29" s="20">
        <f t="shared" ref="AK29:AP29" si="40">SUM(AK27:AK28)</f>
        <v>3</v>
      </c>
      <c r="AL29" s="20">
        <f t="shared" si="40"/>
        <v>3</v>
      </c>
      <c r="AM29" s="20">
        <f t="shared" si="40"/>
        <v>2</v>
      </c>
      <c r="AN29" s="20">
        <f t="shared" si="40"/>
        <v>0</v>
      </c>
      <c r="AO29" s="20">
        <f t="shared" si="40"/>
        <v>2</v>
      </c>
      <c r="AP29" s="20">
        <f t="shared" si="40"/>
        <v>10</v>
      </c>
      <c r="AQ29" s="295" t="s">
        <v>12</v>
      </c>
      <c r="AR29" s="296"/>
      <c r="AS29" s="20">
        <f t="shared" ref="AS29:AX29" si="41">SUM(AS27:AS28)</f>
        <v>0</v>
      </c>
      <c r="AT29" s="20">
        <f t="shared" si="41"/>
        <v>4</v>
      </c>
      <c r="AU29" s="20">
        <f t="shared" si="41"/>
        <v>0</v>
      </c>
      <c r="AV29" s="20">
        <f t="shared" si="41"/>
        <v>2</v>
      </c>
      <c r="AW29" s="20">
        <f t="shared" si="41"/>
        <v>1</v>
      </c>
      <c r="AX29" s="20">
        <f t="shared" si="41"/>
        <v>7</v>
      </c>
      <c r="BC29" s="274" t="s">
        <v>12</v>
      </c>
      <c r="BD29" s="275"/>
      <c r="BE29" s="20">
        <f t="shared" ref="BE29:BJ29" si="42">SUM(BE27:BE28)</f>
        <v>98</v>
      </c>
      <c r="BF29" s="20">
        <f t="shared" si="42"/>
        <v>126</v>
      </c>
      <c r="BG29" s="20">
        <f t="shared" si="42"/>
        <v>143</v>
      </c>
      <c r="BH29" s="20">
        <f t="shared" si="42"/>
        <v>140</v>
      </c>
      <c r="BI29" s="20">
        <f t="shared" si="42"/>
        <v>140</v>
      </c>
      <c r="BJ29" s="20">
        <f t="shared" si="42"/>
        <v>647</v>
      </c>
      <c r="BK29" s="295" t="s">
        <v>12</v>
      </c>
      <c r="BL29" s="296"/>
      <c r="BM29" s="20">
        <f t="shared" ref="BM29:BR29" si="43">SUM(BM27:BM28)</f>
        <v>160</v>
      </c>
      <c r="BN29" s="20">
        <f t="shared" si="43"/>
        <v>148</v>
      </c>
      <c r="BO29" s="20">
        <f t="shared" si="43"/>
        <v>114</v>
      </c>
      <c r="BP29" s="20">
        <f t="shared" si="43"/>
        <v>161</v>
      </c>
      <c r="BQ29" s="20">
        <f t="shared" si="43"/>
        <v>133</v>
      </c>
      <c r="BR29" s="20">
        <f t="shared" si="43"/>
        <v>716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5"/>
      <c r="P30" s="25"/>
      <c r="Q30" s="23"/>
      <c r="R30" s="23"/>
      <c r="S30" s="23"/>
      <c r="T30" s="23"/>
      <c r="U30" s="23"/>
      <c r="V30" s="23"/>
      <c r="W30" s="25"/>
      <c r="X30" s="25"/>
      <c r="Y30" s="23"/>
      <c r="Z30" s="23"/>
      <c r="AA30" s="23"/>
      <c r="AB30" s="23"/>
      <c r="AC30" s="23"/>
      <c r="AD30" s="23"/>
      <c r="AI30" s="25"/>
      <c r="AJ30" s="25"/>
      <c r="AK30" s="23"/>
      <c r="AL30" s="23"/>
      <c r="AM30" s="23"/>
      <c r="AN30" s="23"/>
      <c r="AO30" s="23"/>
      <c r="AP30" s="23"/>
      <c r="AQ30" s="25"/>
      <c r="AR30" s="25"/>
      <c r="AS30" s="23"/>
      <c r="AT30" s="23"/>
      <c r="AU30" s="23"/>
      <c r="AV30" s="23"/>
      <c r="AW30" s="23"/>
      <c r="AX30" s="23"/>
      <c r="BC30" s="25"/>
      <c r="BD30" s="25"/>
      <c r="BE30" s="23"/>
      <c r="BF30" s="23"/>
      <c r="BG30" s="23"/>
      <c r="BH30" s="23"/>
      <c r="BI30" s="23"/>
      <c r="BJ30" s="23"/>
      <c r="BK30" s="25"/>
      <c r="BL30" s="25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924</v>
      </c>
      <c r="D32" s="319">
        <f t="shared" si="44"/>
        <v>982</v>
      </c>
      <c r="E32" s="321">
        <f t="shared" si="44"/>
        <v>1906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924</v>
      </c>
      <c r="J32" s="331">
        <f t="shared" si="44"/>
        <v>982</v>
      </c>
      <c r="K32" s="333">
        <f t="shared" si="44"/>
        <v>1906</v>
      </c>
      <c r="O32" s="274" t="s">
        <v>13</v>
      </c>
      <c r="P32" s="293"/>
      <c r="Q32" s="196">
        <v>64</v>
      </c>
      <c r="R32" s="195">
        <v>63</v>
      </c>
      <c r="S32" s="195">
        <v>50</v>
      </c>
      <c r="T32" s="195">
        <v>52</v>
      </c>
      <c r="U32" s="195">
        <v>54</v>
      </c>
      <c r="V32" s="195">
        <f>SUM(Q32:U32)</f>
        <v>283</v>
      </c>
      <c r="W32" s="284" t="s">
        <v>13</v>
      </c>
      <c r="X32" s="285"/>
      <c r="Y32" s="195">
        <v>59</v>
      </c>
      <c r="Z32" s="195">
        <v>48</v>
      </c>
      <c r="AA32" s="195">
        <v>50</v>
      </c>
      <c r="AB32" s="195">
        <v>58</v>
      </c>
      <c r="AC32" s="195">
        <v>79</v>
      </c>
      <c r="AD32" s="197">
        <f>SUM(Y32:AC32)</f>
        <v>294</v>
      </c>
      <c r="AI32" s="274" t="s">
        <v>13</v>
      </c>
      <c r="AJ32" s="293"/>
      <c r="AK32" s="196">
        <v>0</v>
      </c>
      <c r="AL32" s="195">
        <v>0</v>
      </c>
      <c r="AM32" s="195">
        <v>0</v>
      </c>
      <c r="AN32" s="195">
        <v>1</v>
      </c>
      <c r="AO32" s="195">
        <v>0</v>
      </c>
      <c r="AP32" s="195">
        <f>SUM(AK32:AO32)</f>
        <v>1</v>
      </c>
      <c r="AQ32" s="284" t="s">
        <v>13</v>
      </c>
      <c r="AR32" s="285"/>
      <c r="AS32" s="195"/>
      <c r="AT32" s="195"/>
      <c r="AU32" s="195"/>
      <c r="AV32" s="195"/>
      <c r="AW32" s="195"/>
      <c r="AX32" s="197">
        <f>SUM(AS32:AW32)</f>
        <v>0</v>
      </c>
      <c r="BC32" s="274" t="s">
        <v>13</v>
      </c>
      <c r="BD32" s="293"/>
      <c r="BE32" s="196">
        <f t="shared" ref="BE32:BI32" si="45">Q32+AK32</f>
        <v>64</v>
      </c>
      <c r="BF32" s="195">
        <f t="shared" si="45"/>
        <v>63</v>
      </c>
      <c r="BG32" s="195">
        <f t="shared" si="45"/>
        <v>50</v>
      </c>
      <c r="BH32" s="195">
        <f t="shared" si="45"/>
        <v>53</v>
      </c>
      <c r="BI32" s="195">
        <f t="shared" si="45"/>
        <v>54</v>
      </c>
      <c r="BJ32" s="195">
        <f>SUM(BE32:BI32)</f>
        <v>284</v>
      </c>
      <c r="BK32" s="286" t="s">
        <v>13</v>
      </c>
      <c r="BL32" s="286"/>
      <c r="BM32" s="195">
        <f t="shared" ref="BM32:BQ33" si="46">Y32+AS32</f>
        <v>59</v>
      </c>
      <c r="BN32" s="195">
        <f t="shared" si="46"/>
        <v>48</v>
      </c>
      <c r="BO32" s="195">
        <f t="shared" si="46"/>
        <v>50</v>
      </c>
      <c r="BP32" s="195">
        <f t="shared" si="46"/>
        <v>58</v>
      </c>
      <c r="BQ32" s="195">
        <f t="shared" si="46"/>
        <v>79</v>
      </c>
      <c r="BR32" s="197">
        <f>SUM(BM32:BQ32)</f>
        <v>294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53</v>
      </c>
      <c r="R33" s="18">
        <v>62</v>
      </c>
      <c r="S33" s="18">
        <v>54</v>
      </c>
      <c r="T33" s="18">
        <v>59</v>
      </c>
      <c r="U33" s="18">
        <v>47</v>
      </c>
      <c r="V33" s="18">
        <f>SUM(Q33:U33)</f>
        <v>275</v>
      </c>
      <c r="W33" s="291" t="s">
        <v>15</v>
      </c>
      <c r="X33" s="292"/>
      <c r="Y33" s="18">
        <v>48</v>
      </c>
      <c r="Z33" s="18">
        <v>65</v>
      </c>
      <c r="AA33" s="18">
        <v>71</v>
      </c>
      <c r="AB33" s="18">
        <v>61</v>
      </c>
      <c r="AC33" s="18">
        <v>75</v>
      </c>
      <c r="AD33" s="19">
        <f>SUM(Y33:AC33)</f>
        <v>320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53</v>
      </c>
      <c r="BF33" s="17">
        <f t="shared" ref="BF33:BI33" si="47">SUM(R33,AL33)</f>
        <v>62</v>
      </c>
      <c r="BG33" s="17">
        <f t="shared" si="47"/>
        <v>55</v>
      </c>
      <c r="BH33" s="17">
        <f t="shared" si="47"/>
        <v>59</v>
      </c>
      <c r="BI33" s="17">
        <f t="shared" si="47"/>
        <v>47</v>
      </c>
      <c r="BJ33" s="18">
        <f>SUM(BE33:BI33)</f>
        <v>276</v>
      </c>
      <c r="BK33" s="287" t="s">
        <v>15</v>
      </c>
      <c r="BL33" s="287"/>
      <c r="BM33" s="18">
        <f>Y33+AS33</f>
        <v>48</v>
      </c>
      <c r="BN33" s="18">
        <f t="shared" si="46"/>
        <v>65</v>
      </c>
      <c r="BO33" s="18">
        <f t="shared" si="46"/>
        <v>71</v>
      </c>
      <c r="BP33" s="18">
        <f t="shared" si="46"/>
        <v>61</v>
      </c>
      <c r="BQ33" s="18">
        <f t="shared" si="46"/>
        <v>75</v>
      </c>
      <c r="BR33" s="19">
        <f>SUM(BM33:BQ33)</f>
        <v>320</v>
      </c>
    </row>
    <row r="34" spans="2:70" x14ac:dyDescent="0.15">
      <c r="B34" s="83" t="s">
        <v>46</v>
      </c>
      <c r="C34" s="347">
        <f t="shared" ref="C34:K34" si="48">C20</f>
        <v>783</v>
      </c>
      <c r="D34" s="349">
        <f t="shared" si="48"/>
        <v>1282</v>
      </c>
      <c r="E34" s="351">
        <f t="shared" si="48"/>
        <v>2065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343">
        <f t="shared" si="48"/>
        <v>783</v>
      </c>
      <c r="J34" s="345">
        <f t="shared" si="48"/>
        <v>1283</v>
      </c>
      <c r="K34" s="359">
        <f t="shared" si="48"/>
        <v>2066</v>
      </c>
      <c r="O34" s="274" t="s">
        <v>12</v>
      </c>
      <c r="P34" s="275"/>
      <c r="Q34" s="20">
        <f t="shared" ref="Q34:V34" si="49">SUM(Q32:Q33)</f>
        <v>117</v>
      </c>
      <c r="R34" s="20">
        <f t="shared" si="49"/>
        <v>125</v>
      </c>
      <c r="S34" s="20">
        <f t="shared" si="49"/>
        <v>104</v>
      </c>
      <c r="T34" s="20">
        <f t="shared" si="49"/>
        <v>111</v>
      </c>
      <c r="U34" s="20">
        <f t="shared" si="49"/>
        <v>101</v>
      </c>
      <c r="V34" s="20">
        <f t="shared" si="49"/>
        <v>558</v>
      </c>
      <c r="W34" s="295" t="s">
        <v>12</v>
      </c>
      <c r="X34" s="296"/>
      <c r="Y34" s="20">
        <f t="shared" ref="Y34:AD34" si="50">SUM(Y32:Y33)</f>
        <v>107</v>
      </c>
      <c r="Z34" s="20">
        <f t="shared" si="50"/>
        <v>113</v>
      </c>
      <c r="AA34" s="20">
        <f t="shared" si="50"/>
        <v>121</v>
      </c>
      <c r="AB34" s="20">
        <f t="shared" si="50"/>
        <v>119</v>
      </c>
      <c r="AC34" s="20">
        <f t="shared" si="50"/>
        <v>154</v>
      </c>
      <c r="AD34" s="20">
        <f t="shared" si="50"/>
        <v>614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117</v>
      </c>
      <c r="BF34" s="20">
        <f t="shared" si="53"/>
        <v>125</v>
      </c>
      <c r="BG34" s="20">
        <f t="shared" si="53"/>
        <v>105</v>
      </c>
      <c r="BH34" s="20">
        <f t="shared" si="53"/>
        <v>112</v>
      </c>
      <c r="BI34" s="20">
        <f t="shared" si="53"/>
        <v>101</v>
      </c>
      <c r="BJ34" s="20">
        <f t="shared" si="53"/>
        <v>560</v>
      </c>
      <c r="BK34" s="295" t="s">
        <v>12</v>
      </c>
      <c r="BL34" s="296"/>
      <c r="BM34" s="20">
        <f t="shared" ref="BM34:BR34" si="54">SUM(BM32:BM33)</f>
        <v>107</v>
      </c>
      <c r="BN34" s="20">
        <f t="shared" si="54"/>
        <v>113</v>
      </c>
      <c r="BO34" s="20">
        <f t="shared" si="54"/>
        <v>121</v>
      </c>
      <c r="BP34" s="20">
        <f t="shared" si="54"/>
        <v>119</v>
      </c>
      <c r="BQ34" s="20">
        <f t="shared" si="54"/>
        <v>154</v>
      </c>
      <c r="BR34" s="20">
        <f t="shared" si="54"/>
        <v>614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5"/>
      <c r="P35" s="25"/>
      <c r="Q35" s="23"/>
      <c r="R35" s="23"/>
      <c r="S35" s="23"/>
      <c r="T35" s="23"/>
      <c r="U35" s="23"/>
      <c r="V35" s="23"/>
      <c r="W35" s="25"/>
      <c r="X35" s="25"/>
      <c r="Y35" s="23"/>
      <c r="Z35" s="23"/>
      <c r="AA35" s="23"/>
      <c r="AB35" s="23"/>
      <c r="AC35" s="23"/>
      <c r="AD35" s="23"/>
      <c r="AI35" s="25"/>
      <c r="AJ35" s="25"/>
      <c r="AK35" s="23"/>
      <c r="AL35" s="23"/>
      <c r="AM35" s="23"/>
      <c r="AN35" s="23"/>
      <c r="AO35" s="23"/>
      <c r="AP35" s="23"/>
      <c r="AQ35" s="25"/>
      <c r="AR35" s="25"/>
      <c r="AS35" s="23"/>
      <c r="AT35" s="23"/>
      <c r="AU35" s="23"/>
      <c r="AV35" s="23"/>
      <c r="AW35" s="23"/>
      <c r="AX35" s="23"/>
      <c r="BC35" s="25"/>
      <c r="BD35" s="25"/>
      <c r="BE35" s="23"/>
      <c r="BF35" s="23"/>
      <c r="BG35" s="23"/>
      <c r="BH35" s="23"/>
      <c r="BI35" s="23"/>
      <c r="BJ35" s="23"/>
      <c r="BK35" s="25"/>
      <c r="BL35" s="25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196">
        <v>74</v>
      </c>
      <c r="R37" s="195">
        <v>84</v>
      </c>
      <c r="S37" s="195">
        <v>68</v>
      </c>
      <c r="T37" s="195">
        <v>74</v>
      </c>
      <c r="U37" s="195">
        <v>60</v>
      </c>
      <c r="V37" s="195">
        <f>SUM(Q37:U37)</f>
        <v>360</v>
      </c>
      <c r="W37" s="284" t="s">
        <v>13</v>
      </c>
      <c r="X37" s="285"/>
      <c r="Y37" s="195">
        <v>84</v>
      </c>
      <c r="Z37" s="195">
        <v>104</v>
      </c>
      <c r="AA37" s="195">
        <v>97</v>
      </c>
      <c r="AB37" s="195">
        <v>83</v>
      </c>
      <c r="AC37" s="195">
        <v>102</v>
      </c>
      <c r="AD37" s="197">
        <f>SUM(Y37:AC37)</f>
        <v>470</v>
      </c>
      <c r="AI37" s="274" t="s">
        <v>13</v>
      </c>
      <c r="AJ37" s="293"/>
      <c r="AK37" s="196"/>
      <c r="AL37" s="195"/>
      <c r="AM37" s="195"/>
      <c r="AN37" s="195"/>
      <c r="AO37" s="195"/>
      <c r="AP37" s="195">
        <f>SUM(AK37:AO37)</f>
        <v>0</v>
      </c>
      <c r="AQ37" s="284" t="s">
        <v>13</v>
      </c>
      <c r="AR37" s="285"/>
      <c r="AS37" s="195"/>
      <c r="AT37" s="195"/>
      <c r="AU37" s="195"/>
      <c r="AV37" s="195"/>
      <c r="AW37" s="195"/>
      <c r="AX37" s="197">
        <f>SUM(AS37:AW37)</f>
        <v>0</v>
      </c>
      <c r="BC37" s="274" t="s">
        <v>13</v>
      </c>
      <c r="BD37" s="293"/>
      <c r="BE37" s="196">
        <f t="shared" ref="BE37:BI38" si="55">Q37+AK37</f>
        <v>74</v>
      </c>
      <c r="BF37" s="195">
        <f t="shared" si="55"/>
        <v>84</v>
      </c>
      <c r="BG37" s="195">
        <f t="shared" si="55"/>
        <v>68</v>
      </c>
      <c r="BH37" s="195">
        <f t="shared" si="55"/>
        <v>74</v>
      </c>
      <c r="BI37" s="195">
        <f t="shared" si="55"/>
        <v>60</v>
      </c>
      <c r="BJ37" s="195">
        <f>SUM(BE37:BI37)</f>
        <v>360</v>
      </c>
      <c r="BK37" s="286" t="s">
        <v>13</v>
      </c>
      <c r="BL37" s="286"/>
      <c r="BM37" s="195">
        <f t="shared" ref="BM37:BQ38" si="56">Y37+AS37</f>
        <v>84</v>
      </c>
      <c r="BN37" s="195">
        <f t="shared" si="56"/>
        <v>104</v>
      </c>
      <c r="BO37" s="195">
        <f t="shared" si="56"/>
        <v>97</v>
      </c>
      <c r="BP37" s="195">
        <f t="shared" si="56"/>
        <v>83</v>
      </c>
      <c r="BQ37" s="195">
        <f t="shared" si="56"/>
        <v>102</v>
      </c>
      <c r="BR37" s="197">
        <f>SUM(BM37:BQ37)</f>
        <v>470</v>
      </c>
    </row>
    <row r="38" spans="2:70" ht="14.25" thickBot="1" x14ac:dyDescent="0.2">
      <c r="B38" s="138" t="s">
        <v>41</v>
      </c>
      <c r="C38" s="367">
        <f>ROUND(C32/$C$10,4)</f>
        <v>0.1835</v>
      </c>
      <c r="D38" s="369">
        <f>ROUND(D32/$D$10,4)</f>
        <v>0.17849999999999999</v>
      </c>
      <c r="E38" s="371">
        <f>ROUND(E32/$E$10,4)</f>
        <v>0.18090000000000001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0.182</v>
      </c>
      <c r="J38" s="363">
        <f>ROUND(J32/$J$10,4)</f>
        <v>0.1772</v>
      </c>
      <c r="K38" s="365">
        <f>ROUND(K32/$K$10,4)</f>
        <v>0.17949999999999999</v>
      </c>
      <c r="O38" s="274" t="s">
        <v>15</v>
      </c>
      <c r="P38" s="293"/>
      <c r="Q38" s="17">
        <v>60</v>
      </c>
      <c r="R38" s="18">
        <v>74</v>
      </c>
      <c r="S38" s="18">
        <v>82</v>
      </c>
      <c r="T38" s="18">
        <v>75</v>
      </c>
      <c r="U38" s="18">
        <v>86</v>
      </c>
      <c r="V38" s="18">
        <f>SUM(Q38:U38)</f>
        <v>377</v>
      </c>
      <c r="W38" s="291" t="s">
        <v>15</v>
      </c>
      <c r="X38" s="292"/>
      <c r="Y38" s="18">
        <v>77</v>
      </c>
      <c r="Z38" s="18">
        <v>85</v>
      </c>
      <c r="AA38" s="18">
        <v>86</v>
      </c>
      <c r="AB38" s="18">
        <v>94</v>
      </c>
      <c r="AC38" s="18">
        <v>105</v>
      </c>
      <c r="AD38" s="19">
        <f>SUM(Y38:AC38)</f>
        <v>447</v>
      </c>
      <c r="AI38" s="274" t="s">
        <v>15</v>
      </c>
      <c r="AJ38" s="293"/>
      <c r="AK38" s="17"/>
      <c r="AL38" s="18"/>
      <c r="AM38" s="18"/>
      <c r="AN38" s="18"/>
      <c r="AO38" s="18"/>
      <c r="AP38" s="18">
        <f>SUM(AK38:AO38)</f>
        <v>0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60</v>
      </c>
      <c r="BF38" s="18">
        <f t="shared" si="55"/>
        <v>74</v>
      </c>
      <c r="BG38" s="18">
        <f t="shared" si="55"/>
        <v>82</v>
      </c>
      <c r="BH38" s="18">
        <f t="shared" si="55"/>
        <v>75</v>
      </c>
      <c r="BI38" s="18">
        <f t="shared" si="55"/>
        <v>86</v>
      </c>
      <c r="BJ38" s="18">
        <f>SUM(BE38:BI38)</f>
        <v>377</v>
      </c>
      <c r="BK38" s="287" t="s">
        <v>15</v>
      </c>
      <c r="BL38" s="287"/>
      <c r="BM38" s="18">
        <f t="shared" si="56"/>
        <v>77</v>
      </c>
      <c r="BN38" s="18">
        <f t="shared" si="56"/>
        <v>85</v>
      </c>
      <c r="BO38" s="18">
        <f t="shared" si="56"/>
        <v>86</v>
      </c>
      <c r="BP38" s="18">
        <f t="shared" si="56"/>
        <v>94</v>
      </c>
      <c r="BQ38" s="18">
        <f t="shared" si="56"/>
        <v>105</v>
      </c>
      <c r="BR38" s="19">
        <f>SUM(BM38:BQ38)</f>
        <v>447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72"/>
      <c r="O39" s="274" t="s">
        <v>12</v>
      </c>
      <c r="P39" s="275"/>
      <c r="Q39" s="20">
        <f t="shared" ref="Q39:V39" si="57">SUM(Q37:Q38)</f>
        <v>134</v>
      </c>
      <c r="R39" s="20">
        <f t="shared" si="57"/>
        <v>158</v>
      </c>
      <c r="S39" s="20">
        <f t="shared" si="57"/>
        <v>150</v>
      </c>
      <c r="T39" s="20">
        <f t="shared" si="57"/>
        <v>149</v>
      </c>
      <c r="U39" s="20">
        <f t="shared" si="57"/>
        <v>146</v>
      </c>
      <c r="V39" s="20">
        <f t="shared" si="57"/>
        <v>737</v>
      </c>
      <c r="W39" s="295" t="s">
        <v>12</v>
      </c>
      <c r="X39" s="296"/>
      <c r="Y39" s="20">
        <f t="shared" ref="Y39:AD39" si="58">SUM(Y37:Y38)</f>
        <v>161</v>
      </c>
      <c r="Z39" s="20">
        <f t="shared" si="58"/>
        <v>189</v>
      </c>
      <c r="AA39" s="20">
        <f t="shared" si="58"/>
        <v>183</v>
      </c>
      <c r="AB39" s="20">
        <f t="shared" si="58"/>
        <v>177</v>
      </c>
      <c r="AC39" s="20">
        <f t="shared" si="58"/>
        <v>207</v>
      </c>
      <c r="AD39" s="20">
        <f t="shared" si="58"/>
        <v>917</v>
      </c>
      <c r="AI39" s="274" t="s">
        <v>12</v>
      </c>
      <c r="AJ39" s="275"/>
      <c r="AK39" s="20">
        <f t="shared" ref="AK39:AP39" si="59">SUM(AK37:AK38)</f>
        <v>0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0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134</v>
      </c>
      <c r="BF39" s="20">
        <f t="shared" si="61"/>
        <v>158</v>
      </c>
      <c r="BG39" s="20">
        <f t="shared" si="61"/>
        <v>150</v>
      </c>
      <c r="BH39" s="20">
        <f t="shared" si="61"/>
        <v>149</v>
      </c>
      <c r="BI39" s="20">
        <f t="shared" si="61"/>
        <v>146</v>
      </c>
      <c r="BJ39" s="20">
        <f t="shared" si="61"/>
        <v>737</v>
      </c>
      <c r="BK39" s="295" t="s">
        <v>12</v>
      </c>
      <c r="BL39" s="296"/>
      <c r="BM39" s="20">
        <f t="shared" ref="BM39:BR39" si="62">SUM(BM37:BM38)</f>
        <v>161</v>
      </c>
      <c r="BN39" s="20">
        <f t="shared" si="62"/>
        <v>189</v>
      </c>
      <c r="BO39" s="20">
        <f t="shared" si="62"/>
        <v>183</v>
      </c>
      <c r="BP39" s="20">
        <f t="shared" si="62"/>
        <v>177</v>
      </c>
      <c r="BQ39" s="20">
        <f t="shared" si="62"/>
        <v>207</v>
      </c>
      <c r="BR39" s="20">
        <f t="shared" si="62"/>
        <v>917</v>
      </c>
    </row>
    <row r="40" spans="2:70" x14ac:dyDescent="0.15">
      <c r="B40" s="85" t="s">
        <v>43</v>
      </c>
      <c r="C40" s="368">
        <f>ROUND(C34/$C$10,4)</f>
        <v>0.1555</v>
      </c>
      <c r="D40" s="370">
        <f>ROUND(D34/$D$10,4)</f>
        <v>0.2331</v>
      </c>
      <c r="E40" s="372">
        <f>ROUND(E34/$E$10,4)</f>
        <v>0.19600000000000001</v>
      </c>
      <c r="F40" s="368">
        <f>ROUND(F34/$F$10,4)</f>
        <v>0</v>
      </c>
      <c r="G40" s="370">
        <f>ROUND(G34/$G$10,4)</f>
        <v>2.3300000000000001E-2</v>
      </c>
      <c r="H40" s="374">
        <f>ROUND(H34/$H$10,4)</f>
        <v>1.1900000000000001E-2</v>
      </c>
      <c r="I40" s="362">
        <f>ROUND(I34/$I$10,4)</f>
        <v>0.15429999999999999</v>
      </c>
      <c r="J40" s="364">
        <f>ROUND(J34/$J$10,4)</f>
        <v>0.23150000000000001</v>
      </c>
      <c r="K40" s="366">
        <f>ROUND(K34/$K$10,4)</f>
        <v>0.1946</v>
      </c>
      <c r="O40" s="25"/>
      <c r="P40" s="25"/>
      <c r="Q40" s="23"/>
      <c r="R40" s="23"/>
      <c r="S40" s="23"/>
      <c r="T40" s="23"/>
      <c r="U40" s="23"/>
      <c r="V40" s="23"/>
      <c r="W40" s="25"/>
      <c r="X40" s="25"/>
      <c r="Y40" s="23"/>
      <c r="Z40" s="23"/>
      <c r="AA40" s="23"/>
      <c r="AB40" s="23"/>
      <c r="AC40" s="23"/>
      <c r="AD40" s="23"/>
      <c r="AI40" s="25"/>
      <c r="AJ40" s="25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BC40" s="25"/>
      <c r="BD40" s="25"/>
      <c r="BE40" s="23"/>
      <c r="BF40" s="23"/>
      <c r="BG40" s="23"/>
      <c r="BH40" s="23"/>
      <c r="BI40" s="23"/>
      <c r="BJ40" s="23"/>
      <c r="BK40" s="25"/>
      <c r="BL40" s="25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196">
        <v>84</v>
      </c>
      <c r="R42" s="195">
        <v>113</v>
      </c>
      <c r="S42" s="195">
        <v>111</v>
      </c>
      <c r="T42" s="195">
        <v>98</v>
      </c>
      <c r="U42" s="195">
        <v>48</v>
      </c>
      <c r="V42" s="195">
        <f>SUM(Q42:U42)</f>
        <v>454</v>
      </c>
      <c r="W42" s="284" t="s">
        <v>13</v>
      </c>
      <c r="X42" s="285"/>
      <c r="Y42" s="195">
        <v>48</v>
      </c>
      <c r="Z42" s="195">
        <v>76</v>
      </c>
      <c r="AA42" s="195">
        <v>75</v>
      </c>
      <c r="AB42" s="195">
        <v>75</v>
      </c>
      <c r="AC42" s="195">
        <v>46</v>
      </c>
      <c r="AD42" s="197">
        <f>SUM(Y42:AC42)</f>
        <v>320</v>
      </c>
      <c r="AI42" s="274" t="s">
        <v>13</v>
      </c>
      <c r="AJ42" s="293"/>
      <c r="AK42" s="196"/>
      <c r="AL42" s="195"/>
      <c r="AM42" s="195"/>
      <c r="AN42" s="195"/>
      <c r="AO42" s="195"/>
      <c r="AP42" s="195">
        <f>SUM(AK42:AO42)</f>
        <v>0</v>
      </c>
      <c r="AQ42" s="284" t="s">
        <v>13</v>
      </c>
      <c r="AR42" s="285"/>
      <c r="AS42" s="195"/>
      <c r="AT42" s="195"/>
      <c r="AU42" s="195">
        <v>0</v>
      </c>
      <c r="AV42" s="195"/>
      <c r="AW42" s="195"/>
      <c r="AX42" s="197">
        <f>SUM(AS42:AW42)</f>
        <v>0</v>
      </c>
      <c r="BC42" s="274" t="s">
        <v>13</v>
      </c>
      <c r="BD42" s="293"/>
      <c r="BE42" s="196">
        <f t="shared" ref="BE42:BI43" si="63">Q42+AK42</f>
        <v>84</v>
      </c>
      <c r="BF42" s="195">
        <f t="shared" si="63"/>
        <v>113</v>
      </c>
      <c r="BG42" s="195">
        <f t="shared" si="63"/>
        <v>111</v>
      </c>
      <c r="BH42" s="195">
        <f t="shared" si="63"/>
        <v>98</v>
      </c>
      <c r="BI42" s="195">
        <f t="shared" si="63"/>
        <v>48</v>
      </c>
      <c r="BJ42" s="197">
        <f>SUM(BE42:BI42)</f>
        <v>454</v>
      </c>
      <c r="BK42" s="286" t="s">
        <v>13</v>
      </c>
      <c r="BL42" s="286"/>
      <c r="BM42" s="195">
        <f t="shared" ref="BM42:BQ43" si="64">Y42+AS42</f>
        <v>48</v>
      </c>
      <c r="BN42" s="195">
        <f t="shared" si="64"/>
        <v>76</v>
      </c>
      <c r="BO42" s="195">
        <f t="shared" si="64"/>
        <v>75</v>
      </c>
      <c r="BP42" s="195">
        <f t="shared" si="64"/>
        <v>75</v>
      </c>
      <c r="BQ42" s="195">
        <f t="shared" si="64"/>
        <v>46</v>
      </c>
      <c r="BR42" s="197">
        <f>SUM(BM42:BQ42)</f>
        <v>320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119</v>
      </c>
      <c r="R43" s="18">
        <v>107</v>
      </c>
      <c r="S43" s="18">
        <v>104</v>
      </c>
      <c r="T43" s="18">
        <v>125</v>
      </c>
      <c r="U43" s="18">
        <v>80</v>
      </c>
      <c r="V43" s="18">
        <f>SUM(Q43:U43)</f>
        <v>535</v>
      </c>
      <c r="W43" s="291" t="s">
        <v>15</v>
      </c>
      <c r="X43" s="292"/>
      <c r="Y43" s="18">
        <v>57</v>
      </c>
      <c r="Z43" s="18">
        <v>86</v>
      </c>
      <c r="AA43" s="18">
        <v>73</v>
      </c>
      <c r="AB43" s="18">
        <v>77</v>
      </c>
      <c r="AC43" s="18">
        <v>62</v>
      </c>
      <c r="AD43" s="163">
        <f>SUM(Y43:AC43)</f>
        <v>355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>
        <v>1</v>
      </c>
      <c r="AV43" s="18"/>
      <c r="AW43" s="18"/>
      <c r="AX43" s="19">
        <f>SUM(AS43:AW43)</f>
        <v>1</v>
      </c>
      <c r="BC43" s="274" t="s">
        <v>15</v>
      </c>
      <c r="BD43" s="293"/>
      <c r="BE43" s="17">
        <f>Q43+AK43</f>
        <v>119</v>
      </c>
      <c r="BF43" s="18">
        <f t="shared" si="63"/>
        <v>107</v>
      </c>
      <c r="BG43" s="18">
        <f t="shared" si="63"/>
        <v>104</v>
      </c>
      <c r="BH43" s="18">
        <f t="shared" si="63"/>
        <v>125</v>
      </c>
      <c r="BI43" s="18">
        <f t="shared" si="63"/>
        <v>80</v>
      </c>
      <c r="BJ43" s="18">
        <f>SUM(BE43:BI43)</f>
        <v>535</v>
      </c>
      <c r="BK43" s="287" t="s">
        <v>15</v>
      </c>
      <c r="BL43" s="287"/>
      <c r="BM43" s="18">
        <f t="shared" si="64"/>
        <v>57</v>
      </c>
      <c r="BN43" s="18">
        <f t="shared" si="64"/>
        <v>86</v>
      </c>
      <c r="BO43" s="18">
        <f t="shared" si="64"/>
        <v>74</v>
      </c>
      <c r="BP43" s="18">
        <f t="shared" si="64"/>
        <v>77</v>
      </c>
      <c r="BQ43" s="18">
        <f t="shared" si="64"/>
        <v>62</v>
      </c>
      <c r="BR43" s="19">
        <f>SUM(BM43:BQ43)</f>
        <v>356</v>
      </c>
    </row>
    <row r="44" spans="2:70" x14ac:dyDescent="0.15">
      <c r="O44" s="274" t="s">
        <v>12</v>
      </c>
      <c r="P44" s="275"/>
      <c r="Q44" s="20">
        <f t="shared" ref="Q44:V44" si="65">SUM(Q42:Q43)</f>
        <v>203</v>
      </c>
      <c r="R44" s="20">
        <f t="shared" si="65"/>
        <v>220</v>
      </c>
      <c r="S44" s="20">
        <f t="shared" si="65"/>
        <v>215</v>
      </c>
      <c r="T44" s="20">
        <f t="shared" si="65"/>
        <v>223</v>
      </c>
      <c r="U44" s="20">
        <f t="shared" si="65"/>
        <v>128</v>
      </c>
      <c r="V44" s="20">
        <f t="shared" si="65"/>
        <v>989</v>
      </c>
      <c r="W44" s="295" t="s">
        <v>12</v>
      </c>
      <c r="X44" s="296"/>
      <c r="Y44" s="20">
        <f t="shared" ref="Y44:AD44" si="66">SUM(Y42:Y43)</f>
        <v>105</v>
      </c>
      <c r="Z44" s="20">
        <f t="shared" si="66"/>
        <v>162</v>
      </c>
      <c r="AA44" s="20">
        <f t="shared" si="66"/>
        <v>148</v>
      </c>
      <c r="AB44" s="20">
        <f t="shared" si="66"/>
        <v>152</v>
      </c>
      <c r="AC44" s="20">
        <f t="shared" si="66"/>
        <v>108</v>
      </c>
      <c r="AD44" s="20">
        <f t="shared" si="66"/>
        <v>675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1</v>
      </c>
      <c r="AV44" s="20">
        <f t="shared" si="68"/>
        <v>0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203</v>
      </c>
      <c r="BF44" s="20">
        <f t="shared" si="69"/>
        <v>220</v>
      </c>
      <c r="BG44" s="20">
        <f t="shared" si="69"/>
        <v>215</v>
      </c>
      <c r="BH44" s="20">
        <f t="shared" si="69"/>
        <v>223</v>
      </c>
      <c r="BI44" s="20">
        <f t="shared" si="69"/>
        <v>128</v>
      </c>
      <c r="BJ44" s="20">
        <f t="shared" si="69"/>
        <v>989</v>
      </c>
      <c r="BK44" s="295" t="s">
        <v>12</v>
      </c>
      <c r="BL44" s="296"/>
      <c r="BM44" s="20">
        <f t="shared" ref="BM44:BR44" si="70">SUM(BM42:BM43)</f>
        <v>105</v>
      </c>
      <c r="BN44" s="20">
        <f t="shared" si="70"/>
        <v>162</v>
      </c>
      <c r="BO44" s="20">
        <f t="shared" si="70"/>
        <v>149</v>
      </c>
      <c r="BP44" s="20">
        <f t="shared" si="70"/>
        <v>152</v>
      </c>
      <c r="BQ44" s="20">
        <f t="shared" si="70"/>
        <v>108</v>
      </c>
      <c r="BR44" s="20">
        <f t="shared" si="70"/>
        <v>676</v>
      </c>
    </row>
    <row r="45" spans="2:70" x14ac:dyDescent="0.15">
      <c r="B45" s="31"/>
      <c r="C45" s="31"/>
      <c r="O45" s="25"/>
      <c r="P45" s="25"/>
      <c r="Q45" s="23"/>
      <c r="R45" s="23"/>
      <c r="S45" s="23"/>
      <c r="T45" s="23"/>
      <c r="U45" s="23"/>
      <c r="V45" s="23"/>
      <c r="W45" s="25"/>
      <c r="X45" s="25"/>
      <c r="Y45" s="23"/>
      <c r="Z45" s="23"/>
      <c r="AA45" s="23"/>
      <c r="AB45" s="23"/>
      <c r="AC45" s="23"/>
      <c r="AD45" s="23"/>
      <c r="AI45" s="25"/>
      <c r="AJ45" s="25"/>
      <c r="AK45" s="23"/>
      <c r="AL45" s="23"/>
      <c r="AM45" s="23"/>
      <c r="AN45" s="23"/>
      <c r="AO45" s="23"/>
      <c r="AP45" s="23"/>
      <c r="AQ45" s="25"/>
      <c r="AR45" s="25"/>
      <c r="AS45" s="23"/>
      <c r="AT45" s="23"/>
      <c r="AU45" s="23"/>
      <c r="AV45" s="23"/>
      <c r="AW45" s="23"/>
      <c r="AX45" s="23"/>
      <c r="BC45" s="25"/>
      <c r="BD45" s="25"/>
      <c r="BE45" s="23"/>
      <c r="BF45" s="23"/>
      <c r="BG45" s="23"/>
      <c r="BH45" s="23"/>
      <c r="BI45" s="23"/>
      <c r="BJ45" s="23"/>
      <c r="BK45" s="25"/>
      <c r="BL45" s="25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196">
        <v>54</v>
      </c>
      <c r="R47" s="195">
        <v>49</v>
      </c>
      <c r="S47" s="195">
        <v>36</v>
      </c>
      <c r="T47" s="195">
        <v>49</v>
      </c>
      <c r="U47" s="195">
        <v>42</v>
      </c>
      <c r="V47" s="195">
        <f>SUM(Q47:U47)</f>
        <v>230</v>
      </c>
      <c r="W47" s="284" t="s">
        <v>13</v>
      </c>
      <c r="X47" s="285"/>
      <c r="Y47" s="195">
        <v>40</v>
      </c>
      <c r="Z47" s="195">
        <v>29</v>
      </c>
      <c r="AA47" s="195">
        <v>41</v>
      </c>
      <c r="AB47" s="195">
        <v>25</v>
      </c>
      <c r="AC47" s="195">
        <v>25</v>
      </c>
      <c r="AD47" s="197">
        <f>SUM(Y47:AC47)</f>
        <v>160</v>
      </c>
      <c r="AI47" s="274" t="s">
        <v>13</v>
      </c>
      <c r="AJ47" s="293"/>
      <c r="AK47" s="196"/>
      <c r="AL47" s="195"/>
      <c r="AM47" s="195"/>
      <c r="AN47" s="195"/>
      <c r="AO47" s="195"/>
      <c r="AP47" s="195">
        <f>SUM(AK47:AO47)</f>
        <v>0</v>
      </c>
      <c r="AQ47" s="284" t="s">
        <v>13</v>
      </c>
      <c r="AR47" s="285"/>
      <c r="AS47" s="195"/>
      <c r="AT47" s="195"/>
      <c r="AU47" s="195"/>
      <c r="AV47" s="195"/>
      <c r="AW47" s="195"/>
      <c r="AX47" s="197">
        <f>SUM(AS47:AW47)</f>
        <v>0</v>
      </c>
      <c r="BC47" s="274" t="s">
        <v>13</v>
      </c>
      <c r="BD47" s="293"/>
      <c r="BE47" s="196">
        <f t="shared" ref="BE47:BI48" si="71">Q47+AK47</f>
        <v>54</v>
      </c>
      <c r="BF47" s="195">
        <f t="shared" si="71"/>
        <v>49</v>
      </c>
      <c r="BG47" s="195">
        <f t="shared" si="71"/>
        <v>36</v>
      </c>
      <c r="BH47" s="195">
        <f t="shared" si="71"/>
        <v>49</v>
      </c>
      <c r="BI47" s="195">
        <f t="shared" si="71"/>
        <v>42</v>
      </c>
      <c r="BJ47" s="195">
        <f>SUM(BE47:BI47)</f>
        <v>230</v>
      </c>
      <c r="BK47" s="286" t="s">
        <v>13</v>
      </c>
      <c r="BL47" s="286"/>
      <c r="BM47" s="195">
        <f t="shared" ref="BM47:BQ48" si="72">Y47+AS47</f>
        <v>40</v>
      </c>
      <c r="BN47" s="195">
        <f t="shared" si="72"/>
        <v>29</v>
      </c>
      <c r="BO47" s="195">
        <f t="shared" si="72"/>
        <v>41</v>
      </c>
      <c r="BP47" s="195">
        <f t="shared" si="72"/>
        <v>25</v>
      </c>
      <c r="BQ47" s="195">
        <f t="shared" si="72"/>
        <v>25</v>
      </c>
      <c r="BR47" s="197">
        <f>SUM(BM47:BQ47)</f>
        <v>160</v>
      </c>
    </row>
    <row r="48" spans="2:70" ht="14.25" thickBot="1" x14ac:dyDescent="0.2">
      <c r="O48" s="274" t="s">
        <v>15</v>
      </c>
      <c r="P48" s="293"/>
      <c r="Q48" s="17">
        <v>54</v>
      </c>
      <c r="R48" s="18">
        <v>63</v>
      </c>
      <c r="S48" s="18">
        <v>66</v>
      </c>
      <c r="T48" s="18">
        <v>71</v>
      </c>
      <c r="U48" s="18">
        <v>78</v>
      </c>
      <c r="V48" s="18">
        <f>SUM(Q48:U48)</f>
        <v>332</v>
      </c>
      <c r="W48" s="291" t="s">
        <v>15</v>
      </c>
      <c r="X48" s="292"/>
      <c r="Y48" s="18">
        <v>59</v>
      </c>
      <c r="Z48" s="18">
        <v>71</v>
      </c>
      <c r="AA48" s="18">
        <v>73</v>
      </c>
      <c r="AB48" s="18">
        <v>58</v>
      </c>
      <c r="AC48" s="18">
        <v>61</v>
      </c>
      <c r="AD48" s="19">
        <f>SUM(Y48:AC48)</f>
        <v>322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54</v>
      </c>
      <c r="BF48" s="18">
        <f t="shared" si="71"/>
        <v>63</v>
      </c>
      <c r="BG48" s="18">
        <f t="shared" si="71"/>
        <v>66</v>
      </c>
      <c r="BH48" s="18">
        <f t="shared" si="71"/>
        <v>71</v>
      </c>
      <c r="BI48" s="18">
        <f t="shared" si="71"/>
        <v>78</v>
      </c>
      <c r="BJ48" s="18">
        <f>SUM(BE48:BI48)</f>
        <v>332</v>
      </c>
      <c r="BK48" s="287" t="s">
        <v>15</v>
      </c>
      <c r="BL48" s="287"/>
      <c r="BM48" s="18">
        <f t="shared" si="72"/>
        <v>59</v>
      </c>
      <c r="BN48" s="18">
        <f t="shared" si="72"/>
        <v>71</v>
      </c>
      <c r="BO48" s="18">
        <f t="shared" si="72"/>
        <v>73</v>
      </c>
      <c r="BP48" s="18">
        <f t="shared" si="72"/>
        <v>58</v>
      </c>
      <c r="BQ48" s="18">
        <f t="shared" si="72"/>
        <v>61</v>
      </c>
      <c r="BR48" s="19">
        <f>SUM(BM48:BQ48)</f>
        <v>322</v>
      </c>
    </row>
    <row r="49" spans="15:76" x14ac:dyDescent="0.15">
      <c r="O49" s="274" t="s">
        <v>12</v>
      </c>
      <c r="P49" s="275"/>
      <c r="Q49" s="20">
        <f t="shared" ref="Q49:V49" si="73">SUM(Q47:Q48)</f>
        <v>108</v>
      </c>
      <c r="R49" s="20">
        <f t="shared" si="73"/>
        <v>112</v>
      </c>
      <c r="S49" s="20">
        <f t="shared" si="73"/>
        <v>102</v>
      </c>
      <c r="T49" s="20">
        <f t="shared" si="73"/>
        <v>120</v>
      </c>
      <c r="U49" s="20">
        <f t="shared" si="73"/>
        <v>120</v>
      </c>
      <c r="V49" s="20">
        <f t="shared" si="73"/>
        <v>562</v>
      </c>
      <c r="W49" s="295" t="s">
        <v>12</v>
      </c>
      <c r="X49" s="296"/>
      <c r="Y49" s="20">
        <f t="shared" ref="Y49:AD49" si="74">SUM(Y47:Y48)</f>
        <v>99</v>
      </c>
      <c r="Z49" s="20">
        <f t="shared" si="74"/>
        <v>100</v>
      </c>
      <c r="AA49" s="20">
        <f t="shared" si="74"/>
        <v>114</v>
      </c>
      <c r="AB49" s="20">
        <f t="shared" si="74"/>
        <v>83</v>
      </c>
      <c r="AC49" s="20">
        <f t="shared" si="74"/>
        <v>86</v>
      </c>
      <c r="AD49" s="20">
        <f t="shared" si="74"/>
        <v>482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108</v>
      </c>
      <c r="BF49" s="20">
        <f t="shared" si="77"/>
        <v>112</v>
      </c>
      <c r="BG49" s="20">
        <f t="shared" si="77"/>
        <v>102</v>
      </c>
      <c r="BH49" s="20">
        <f t="shared" si="77"/>
        <v>120</v>
      </c>
      <c r="BI49" s="20">
        <f t="shared" si="77"/>
        <v>120</v>
      </c>
      <c r="BJ49" s="20">
        <f t="shared" si="77"/>
        <v>562</v>
      </c>
      <c r="BK49" s="295" t="s">
        <v>12</v>
      </c>
      <c r="BL49" s="296"/>
      <c r="BM49" s="20">
        <f t="shared" ref="BM49:BR49" si="78">SUM(BM47:BM48)</f>
        <v>99</v>
      </c>
      <c r="BN49" s="20">
        <f t="shared" si="78"/>
        <v>100</v>
      </c>
      <c r="BO49" s="20">
        <f t="shared" si="78"/>
        <v>114</v>
      </c>
      <c r="BP49" s="20">
        <f t="shared" si="78"/>
        <v>83</v>
      </c>
      <c r="BQ49" s="20">
        <f t="shared" si="78"/>
        <v>86</v>
      </c>
      <c r="BR49" s="20">
        <f t="shared" si="78"/>
        <v>482</v>
      </c>
    </row>
    <row r="50" spans="15:76" x14ac:dyDescent="0.15">
      <c r="O50" s="25"/>
      <c r="P50" s="25"/>
      <c r="Q50" s="23"/>
      <c r="R50" s="23"/>
      <c r="S50" s="23"/>
      <c r="T50" s="23"/>
      <c r="U50" s="23"/>
      <c r="V50" s="23"/>
      <c r="W50" s="25"/>
      <c r="X50" s="25"/>
      <c r="Y50" s="23"/>
      <c r="Z50" s="23"/>
      <c r="AA50" s="23"/>
      <c r="AB50" s="23"/>
      <c r="AC50" s="23"/>
      <c r="AD50" s="23"/>
      <c r="AI50" s="25"/>
      <c r="AJ50" s="25"/>
      <c r="AK50" s="23"/>
      <c r="AL50" s="23"/>
      <c r="AM50" s="23"/>
      <c r="AN50" s="23"/>
      <c r="AO50" s="23"/>
      <c r="AP50" s="23"/>
      <c r="AQ50" s="25"/>
      <c r="AR50" s="25"/>
      <c r="AS50" s="23"/>
      <c r="AT50" s="23"/>
      <c r="AU50" s="23"/>
      <c r="AV50" s="23"/>
      <c r="AW50" s="23"/>
      <c r="AX50" s="23"/>
      <c r="BC50" s="25"/>
      <c r="BD50" s="25"/>
      <c r="BE50" s="23"/>
      <c r="BF50" s="23"/>
      <c r="BG50" s="23"/>
      <c r="BH50" s="23"/>
      <c r="BI50" s="23"/>
      <c r="BJ50" s="23"/>
      <c r="BK50" s="25"/>
      <c r="BL50" s="25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196">
        <v>19</v>
      </c>
      <c r="R52" s="195">
        <v>10</v>
      </c>
      <c r="S52" s="195">
        <v>11</v>
      </c>
      <c r="T52" s="195">
        <v>13</v>
      </c>
      <c r="U52" s="195">
        <v>7</v>
      </c>
      <c r="V52" s="195">
        <f>SUM(Q52:U52)</f>
        <v>60</v>
      </c>
      <c r="W52" s="284" t="s">
        <v>13</v>
      </c>
      <c r="X52" s="285"/>
      <c r="Y52" s="27">
        <v>5</v>
      </c>
      <c r="Z52" s="27">
        <v>2</v>
      </c>
      <c r="AA52" s="27">
        <v>2</v>
      </c>
      <c r="AB52" s="27">
        <v>0</v>
      </c>
      <c r="AC52" s="27">
        <v>2</v>
      </c>
      <c r="AD52" s="197">
        <f>SUM(Y52:AC52)</f>
        <v>11</v>
      </c>
      <c r="AI52" s="274" t="s">
        <v>13</v>
      </c>
      <c r="AJ52" s="293"/>
      <c r="AK52" s="196"/>
      <c r="AL52" s="195"/>
      <c r="AM52" s="195"/>
      <c r="AN52" s="195"/>
      <c r="AO52" s="195"/>
      <c r="AP52" s="195">
        <f>SUM(AK52:AO52)</f>
        <v>0</v>
      </c>
      <c r="AQ52" s="284" t="s">
        <v>13</v>
      </c>
      <c r="AR52" s="285"/>
      <c r="AS52" s="195"/>
      <c r="AT52" s="195"/>
      <c r="AU52" s="195"/>
      <c r="AV52" s="195"/>
      <c r="AW52" s="195"/>
      <c r="AX52" s="197">
        <f>SUM(AS52:AW52)</f>
        <v>0</v>
      </c>
      <c r="BC52" s="274" t="s">
        <v>13</v>
      </c>
      <c r="BD52" s="293"/>
      <c r="BE52" s="196">
        <f t="shared" ref="BE52:BI53" si="79">Q52+AK52</f>
        <v>19</v>
      </c>
      <c r="BF52" s="195">
        <f t="shared" si="79"/>
        <v>10</v>
      </c>
      <c r="BG52" s="195">
        <f t="shared" si="79"/>
        <v>11</v>
      </c>
      <c r="BH52" s="195">
        <f t="shared" si="79"/>
        <v>13</v>
      </c>
      <c r="BI52" s="195">
        <f t="shared" si="79"/>
        <v>7</v>
      </c>
      <c r="BJ52" s="195">
        <f>SUM(BE52:BI52)</f>
        <v>60</v>
      </c>
      <c r="BK52" s="286" t="s">
        <v>13</v>
      </c>
      <c r="BL52" s="286"/>
      <c r="BM52" s="195">
        <f t="shared" ref="BM52:BQ53" si="80">Y52+AS52</f>
        <v>5</v>
      </c>
      <c r="BN52" s="195">
        <f t="shared" si="80"/>
        <v>2</v>
      </c>
      <c r="BO52" s="195">
        <f t="shared" si="80"/>
        <v>2</v>
      </c>
      <c r="BP52" s="195">
        <f t="shared" si="80"/>
        <v>0</v>
      </c>
      <c r="BQ52" s="195">
        <f t="shared" si="80"/>
        <v>2</v>
      </c>
      <c r="BR52" s="197">
        <f>SUM(BM52:BQ52)</f>
        <v>11</v>
      </c>
    </row>
    <row r="53" spans="15:76" ht="14.25" thickBot="1" x14ac:dyDescent="0.2">
      <c r="O53" s="274" t="s">
        <v>15</v>
      </c>
      <c r="P53" s="293"/>
      <c r="Q53" s="17">
        <v>52</v>
      </c>
      <c r="R53" s="18">
        <v>58</v>
      </c>
      <c r="S53" s="18">
        <v>36</v>
      </c>
      <c r="T53" s="18">
        <v>25</v>
      </c>
      <c r="U53" s="18">
        <v>21</v>
      </c>
      <c r="V53" s="18">
        <f>SUM(Q53:U53)</f>
        <v>192</v>
      </c>
      <c r="W53" s="291" t="s">
        <v>15</v>
      </c>
      <c r="X53" s="292"/>
      <c r="Y53" s="28">
        <v>21</v>
      </c>
      <c r="Z53" s="28">
        <v>19</v>
      </c>
      <c r="AA53" s="28">
        <v>8</v>
      </c>
      <c r="AB53" s="28">
        <v>11</v>
      </c>
      <c r="AC53" s="28">
        <v>8</v>
      </c>
      <c r="AD53" s="19">
        <f>SUM(Y53:AC53)</f>
        <v>67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52</v>
      </c>
      <c r="BF53" s="18">
        <f t="shared" si="79"/>
        <v>58</v>
      </c>
      <c r="BG53" s="18">
        <f t="shared" si="79"/>
        <v>36</v>
      </c>
      <c r="BH53" s="18">
        <f t="shared" si="79"/>
        <v>25</v>
      </c>
      <c r="BI53" s="18">
        <f t="shared" si="79"/>
        <v>21</v>
      </c>
      <c r="BJ53" s="18">
        <f>SUM(BE53:BI53)</f>
        <v>192</v>
      </c>
      <c r="BK53" s="287" t="s">
        <v>15</v>
      </c>
      <c r="BL53" s="287"/>
      <c r="BM53" s="18">
        <f t="shared" si="80"/>
        <v>21</v>
      </c>
      <c r="BN53" s="18">
        <f t="shared" si="80"/>
        <v>19</v>
      </c>
      <c r="BO53" s="18">
        <f t="shared" si="80"/>
        <v>8</v>
      </c>
      <c r="BP53" s="18">
        <f t="shared" si="80"/>
        <v>11</v>
      </c>
      <c r="BQ53" s="18">
        <f t="shared" si="80"/>
        <v>8</v>
      </c>
      <c r="BR53" s="19">
        <f>SUM(BM53:BQ53)</f>
        <v>67</v>
      </c>
    </row>
    <row r="54" spans="15:76" x14ac:dyDescent="0.15">
      <c r="O54" s="274" t="s">
        <v>12</v>
      </c>
      <c r="P54" s="275"/>
      <c r="Q54" s="20">
        <f t="shared" ref="Q54:V54" si="81">SUM(Q52:Q53)</f>
        <v>71</v>
      </c>
      <c r="R54" s="20">
        <f t="shared" si="81"/>
        <v>68</v>
      </c>
      <c r="S54" s="20">
        <f t="shared" si="81"/>
        <v>47</v>
      </c>
      <c r="T54" s="20">
        <f t="shared" si="81"/>
        <v>38</v>
      </c>
      <c r="U54" s="20">
        <f t="shared" si="81"/>
        <v>28</v>
      </c>
      <c r="V54" s="20">
        <f t="shared" si="81"/>
        <v>252</v>
      </c>
      <c r="W54" s="295" t="s">
        <v>12</v>
      </c>
      <c r="X54" s="296"/>
      <c r="Y54" s="20">
        <f>SUM(Y52:Y53)</f>
        <v>26</v>
      </c>
      <c r="Z54" s="20">
        <f t="shared" ref="Z54:AD54" si="82">SUM(Z52:Z53)</f>
        <v>21</v>
      </c>
      <c r="AA54" s="20">
        <f t="shared" si="82"/>
        <v>10</v>
      </c>
      <c r="AB54" s="20">
        <f t="shared" si="82"/>
        <v>11</v>
      </c>
      <c r="AC54" s="20">
        <f t="shared" si="82"/>
        <v>10</v>
      </c>
      <c r="AD54" s="20">
        <f t="shared" si="82"/>
        <v>78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71</v>
      </c>
      <c r="BF54" s="20">
        <f t="shared" si="85"/>
        <v>68</v>
      </c>
      <c r="BG54" s="20">
        <f t="shared" si="85"/>
        <v>47</v>
      </c>
      <c r="BH54" s="20">
        <f t="shared" si="85"/>
        <v>38</v>
      </c>
      <c r="BI54" s="20">
        <f t="shared" si="85"/>
        <v>28</v>
      </c>
      <c r="BJ54" s="20">
        <f t="shared" si="85"/>
        <v>252</v>
      </c>
      <c r="BK54" s="295" t="s">
        <v>12</v>
      </c>
      <c r="BL54" s="296"/>
      <c r="BM54" s="20">
        <f t="shared" ref="BM54:BR54" si="86">SUM(BM52:BM53)</f>
        <v>26</v>
      </c>
      <c r="BN54" s="20">
        <f t="shared" si="86"/>
        <v>21</v>
      </c>
      <c r="BO54" s="20">
        <f t="shared" si="86"/>
        <v>10</v>
      </c>
      <c r="BP54" s="20">
        <f t="shared" si="86"/>
        <v>11</v>
      </c>
      <c r="BQ54" s="20">
        <f t="shared" si="86"/>
        <v>10</v>
      </c>
      <c r="BR54" s="20">
        <f t="shared" si="86"/>
        <v>78</v>
      </c>
    </row>
    <row r="55" spans="15:76" x14ac:dyDescent="0.15">
      <c r="O55" s="25"/>
      <c r="P55" s="25"/>
      <c r="Q55" s="23"/>
      <c r="R55" s="23"/>
      <c r="S55" s="23"/>
      <c r="T55" s="23"/>
      <c r="U55" s="23"/>
      <c r="V55" s="23"/>
      <c r="W55" s="25"/>
      <c r="X55" s="25"/>
      <c r="Y55" s="23"/>
      <c r="Z55" s="23"/>
      <c r="AA55" s="23"/>
      <c r="AB55" s="23"/>
      <c r="AC55" s="23"/>
      <c r="AD55" s="23"/>
      <c r="AI55" s="25"/>
      <c r="AJ55" s="25"/>
      <c r="AK55" s="23"/>
      <c r="AL55" s="23"/>
      <c r="AM55" s="23"/>
      <c r="AN55" s="23"/>
      <c r="AO55" s="23"/>
      <c r="AP55" s="23"/>
      <c r="AQ55" s="25"/>
      <c r="AR55" s="25"/>
      <c r="AS55" s="23"/>
      <c r="AT55" s="23"/>
      <c r="AU55" s="23"/>
      <c r="AV55" s="23"/>
      <c r="AW55" s="23"/>
      <c r="AX55" s="23"/>
      <c r="BC55" s="25"/>
      <c r="BD55" s="25"/>
      <c r="BE55" s="23"/>
      <c r="BF55" s="23"/>
      <c r="BG55" s="23"/>
      <c r="BH55" s="23"/>
      <c r="BI55" s="23"/>
      <c r="BJ55" s="23"/>
      <c r="BK55" s="25"/>
      <c r="BL55" s="25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6">
        <v>1</v>
      </c>
      <c r="R57" s="27">
        <v>1</v>
      </c>
      <c r="S57" s="27">
        <v>0</v>
      </c>
      <c r="T57" s="27">
        <v>0</v>
      </c>
      <c r="U57" s="27">
        <v>0</v>
      </c>
      <c r="V57" s="27">
        <f>SUM(Q57:U57)</f>
        <v>2</v>
      </c>
      <c r="W57" s="382" t="s">
        <v>13</v>
      </c>
      <c r="X57" s="383"/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190">
        <f>SUM(Y57:AC57)</f>
        <v>0</v>
      </c>
      <c r="AI57" s="274" t="s">
        <v>13</v>
      </c>
      <c r="AJ57" s="293"/>
      <c r="AK57" s="26"/>
      <c r="AL57" s="27"/>
      <c r="AM57" s="27"/>
      <c r="AN57" s="27"/>
      <c r="AO57" s="27"/>
      <c r="AP57" s="27">
        <f>SUM(AK57:AO57)</f>
        <v>0</v>
      </c>
      <c r="AQ57" s="284" t="s">
        <v>13</v>
      </c>
      <c r="AR57" s="285"/>
      <c r="AS57" s="27"/>
      <c r="AT57" s="27"/>
      <c r="AU57" s="27"/>
      <c r="AV57" s="27"/>
      <c r="AW57" s="27"/>
      <c r="AX57" s="197">
        <f>SUM(AS57:AW57)</f>
        <v>0</v>
      </c>
      <c r="BC57" s="274" t="s">
        <v>13</v>
      </c>
      <c r="BD57" s="293"/>
      <c r="BE57" s="196">
        <f t="shared" ref="BE57:BI58" si="87">Q57+AK57</f>
        <v>1</v>
      </c>
      <c r="BF57" s="195">
        <f t="shared" si="87"/>
        <v>1</v>
      </c>
      <c r="BG57" s="195">
        <f t="shared" si="87"/>
        <v>0</v>
      </c>
      <c r="BH57" s="195">
        <f t="shared" si="87"/>
        <v>0</v>
      </c>
      <c r="BI57" s="195">
        <f t="shared" si="87"/>
        <v>0</v>
      </c>
      <c r="BJ57" s="27">
        <f>SUM(BE57:BI57)</f>
        <v>2</v>
      </c>
      <c r="BK57" s="286" t="s">
        <v>13</v>
      </c>
      <c r="BL57" s="286"/>
      <c r="BM57" s="195">
        <f t="shared" ref="BM57:BO58" si="88">Y57+AS57</f>
        <v>0</v>
      </c>
      <c r="BN57" s="195">
        <f t="shared" si="88"/>
        <v>0</v>
      </c>
      <c r="BO57" s="195">
        <f t="shared" si="88"/>
        <v>0</v>
      </c>
      <c r="BP57" s="195"/>
      <c r="BQ57" s="195"/>
      <c r="BR57" s="197">
        <f>SUM(BM57:BQ57)</f>
        <v>0</v>
      </c>
    </row>
    <row r="58" spans="15:76" ht="14.25" thickBot="1" x14ac:dyDescent="0.2">
      <c r="O58" s="274" t="s">
        <v>15</v>
      </c>
      <c r="P58" s="293"/>
      <c r="Q58" s="30">
        <v>5</v>
      </c>
      <c r="R58" s="28">
        <v>6</v>
      </c>
      <c r="S58" s="28">
        <v>1</v>
      </c>
      <c r="T58" s="28">
        <v>1</v>
      </c>
      <c r="U58" s="28">
        <v>1</v>
      </c>
      <c r="V58" s="28">
        <f>SUM(Q58:U58)</f>
        <v>14</v>
      </c>
      <c r="W58" s="384" t="s">
        <v>15</v>
      </c>
      <c r="X58" s="385"/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1">
        <f>SUM(Y58:AC58)</f>
        <v>0</v>
      </c>
      <c r="AI58" s="274" t="s">
        <v>15</v>
      </c>
      <c r="AJ58" s="293"/>
      <c r="AK58" s="30"/>
      <c r="AL58" s="28"/>
      <c r="AM58" s="28"/>
      <c r="AN58" s="28"/>
      <c r="AO58" s="28"/>
      <c r="AP58" s="28">
        <f>SUM(AK58:AO58)</f>
        <v>0</v>
      </c>
      <c r="AQ58" s="291" t="s">
        <v>15</v>
      </c>
      <c r="AR58" s="292"/>
      <c r="AS58" s="28"/>
      <c r="AT58" s="28"/>
      <c r="AU58" s="28"/>
      <c r="AV58" s="28"/>
      <c r="AW58" s="28"/>
      <c r="AX58" s="19">
        <f>SUM(AS58:AW58)</f>
        <v>0</v>
      </c>
      <c r="BC58" s="274" t="s">
        <v>15</v>
      </c>
      <c r="BD58" s="293"/>
      <c r="BE58" s="17">
        <f>Q58+AK58</f>
        <v>5</v>
      </c>
      <c r="BF58" s="18">
        <f t="shared" si="87"/>
        <v>6</v>
      </c>
      <c r="BG58" s="18">
        <f t="shared" si="87"/>
        <v>1</v>
      </c>
      <c r="BH58" s="18">
        <f t="shared" si="87"/>
        <v>1</v>
      </c>
      <c r="BI58" s="18">
        <f t="shared" si="87"/>
        <v>1</v>
      </c>
      <c r="BJ58" s="28">
        <f>SUM(BE58:BI58)</f>
        <v>14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6</v>
      </c>
      <c r="R59" s="20">
        <f t="shared" si="89"/>
        <v>7</v>
      </c>
      <c r="S59" s="20">
        <f t="shared" si="89"/>
        <v>1</v>
      </c>
      <c r="T59" s="20">
        <f t="shared" si="89"/>
        <v>1</v>
      </c>
      <c r="U59" s="20">
        <f t="shared" si="89"/>
        <v>1</v>
      </c>
      <c r="V59" s="20">
        <f t="shared" si="89"/>
        <v>16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6</v>
      </c>
      <c r="BF59" s="20">
        <f t="shared" si="93"/>
        <v>7</v>
      </c>
      <c r="BG59" s="20">
        <f t="shared" si="93"/>
        <v>1</v>
      </c>
      <c r="BH59" s="20">
        <f t="shared" si="93"/>
        <v>1</v>
      </c>
      <c r="BI59" s="20">
        <f t="shared" si="93"/>
        <v>1</v>
      </c>
      <c r="BJ59" s="20">
        <f t="shared" si="93"/>
        <v>16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6"/>
      <c r="U61" s="47"/>
      <c r="V61" s="390" t="s">
        <v>19</v>
      </c>
      <c r="W61" s="391"/>
      <c r="X61" s="392"/>
      <c r="Y61" s="48"/>
      <c r="Z61" s="48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N61" s="31"/>
      <c r="AP61" s="399" t="s">
        <v>19</v>
      </c>
      <c r="AQ61" s="400"/>
      <c r="AR61" s="401"/>
      <c r="AS61" s="32"/>
      <c r="AT61" s="32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H61" s="31"/>
      <c r="BJ61" s="399" t="s">
        <v>19</v>
      </c>
      <c r="BK61" s="400"/>
      <c r="BL61" s="401"/>
      <c r="BM61" s="32"/>
      <c r="BN61" s="32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49" t="s">
        <v>16</v>
      </c>
      <c r="R62" s="405">
        <f>V7+AD7+V12</f>
        <v>586</v>
      </c>
      <c r="S62" s="406"/>
      <c r="T62" s="46"/>
      <c r="U62" s="47"/>
      <c r="V62" s="49" t="s">
        <v>16</v>
      </c>
      <c r="W62" s="405">
        <f>AD12+V17+AD17+V22+AD22+V27+AD27+V32+AD32+V37</f>
        <v>2742</v>
      </c>
      <c r="X62" s="406"/>
      <c r="Y62" s="50"/>
      <c r="Z62" s="50"/>
      <c r="AA62" s="49" t="s">
        <v>16</v>
      </c>
      <c r="AB62" s="405">
        <f>AD37+V42+AD42+V47+AD47+V52+AD52+V57+AD57</f>
        <v>1707</v>
      </c>
      <c r="AC62" s="406"/>
      <c r="AD62" s="40" t="s">
        <v>16</v>
      </c>
      <c r="AE62" s="167">
        <f>AD37+V42</f>
        <v>924</v>
      </c>
      <c r="AF62" s="167">
        <f>AD42+V47+AD47+V52+AD52+V57+AD57</f>
        <v>783</v>
      </c>
      <c r="AK62" s="33" t="s">
        <v>16</v>
      </c>
      <c r="AL62" s="407">
        <f>AP7+AX7+AP12</f>
        <v>0</v>
      </c>
      <c r="AM62" s="251"/>
      <c r="AN62" s="31"/>
      <c r="AP62" s="33" t="s">
        <v>16</v>
      </c>
      <c r="AQ62" s="407">
        <f>AX12+AP17+AX17+AP22+AX22+AP27+AX27+AP32+AX32+AP37</f>
        <v>41</v>
      </c>
      <c r="AR62" s="251"/>
      <c r="AS62" s="34"/>
      <c r="AT62" s="34"/>
      <c r="AU62" s="33" t="s">
        <v>16</v>
      </c>
      <c r="AV62" s="407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33" t="s">
        <v>16</v>
      </c>
      <c r="BF62" s="408">
        <f>BJ7+BR7+BJ12</f>
        <v>586</v>
      </c>
      <c r="BG62" s="409"/>
      <c r="BH62" s="31"/>
      <c r="BJ62" s="33" t="s">
        <v>16</v>
      </c>
      <c r="BK62" s="408">
        <f>BR12+BJ17+BR17+BJ22+BR22+BJ27+BR27+BJ32+BR32+BJ37</f>
        <v>2783</v>
      </c>
      <c r="BL62" s="409"/>
      <c r="BM62" s="34"/>
      <c r="BN62" s="34"/>
      <c r="BO62" s="33" t="s">
        <v>16</v>
      </c>
      <c r="BP62" s="408">
        <f>BR37+BJ42+BR42+BJ47+BR47+BJ52+BR52+BJ57+BR57</f>
        <v>1707</v>
      </c>
      <c r="BQ62" s="409"/>
      <c r="BR62" s="40" t="s">
        <v>16</v>
      </c>
      <c r="BS62" s="167">
        <f>BR37+BJ42</f>
        <v>924</v>
      </c>
      <c r="BT62" s="167">
        <f>BR42+BJ47+BR47+BJ52+BR52+BJ57+BR57</f>
        <v>783</v>
      </c>
    </row>
    <row r="63" spans="15:76" ht="15" thickBot="1" x14ac:dyDescent="0.2">
      <c r="Q63" s="51" t="s">
        <v>14</v>
      </c>
      <c r="R63" s="410">
        <f>V8+AD8+V13</f>
        <v>583</v>
      </c>
      <c r="S63" s="411"/>
      <c r="T63" s="46"/>
      <c r="U63" s="47"/>
      <c r="V63" s="51" t="s">
        <v>14</v>
      </c>
      <c r="W63" s="410">
        <f>AD13+V18+AD18+V23+AD23+V28+AD28+V33+AD33+V38</f>
        <v>2653</v>
      </c>
      <c r="X63" s="411"/>
      <c r="Y63" s="50"/>
      <c r="Z63" s="50"/>
      <c r="AA63" s="51" t="s">
        <v>14</v>
      </c>
      <c r="AB63" s="410">
        <f>AD38+V43+AD43+V48+AD48+V53+AD53+V58+AD58</f>
        <v>2264</v>
      </c>
      <c r="AC63" s="411"/>
      <c r="AD63" s="40" t="s">
        <v>14</v>
      </c>
      <c r="AE63" s="168">
        <f>AD38+V43</f>
        <v>982</v>
      </c>
      <c r="AF63" s="168">
        <f>AD43+V48+AD48+V53+AD53+V58+AD58</f>
        <v>1282</v>
      </c>
      <c r="AK63" s="164" t="s">
        <v>14</v>
      </c>
      <c r="AL63" s="412">
        <f>AP8+AX8+AP13</f>
        <v>0</v>
      </c>
      <c r="AM63" s="413"/>
      <c r="AN63" s="31"/>
      <c r="AP63" s="164" t="s">
        <v>14</v>
      </c>
      <c r="AQ63" s="412">
        <f>AX13+AP18+AX18+AP23+AX23+AP28+AX28+AP33+AX33+AP38</f>
        <v>42</v>
      </c>
      <c r="AR63" s="413"/>
      <c r="AS63" s="34"/>
      <c r="AT63" s="34"/>
      <c r="AU63" s="164" t="s">
        <v>14</v>
      </c>
      <c r="AV63" s="41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164" t="s">
        <v>14</v>
      </c>
      <c r="BF63" s="414">
        <f>BJ8+BR8+BJ13</f>
        <v>583</v>
      </c>
      <c r="BG63" s="415"/>
      <c r="BH63" s="31"/>
      <c r="BJ63" s="164" t="s">
        <v>14</v>
      </c>
      <c r="BK63" s="414">
        <f>BR13+BJ18+BR18+BJ23+BR23+BJ28+BR28+BJ33+BR33+BJ38</f>
        <v>2695</v>
      </c>
      <c r="BL63" s="415"/>
      <c r="BM63" s="34"/>
      <c r="BN63" s="34"/>
      <c r="BO63" s="164" t="s">
        <v>14</v>
      </c>
      <c r="BP63" s="414">
        <f>BR38+BJ43+BR43+BJ48+BR48+BJ53+BR53+BJ58+BR58</f>
        <v>2265</v>
      </c>
      <c r="BQ63" s="416"/>
      <c r="BR63" s="40" t="s">
        <v>14</v>
      </c>
      <c r="BS63" s="168">
        <f>BR38+BJ43</f>
        <v>982</v>
      </c>
      <c r="BT63" s="168">
        <f>BR43+BJ48+BR48+BJ53+BR53+BJ58+BR58</f>
        <v>1283</v>
      </c>
    </row>
    <row r="64" spans="15:76" ht="15" thickBot="1" x14ac:dyDescent="0.2">
      <c r="Q64" s="52" t="s">
        <v>12</v>
      </c>
      <c r="R64" s="424">
        <f>R62+R63</f>
        <v>1169</v>
      </c>
      <c r="S64" s="425"/>
      <c r="T64" s="46"/>
      <c r="U64" s="47"/>
      <c r="V64" s="52" t="s">
        <v>12</v>
      </c>
      <c r="W64" s="424">
        <f>W62+W63</f>
        <v>5395</v>
      </c>
      <c r="X64" s="425"/>
      <c r="Y64" s="50"/>
      <c r="Z64" s="50"/>
      <c r="AA64" s="52" t="s">
        <v>12</v>
      </c>
      <c r="AB64" s="424">
        <f>AB62+AB63</f>
        <v>3971</v>
      </c>
      <c r="AC64" s="425"/>
      <c r="AD64" s="40" t="s">
        <v>12</v>
      </c>
      <c r="AE64" s="169">
        <f>AD39+V44</f>
        <v>1906</v>
      </c>
      <c r="AF64" s="170">
        <f>AD44+V49+AD49+V54+AD54+V59+AD59</f>
        <v>2065</v>
      </c>
      <c r="AK64" s="166" t="s">
        <v>12</v>
      </c>
      <c r="AL64" s="426">
        <f>AL62+AL63</f>
        <v>0</v>
      </c>
      <c r="AM64" s="427"/>
      <c r="AN64" s="31"/>
      <c r="AP64" s="166" t="s">
        <v>12</v>
      </c>
      <c r="AQ64" s="426">
        <f>AQ62+AQ63</f>
        <v>83</v>
      </c>
      <c r="AR64" s="427"/>
      <c r="AS64" s="34"/>
      <c r="AT64" s="34"/>
      <c r="AU64" s="166" t="s">
        <v>12</v>
      </c>
      <c r="AV64" s="426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166" t="s">
        <v>12</v>
      </c>
      <c r="BF64" s="420">
        <f>BF62+BF63</f>
        <v>1169</v>
      </c>
      <c r="BG64" s="421"/>
      <c r="BH64" s="31"/>
      <c r="BJ64" s="166" t="s">
        <v>12</v>
      </c>
      <c r="BK64" s="420">
        <f>BK62+BK63</f>
        <v>5478</v>
      </c>
      <c r="BL64" s="421"/>
      <c r="BM64" s="34"/>
      <c r="BN64" s="34"/>
      <c r="BO64" s="166" t="s">
        <v>12</v>
      </c>
      <c r="BP64" s="420">
        <f>BP62+BP63</f>
        <v>3972</v>
      </c>
      <c r="BQ64" s="421"/>
      <c r="BR64" s="40" t="s">
        <v>12</v>
      </c>
      <c r="BS64" s="169">
        <f>BR39+BJ44</f>
        <v>1906</v>
      </c>
      <c r="BT64" s="170">
        <f>BR44+BJ49+BR49+BJ54+BR54+BJ59+BR59</f>
        <v>2066</v>
      </c>
      <c r="BW64" s="35"/>
      <c r="BX64" s="35"/>
    </row>
    <row r="65" spans="17:76" ht="14.25" x14ac:dyDescent="0.15">
      <c r="Q65" s="53" t="s">
        <v>23</v>
      </c>
      <c r="R65" s="422">
        <f>R64/O9</f>
        <v>0.11096345514950166</v>
      </c>
      <c r="S65" s="423"/>
      <c r="T65" s="47"/>
      <c r="U65" s="47"/>
      <c r="V65" s="53" t="s">
        <v>23</v>
      </c>
      <c r="W65" s="422">
        <f>W64/O9</f>
        <v>0.51210251542477458</v>
      </c>
      <c r="X65" s="423"/>
      <c r="Y65" s="54"/>
      <c r="Z65" s="54"/>
      <c r="AA65" s="53" t="s">
        <v>23</v>
      </c>
      <c r="AB65" s="422">
        <f>AB64/O9</f>
        <v>0.37693402942572379</v>
      </c>
      <c r="AC65" s="423"/>
      <c r="AE65" s="45">
        <f>AE64/O9</f>
        <v>0.18092074038917894</v>
      </c>
      <c r="AF65" s="45">
        <f>AF64/O9</f>
        <v>0.19601328903654486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0.98809523809523814</v>
      </c>
      <c r="AR65" s="418"/>
      <c r="AS65" s="36"/>
      <c r="AT65" s="36"/>
      <c r="AU65" s="165" t="s">
        <v>23</v>
      </c>
      <c r="AV65" s="417">
        <f>AV64/AI9</f>
        <v>1.1904761904761904E-2</v>
      </c>
      <c r="AW65" s="418"/>
      <c r="AY65" s="45">
        <f>AY64/AI9</f>
        <v>0</v>
      </c>
      <c r="AZ65" s="45">
        <f>AZ64/AI9</f>
        <v>1.1904761904761904E-2</v>
      </c>
      <c r="BE65" s="165" t="s">
        <v>23</v>
      </c>
      <c r="BF65" s="417">
        <f>BF64/BC9</f>
        <v>0.11008569545154911</v>
      </c>
      <c r="BG65" s="418"/>
      <c r="BJ65" s="165" t="s">
        <v>23</v>
      </c>
      <c r="BK65" s="417">
        <f>BK64/BC9</f>
        <v>0.51586778416046708</v>
      </c>
      <c r="BL65" s="418"/>
      <c r="BM65" s="36"/>
      <c r="BN65" s="36"/>
      <c r="BO65" s="165" t="s">
        <v>23</v>
      </c>
      <c r="BP65" s="417">
        <f>BP64/BC9</f>
        <v>0.37404652038798381</v>
      </c>
      <c r="BQ65" s="418"/>
      <c r="BS65" s="45">
        <f>BS64/BC9</f>
        <v>0.17948959412374046</v>
      </c>
      <c r="BT65" s="45">
        <f>BT64/BC9</f>
        <v>0.19455692626424334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1632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1623</v>
      </c>
      <c r="AA75" s="419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C9AC-25AC-4ACE-A498-774C4F537B05}">
  <dimension ref="A1:BX75"/>
  <sheetViews>
    <sheetView view="pageBreakPreview" topLeftCell="AZ31" zoomScaleNormal="100" zoomScaleSheetLayoutView="100" workbookViewId="0">
      <selection activeCell="V58" sqref="V58"/>
    </sheetView>
  </sheetViews>
  <sheetFormatPr defaultRowHeight="13.5" x14ac:dyDescent="0.15"/>
  <cols>
    <col min="1" max="1" width="5.25" customWidth="1"/>
    <col min="2" max="2" width="14.5" customWidth="1"/>
    <col min="3" max="4" width="9.25" bestFit="1" customWidth="1"/>
    <col min="5" max="5" width="11.125" bestFit="1" customWidth="1"/>
    <col min="6" max="6" width="10" bestFit="1" customWidth="1"/>
    <col min="7" max="7" width="9.25" bestFit="1" customWidth="1"/>
    <col min="8" max="8" width="9.75" bestFit="1" customWidth="1"/>
    <col min="9" max="10" width="10" bestFit="1" customWidth="1"/>
    <col min="11" max="11" width="11.125" bestFit="1" customWidth="1"/>
    <col min="12" max="12" width="4.75" style="31" customWidth="1"/>
    <col min="13" max="13" width="6.125" customWidth="1"/>
    <col min="14" max="14" width="5.625" customWidth="1"/>
    <col min="15" max="15" width="4" customWidth="1"/>
    <col min="16" max="16" width="4.5" customWidth="1"/>
    <col min="17" max="21" width="5.875" customWidth="1"/>
    <col min="22" max="22" width="6.5" customWidth="1"/>
    <col min="23" max="24" width="5.25" customWidth="1"/>
    <col min="25" max="28" width="5.625" customWidth="1"/>
    <col min="29" max="29" width="5.875" customWidth="1"/>
    <col min="30" max="30" width="6.5" customWidth="1"/>
    <col min="31" max="33" width="6.875" customWidth="1"/>
    <col min="34" max="34" width="6.25" customWidth="1"/>
    <col min="35" max="35" width="5.625" customWidth="1"/>
    <col min="36" max="36" width="5" customWidth="1"/>
    <col min="37" max="50" width="5.625" customWidth="1"/>
    <col min="51" max="52" width="8.125" customWidth="1"/>
    <col min="53" max="70" width="5.625" customWidth="1"/>
    <col min="71" max="72" width="8.375" customWidth="1"/>
  </cols>
  <sheetData>
    <row r="1" spans="1:70" ht="14.25" customHeight="1" x14ac:dyDescent="0.15">
      <c r="A1" s="255"/>
      <c r="B1" s="255"/>
      <c r="C1" s="1"/>
      <c r="D1" s="1"/>
      <c r="E1" s="1"/>
      <c r="F1" s="1"/>
      <c r="G1" s="1"/>
      <c r="H1" s="1"/>
      <c r="I1" s="1"/>
      <c r="J1" s="1"/>
      <c r="K1" s="1"/>
      <c r="L1" s="74"/>
      <c r="M1" s="21" t="s">
        <v>40</v>
      </c>
      <c r="N1" s="1"/>
      <c r="O1" s="1"/>
    </row>
    <row r="2" spans="1:70" ht="13.5" customHeight="1" x14ac:dyDescent="0.15">
      <c r="A2" s="255"/>
      <c r="B2" s="255"/>
      <c r="C2" s="256" t="s">
        <v>29</v>
      </c>
      <c r="D2" s="256"/>
      <c r="E2" s="256"/>
      <c r="F2" s="256"/>
      <c r="G2" s="256"/>
      <c r="H2" s="256"/>
      <c r="I2" s="256"/>
    </row>
    <row r="3" spans="1:70" ht="13.5" customHeight="1" x14ac:dyDescent="0.15">
      <c r="A3" s="255"/>
      <c r="B3" s="255"/>
      <c r="C3" s="256"/>
      <c r="D3" s="256"/>
      <c r="E3" s="256"/>
      <c r="F3" s="256"/>
      <c r="G3" s="256"/>
      <c r="H3" s="256"/>
      <c r="I3" s="256"/>
      <c r="Q3" s="257" t="s">
        <v>0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K3" s="257" t="s">
        <v>1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BE3" s="257" t="s">
        <v>2</v>
      </c>
      <c r="BF3" s="257"/>
      <c r="BG3" s="257"/>
      <c r="BH3" s="257"/>
      <c r="BI3" s="257"/>
      <c r="BJ3" s="257"/>
      <c r="BK3" s="257"/>
      <c r="BL3" s="257"/>
      <c r="BM3" s="257"/>
      <c r="BN3" s="257"/>
      <c r="BO3" s="257"/>
    </row>
    <row r="4" spans="1:70" ht="14.25" x14ac:dyDescent="0.15">
      <c r="G4" s="258" t="s">
        <v>64</v>
      </c>
      <c r="H4" s="259"/>
      <c r="I4" s="259"/>
      <c r="J4" s="259"/>
      <c r="K4" s="259"/>
      <c r="M4" s="2" t="s">
        <v>3</v>
      </c>
      <c r="N4" s="3"/>
      <c r="O4" s="2"/>
      <c r="V4" s="4"/>
      <c r="W4" s="5"/>
      <c r="X4" s="5"/>
      <c r="Z4" s="260" t="str">
        <f>G4</f>
        <v>令和2年12月31日現在</v>
      </c>
      <c r="AA4" s="261"/>
      <c r="AB4" s="261"/>
      <c r="AC4" s="261"/>
      <c r="AD4" s="261"/>
      <c r="AG4" s="6" t="s">
        <v>4</v>
      </c>
      <c r="AH4" s="7"/>
      <c r="AI4" s="6"/>
      <c r="AP4" s="4"/>
      <c r="AQ4" s="5"/>
      <c r="AR4" s="5"/>
      <c r="AT4" s="262" t="str">
        <f>Z4</f>
        <v>令和2年12月31日現在</v>
      </c>
      <c r="AU4" s="263"/>
      <c r="AV4" s="263"/>
      <c r="AW4" s="263"/>
      <c r="AX4" s="263"/>
      <c r="BA4" s="8" t="s">
        <v>5</v>
      </c>
      <c r="BB4" s="9"/>
      <c r="BC4" s="8"/>
      <c r="BJ4" s="4"/>
      <c r="BK4" s="5"/>
      <c r="BL4" s="5"/>
      <c r="BN4" s="262" t="str">
        <f>AT4</f>
        <v>令和2年12月31日現在</v>
      </c>
      <c r="BO4" s="263"/>
      <c r="BP4" s="263"/>
      <c r="BQ4" s="263"/>
      <c r="BR4" s="263"/>
    </row>
    <row r="5" spans="1:70" ht="14.25" thickBot="1" x14ac:dyDescent="0.2">
      <c r="M5" s="250" t="s">
        <v>6</v>
      </c>
      <c r="N5" s="252"/>
      <c r="O5" s="278" t="s">
        <v>7</v>
      </c>
      <c r="P5" s="279"/>
      <c r="Q5" s="10"/>
      <c r="R5" s="10"/>
      <c r="S5" s="10"/>
      <c r="T5" s="10"/>
      <c r="U5" s="10"/>
      <c r="V5" s="10"/>
      <c r="W5" s="11"/>
      <c r="X5" s="12"/>
      <c r="Y5" s="10"/>
      <c r="Z5" s="10"/>
      <c r="AA5" s="10"/>
      <c r="AB5" s="10"/>
      <c r="AC5" s="10"/>
      <c r="AD5" s="10"/>
      <c r="AG5" s="250" t="s">
        <v>6</v>
      </c>
      <c r="AH5" s="252"/>
      <c r="AI5" s="250" t="s">
        <v>8</v>
      </c>
      <c r="AJ5" s="251"/>
      <c r="AK5" s="10"/>
      <c r="AL5" s="10"/>
      <c r="AM5" s="10"/>
      <c r="AN5" s="10"/>
      <c r="AO5" s="10"/>
      <c r="AP5" s="10"/>
      <c r="AQ5" s="11"/>
      <c r="AR5" s="12"/>
      <c r="AS5" s="10"/>
      <c r="AT5" s="10"/>
      <c r="AU5" s="10"/>
      <c r="AV5" s="10"/>
      <c r="AW5" s="10"/>
      <c r="AX5" s="10"/>
      <c r="BA5" s="250" t="s">
        <v>6</v>
      </c>
      <c r="BB5" s="252"/>
      <c r="BC5" s="253" t="s">
        <v>9</v>
      </c>
      <c r="BD5" s="254"/>
      <c r="BE5" s="10"/>
      <c r="BF5" s="10"/>
      <c r="BG5" s="10"/>
      <c r="BH5" s="10"/>
      <c r="BI5" s="10"/>
      <c r="BJ5" s="10"/>
      <c r="BK5" s="11"/>
      <c r="BL5" s="12"/>
      <c r="BM5" s="10"/>
      <c r="BN5" s="10"/>
      <c r="BO5" s="10"/>
      <c r="BP5" s="10"/>
      <c r="BQ5" s="10"/>
      <c r="BR5" s="10"/>
    </row>
    <row r="6" spans="1:70" ht="15.75" thickBot="1" x14ac:dyDescent="0.2">
      <c r="B6" s="264" t="s">
        <v>30</v>
      </c>
      <c r="C6" s="266" t="s">
        <v>31</v>
      </c>
      <c r="D6" s="267"/>
      <c r="E6" s="268"/>
      <c r="F6" s="269" t="s">
        <v>32</v>
      </c>
      <c r="G6" s="267"/>
      <c r="H6" s="270"/>
      <c r="I6" s="271" t="s">
        <v>50</v>
      </c>
      <c r="J6" s="272"/>
      <c r="K6" s="273"/>
      <c r="L6" s="75"/>
      <c r="M6" s="274" t="s">
        <v>10</v>
      </c>
      <c r="N6" s="275"/>
      <c r="O6" s="276" t="s">
        <v>11</v>
      </c>
      <c r="P6" s="277"/>
      <c r="Q6" s="13">
        <v>0</v>
      </c>
      <c r="R6" s="13">
        <v>1</v>
      </c>
      <c r="S6" s="13">
        <v>2</v>
      </c>
      <c r="T6" s="13">
        <v>3</v>
      </c>
      <c r="U6" s="13">
        <v>4</v>
      </c>
      <c r="V6" s="13" t="s">
        <v>12</v>
      </c>
      <c r="W6" s="280" t="s">
        <v>10</v>
      </c>
      <c r="X6" s="281"/>
      <c r="Y6" s="13">
        <v>5</v>
      </c>
      <c r="Z6" s="13">
        <v>6</v>
      </c>
      <c r="AA6" s="13">
        <v>7</v>
      </c>
      <c r="AB6" s="13">
        <v>8</v>
      </c>
      <c r="AC6" s="13">
        <v>9</v>
      </c>
      <c r="AD6" s="13" t="s">
        <v>12</v>
      </c>
      <c r="AG6" s="274" t="s">
        <v>10</v>
      </c>
      <c r="AH6" s="275"/>
      <c r="AI6" s="276" t="s">
        <v>11</v>
      </c>
      <c r="AJ6" s="277"/>
      <c r="AK6" s="13">
        <v>0</v>
      </c>
      <c r="AL6" s="13">
        <v>1</v>
      </c>
      <c r="AM6" s="13">
        <v>2</v>
      </c>
      <c r="AN6" s="13">
        <v>3</v>
      </c>
      <c r="AO6" s="13">
        <v>4</v>
      </c>
      <c r="AP6" s="13" t="s">
        <v>12</v>
      </c>
      <c r="AQ6" s="280" t="s">
        <v>10</v>
      </c>
      <c r="AR6" s="281"/>
      <c r="AS6" s="13">
        <v>5</v>
      </c>
      <c r="AT6" s="13">
        <v>6</v>
      </c>
      <c r="AU6" s="13">
        <v>7</v>
      </c>
      <c r="AV6" s="13">
        <v>8</v>
      </c>
      <c r="AW6" s="13">
        <v>9</v>
      </c>
      <c r="AX6" s="13" t="s">
        <v>12</v>
      </c>
      <c r="BA6" s="274" t="s">
        <v>10</v>
      </c>
      <c r="BB6" s="275"/>
      <c r="BC6" s="276" t="s">
        <v>11</v>
      </c>
      <c r="BD6" s="277"/>
      <c r="BE6" s="13">
        <v>0</v>
      </c>
      <c r="BF6" s="13">
        <v>1</v>
      </c>
      <c r="BG6" s="13">
        <v>2</v>
      </c>
      <c r="BH6" s="13">
        <v>3</v>
      </c>
      <c r="BI6" s="13">
        <v>4</v>
      </c>
      <c r="BJ6" s="13" t="s">
        <v>12</v>
      </c>
      <c r="BK6" s="280" t="s">
        <v>10</v>
      </c>
      <c r="BL6" s="281"/>
      <c r="BM6" s="13">
        <v>5</v>
      </c>
      <c r="BN6" s="13">
        <v>6</v>
      </c>
      <c r="BO6" s="13">
        <v>7</v>
      </c>
      <c r="BP6" s="13">
        <v>8</v>
      </c>
      <c r="BQ6" s="13">
        <v>9</v>
      </c>
      <c r="BR6" s="13" t="s">
        <v>12</v>
      </c>
    </row>
    <row r="7" spans="1:70" ht="15.75" thickBot="1" x14ac:dyDescent="0.2">
      <c r="B7" s="265"/>
      <c r="C7" s="143" t="s">
        <v>16</v>
      </c>
      <c r="D7" s="55" t="s">
        <v>14</v>
      </c>
      <c r="E7" s="56" t="s">
        <v>33</v>
      </c>
      <c r="F7" s="57" t="s">
        <v>16</v>
      </c>
      <c r="G7" s="55" t="s">
        <v>14</v>
      </c>
      <c r="H7" s="56" t="s">
        <v>33</v>
      </c>
      <c r="I7" s="101" t="s">
        <v>16</v>
      </c>
      <c r="J7" s="102" t="s">
        <v>14</v>
      </c>
      <c r="K7" s="103" t="s">
        <v>33</v>
      </c>
      <c r="M7" s="274" t="s">
        <v>13</v>
      </c>
      <c r="N7" s="275"/>
      <c r="O7" s="282">
        <f>V7+AD7+V12+AD12+V17+AD17+V22+AD22+V27+AD27+V32+AD32+V37+AD37+V42+AD42+V47+AD47+V52+AD52+V57+AD57</f>
        <v>5031</v>
      </c>
      <c r="P7" s="283"/>
      <c r="Q7" s="199">
        <v>28</v>
      </c>
      <c r="R7" s="198">
        <v>36</v>
      </c>
      <c r="S7" s="198">
        <v>30</v>
      </c>
      <c r="T7" s="198">
        <v>35</v>
      </c>
      <c r="U7" s="198">
        <v>39</v>
      </c>
      <c r="V7" s="198">
        <f>SUM(Q7:U7)</f>
        <v>168</v>
      </c>
      <c r="W7" s="284" t="s">
        <v>13</v>
      </c>
      <c r="X7" s="285"/>
      <c r="Y7" s="198">
        <v>40</v>
      </c>
      <c r="Z7" s="198">
        <v>34</v>
      </c>
      <c r="AA7" s="198">
        <v>33</v>
      </c>
      <c r="AB7" s="198">
        <v>37</v>
      </c>
      <c r="AC7" s="198">
        <v>46</v>
      </c>
      <c r="AD7" s="200">
        <f>SUM(Y7:AC7)</f>
        <v>190</v>
      </c>
      <c r="AG7" s="274" t="s">
        <v>13</v>
      </c>
      <c r="AH7" s="275"/>
      <c r="AI7" s="282">
        <f>AP7+AX7+AP12+AX12+AP17+AX17+AP22+AX22+AP27+AX27+AP32+AX32+AP37+AX37+AP42+AX42+AP47+AX47+AP52+AX52+AP57+AX57</f>
        <v>39</v>
      </c>
      <c r="AJ7" s="283"/>
      <c r="AK7" s="199"/>
      <c r="AL7" s="198"/>
      <c r="AM7" s="198"/>
      <c r="AN7" s="198"/>
      <c r="AO7" s="198"/>
      <c r="AP7" s="198">
        <f>SUM(AK7:AO7)</f>
        <v>0</v>
      </c>
      <c r="AQ7" s="284" t="s">
        <v>13</v>
      </c>
      <c r="AR7" s="285"/>
      <c r="AS7" s="198"/>
      <c r="AT7" s="198"/>
      <c r="AU7" s="198"/>
      <c r="AV7" s="198"/>
      <c r="AW7" s="198"/>
      <c r="AX7" s="200">
        <f>SUM(AS7:AW7)</f>
        <v>0</v>
      </c>
      <c r="BA7" s="274" t="s">
        <v>13</v>
      </c>
      <c r="BB7" s="275"/>
      <c r="BC7" s="282">
        <f>BJ7+BR7+BJ12+BR12+BJ17+BR17+BJ22+BR22+BJ27+BR27+BJ32+BR32+BJ37+BR37+BJ42+BR42+BJ47+BR47+BJ52+BR52+BJ57+BR57</f>
        <v>5070</v>
      </c>
      <c r="BD7" s="283"/>
      <c r="BE7" s="199">
        <f>Q7+AK7</f>
        <v>28</v>
      </c>
      <c r="BF7" s="198">
        <f t="shared" ref="BF7:BJ8" si="0">R7+AL7</f>
        <v>36</v>
      </c>
      <c r="BG7" s="198">
        <f t="shared" si="0"/>
        <v>30</v>
      </c>
      <c r="BH7" s="198">
        <f t="shared" si="0"/>
        <v>35</v>
      </c>
      <c r="BI7" s="198">
        <f t="shared" si="0"/>
        <v>39</v>
      </c>
      <c r="BJ7" s="198">
        <f t="shared" si="0"/>
        <v>168</v>
      </c>
      <c r="BK7" s="286" t="s">
        <v>13</v>
      </c>
      <c r="BL7" s="286"/>
      <c r="BM7" s="198">
        <f>Y7+AS7</f>
        <v>40</v>
      </c>
      <c r="BN7" s="198">
        <f t="shared" ref="BN7:BQ8" si="1">Z7+AT7</f>
        <v>34</v>
      </c>
      <c r="BO7" s="198">
        <f t="shared" si="1"/>
        <v>33</v>
      </c>
      <c r="BP7" s="198">
        <f t="shared" si="1"/>
        <v>37</v>
      </c>
      <c r="BQ7" s="198">
        <f t="shared" si="1"/>
        <v>46</v>
      </c>
      <c r="BR7" s="200">
        <f>SUM(BM7:BQ7)</f>
        <v>190</v>
      </c>
    </row>
    <row r="8" spans="1:70" ht="15.75" customHeight="1" thickBot="1" x14ac:dyDescent="0.2">
      <c r="B8" s="144" t="s">
        <v>34</v>
      </c>
      <c r="C8" s="140">
        <f t="shared" ref="C8:H8" si="2">+C10-C9</f>
        <v>3315</v>
      </c>
      <c r="D8" s="58">
        <f t="shared" si="2"/>
        <v>3232</v>
      </c>
      <c r="E8" s="59">
        <f t="shared" si="2"/>
        <v>6547</v>
      </c>
      <c r="F8" s="60">
        <f>+F10-F9</f>
        <v>39</v>
      </c>
      <c r="G8" s="61">
        <f t="shared" si="2"/>
        <v>37</v>
      </c>
      <c r="H8" s="59">
        <f t="shared" si="2"/>
        <v>76</v>
      </c>
      <c r="I8" s="104">
        <f t="shared" ref="I8:K10" si="3">+C8+F8</f>
        <v>3354</v>
      </c>
      <c r="J8" s="105">
        <f t="shared" si="3"/>
        <v>3269</v>
      </c>
      <c r="K8" s="106">
        <f t="shared" si="3"/>
        <v>6623</v>
      </c>
      <c r="L8" s="71"/>
      <c r="M8" s="274" t="s">
        <v>14</v>
      </c>
      <c r="N8" s="275"/>
      <c r="O8" s="282">
        <f>V8+AD8+V13+AD13+V18+AD18+V23+AD23+V28+AD28+V33+AD33+V38+AD38+V43+AD43+V48+AD48+V53+AD53+V58+AD58</f>
        <v>5493</v>
      </c>
      <c r="P8" s="283"/>
      <c r="Q8" s="17">
        <v>19</v>
      </c>
      <c r="R8" s="18">
        <v>19</v>
      </c>
      <c r="S8" s="18">
        <v>39</v>
      </c>
      <c r="T8" s="18">
        <v>33</v>
      </c>
      <c r="U8" s="18">
        <v>33</v>
      </c>
      <c r="V8" s="18">
        <f>SUM(Q8:U8)</f>
        <v>143</v>
      </c>
      <c r="W8" s="291" t="s">
        <v>15</v>
      </c>
      <c r="X8" s="292"/>
      <c r="Y8" s="18">
        <v>34</v>
      </c>
      <c r="Z8" s="28">
        <v>42</v>
      </c>
      <c r="AA8" s="18">
        <v>34</v>
      </c>
      <c r="AB8" s="18">
        <v>58</v>
      </c>
      <c r="AC8" s="18">
        <v>50</v>
      </c>
      <c r="AD8" s="19">
        <f>SUM(Y8:AC8)</f>
        <v>218</v>
      </c>
      <c r="AG8" s="274" t="s">
        <v>14</v>
      </c>
      <c r="AH8" s="275"/>
      <c r="AI8" s="282">
        <f>AP8+AX8+AP13+AX13+AP18+AX18+AP23+AX23+AP28+AX28+AP33+AX33+AP38+AX38+AP43+AX43+AP48+AX48+AP53+AX53+AP58+AX58</f>
        <v>38</v>
      </c>
      <c r="AJ8" s="283"/>
      <c r="AK8" s="17"/>
      <c r="AL8" s="18"/>
      <c r="AM8" s="18"/>
      <c r="AN8" s="18"/>
      <c r="AO8" s="18"/>
      <c r="AP8" s="18">
        <f>SUM(AK8:AO8)</f>
        <v>0</v>
      </c>
      <c r="AQ8" s="291" t="s">
        <v>15</v>
      </c>
      <c r="AR8" s="292"/>
      <c r="AS8" s="18"/>
      <c r="AT8" s="18"/>
      <c r="AU8" s="18"/>
      <c r="AV8" s="18"/>
      <c r="AW8" s="18"/>
      <c r="AX8" s="19">
        <f>SUM(AS8:AW8)</f>
        <v>0</v>
      </c>
      <c r="BA8" s="274" t="s">
        <v>14</v>
      </c>
      <c r="BB8" s="275"/>
      <c r="BC8" s="282">
        <f>BJ8+BR8+BJ13+BR13+BJ18+BR18+BJ23+BR23+BJ28+BR28+BJ33+BR33+BJ38+BR38+BJ43+BR43+BJ48+BR48+BJ53+BR53+BJ58+BR58</f>
        <v>5531</v>
      </c>
      <c r="BD8" s="283"/>
      <c r="BE8" s="17">
        <f>Q8+AK8</f>
        <v>19</v>
      </c>
      <c r="BF8" s="18">
        <f t="shared" si="0"/>
        <v>19</v>
      </c>
      <c r="BG8" s="18">
        <f t="shared" si="0"/>
        <v>39</v>
      </c>
      <c r="BH8" s="18">
        <f t="shared" si="0"/>
        <v>33</v>
      </c>
      <c r="BI8" s="18">
        <f t="shared" si="0"/>
        <v>33</v>
      </c>
      <c r="BJ8" s="18">
        <f>SUM(BE8:BI8)</f>
        <v>143</v>
      </c>
      <c r="BK8" s="287" t="s">
        <v>15</v>
      </c>
      <c r="BL8" s="287"/>
      <c r="BM8" s="18">
        <f>Y8+AS8</f>
        <v>34</v>
      </c>
      <c r="BN8" s="18">
        <f t="shared" si="1"/>
        <v>42</v>
      </c>
      <c r="BO8" s="18">
        <f t="shared" si="1"/>
        <v>34</v>
      </c>
      <c r="BP8" s="18">
        <f t="shared" si="1"/>
        <v>58</v>
      </c>
      <c r="BQ8" s="18">
        <f t="shared" si="1"/>
        <v>50</v>
      </c>
      <c r="BR8" s="19">
        <f>SUM(BM8:BQ8)</f>
        <v>218</v>
      </c>
    </row>
    <row r="9" spans="1:70" ht="15" x14ac:dyDescent="0.15">
      <c r="B9" s="145" t="s">
        <v>35</v>
      </c>
      <c r="C9" s="141">
        <f>AB62</f>
        <v>1716</v>
      </c>
      <c r="D9" s="62">
        <f>AB63</f>
        <v>2261</v>
      </c>
      <c r="E9" s="63">
        <f>+C9+D9</f>
        <v>3977</v>
      </c>
      <c r="F9" s="64">
        <f>AV62</f>
        <v>0</v>
      </c>
      <c r="G9" s="62">
        <f>AV63</f>
        <v>1</v>
      </c>
      <c r="H9" s="63">
        <f>SUM(F9:G9)</f>
        <v>1</v>
      </c>
      <c r="I9" s="107">
        <f t="shared" si="3"/>
        <v>1716</v>
      </c>
      <c r="J9" s="108">
        <f t="shared" si="3"/>
        <v>2262</v>
      </c>
      <c r="K9" s="109">
        <f t="shared" si="3"/>
        <v>3978</v>
      </c>
      <c r="L9" s="71"/>
      <c r="M9" s="274" t="s">
        <v>12</v>
      </c>
      <c r="N9" s="275"/>
      <c r="O9" s="282">
        <f>SUM(O7:O8)</f>
        <v>10524</v>
      </c>
      <c r="P9" s="288"/>
      <c r="Q9" s="20">
        <f t="shared" ref="Q9:V9" si="4">SUM(Q7:Q8)</f>
        <v>47</v>
      </c>
      <c r="R9" s="20">
        <f t="shared" si="4"/>
        <v>55</v>
      </c>
      <c r="S9" s="20">
        <f t="shared" si="4"/>
        <v>69</v>
      </c>
      <c r="T9" s="20">
        <f t="shared" si="4"/>
        <v>68</v>
      </c>
      <c r="U9" s="20">
        <f t="shared" si="4"/>
        <v>72</v>
      </c>
      <c r="V9" s="20">
        <f t="shared" si="4"/>
        <v>311</v>
      </c>
      <c r="W9" s="289" t="s">
        <v>12</v>
      </c>
      <c r="X9" s="290"/>
      <c r="Y9" s="20">
        <f t="shared" ref="Y9:AD9" si="5">SUM(Y7:Y8)</f>
        <v>74</v>
      </c>
      <c r="Z9" s="20">
        <f t="shared" si="5"/>
        <v>76</v>
      </c>
      <c r="AA9" s="20">
        <f t="shared" si="5"/>
        <v>67</v>
      </c>
      <c r="AB9" s="20">
        <f t="shared" si="5"/>
        <v>95</v>
      </c>
      <c r="AC9" s="20">
        <f t="shared" si="5"/>
        <v>96</v>
      </c>
      <c r="AD9" s="20">
        <f t="shared" si="5"/>
        <v>408</v>
      </c>
      <c r="AG9" s="274" t="s">
        <v>12</v>
      </c>
      <c r="AH9" s="275"/>
      <c r="AI9" s="282">
        <f>SUM(AI7:AI8)</f>
        <v>77</v>
      </c>
      <c r="AJ9" s="288"/>
      <c r="AK9" s="20">
        <f t="shared" ref="AK9:AP9" si="6">SUM(AK7:AK8)</f>
        <v>0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0</v>
      </c>
      <c r="AQ9" s="289" t="s">
        <v>12</v>
      </c>
      <c r="AR9" s="290"/>
      <c r="AS9" s="20">
        <f t="shared" ref="AS9:AX9" si="7">SUM(AS7:AS8)</f>
        <v>0</v>
      </c>
      <c r="AT9" s="20">
        <f t="shared" si="7"/>
        <v>0</v>
      </c>
      <c r="AU9" s="20">
        <f t="shared" si="7"/>
        <v>0</v>
      </c>
      <c r="AV9" s="20">
        <f t="shared" si="7"/>
        <v>0</v>
      </c>
      <c r="AW9" s="20">
        <f t="shared" si="7"/>
        <v>0</v>
      </c>
      <c r="AX9" s="20">
        <f t="shared" si="7"/>
        <v>0</v>
      </c>
      <c r="BA9" s="274" t="s">
        <v>12</v>
      </c>
      <c r="BB9" s="275"/>
      <c r="BC9" s="282">
        <f>SUM(BC7:BC8)</f>
        <v>10601</v>
      </c>
      <c r="BD9" s="283"/>
      <c r="BE9" s="20">
        <f t="shared" ref="BE9:BJ9" si="8">SUM(BE7:BE8)</f>
        <v>47</v>
      </c>
      <c r="BF9" s="20">
        <f t="shared" si="8"/>
        <v>55</v>
      </c>
      <c r="BG9" s="20">
        <f t="shared" si="8"/>
        <v>69</v>
      </c>
      <c r="BH9" s="20">
        <f t="shared" si="8"/>
        <v>68</v>
      </c>
      <c r="BI9" s="20">
        <f t="shared" si="8"/>
        <v>72</v>
      </c>
      <c r="BJ9" s="20">
        <f t="shared" si="8"/>
        <v>311</v>
      </c>
      <c r="BK9" s="294" t="s">
        <v>12</v>
      </c>
      <c r="BL9" s="294"/>
      <c r="BM9" s="20">
        <f t="shared" ref="BM9:BR9" si="9">SUM(BM7:BM8)</f>
        <v>74</v>
      </c>
      <c r="BN9" s="20">
        <f t="shared" si="9"/>
        <v>76</v>
      </c>
      <c r="BO9" s="20">
        <f t="shared" si="9"/>
        <v>67</v>
      </c>
      <c r="BP9" s="20">
        <f t="shared" si="9"/>
        <v>95</v>
      </c>
      <c r="BQ9" s="20">
        <f t="shared" si="9"/>
        <v>96</v>
      </c>
      <c r="BR9" s="20">
        <f t="shared" si="9"/>
        <v>408</v>
      </c>
    </row>
    <row r="10" spans="1:70" ht="15.75" thickBot="1" x14ac:dyDescent="0.2">
      <c r="B10" s="146" t="s">
        <v>12</v>
      </c>
      <c r="C10" s="142">
        <f>O7</f>
        <v>5031</v>
      </c>
      <c r="D10" s="65">
        <f>O8</f>
        <v>5493</v>
      </c>
      <c r="E10" s="66">
        <f>+C10+D10</f>
        <v>10524</v>
      </c>
      <c r="F10" s="67">
        <f>AI7</f>
        <v>39</v>
      </c>
      <c r="G10" s="65">
        <f>AI8</f>
        <v>38</v>
      </c>
      <c r="H10" s="66">
        <f>SUM(F10:G10)</f>
        <v>77</v>
      </c>
      <c r="I10" s="110">
        <f t="shared" si="3"/>
        <v>5070</v>
      </c>
      <c r="J10" s="111">
        <f t="shared" si="3"/>
        <v>5531</v>
      </c>
      <c r="K10" s="112">
        <f t="shared" si="3"/>
        <v>10601</v>
      </c>
      <c r="L10" s="71"/>
      <c r="M10" s="21"/>
      <c r="N10" s="22"/>
      <c r="O10" s="1"/>
      <c r="Q10" s="23"/>
      <c r="R10" s="23"/>
      <c r="S10" s="23"/>
      <c r="T10" s="23"/>
      <c r="U10" s="23"/>
      <c r="V10" s="23"/>
      <c r="W10" s="24"/>
      <c r="X10" s="24"/>
      <c r="Y10" s="23"/>
      <c r="Z10" s="23"/>
      <c r="AA10" s="23"/>
      <c r="AB10" s="23"/>
      <c r="AC10" s="23"/>
      <c r="AD10" s="23"/>
      <c r="AG10" s="21"/>
      <c r="AH10" s="22"/>
      <c r="AI10" s="1"/>
      <c r="AK10" s="23"/>
      <c r="AL10" s="23"/>
      <c r="AM10" s="23"/>
      <c r="AN10" s="23"/>
      <c r="AO10" s="23"/>
      <c r="AP10" s="23"/>
      <c r="AQ10" s="24"/>
      <c r="AR10" s="24"/>
      <c r="AS10" s="23"/>
      <c r="AT10" s="23"/>
      <c r="AU10" s="23"/>
      <c r="AV10" s="23"/>
      <c r="AW10" s="23"/>
      <c r="AX10" s="23"/>
      <c r="BA10" s="21"/>
      <c r="BB10" s="22"/>
      <c r="BC10" s="1"/>
      <c r="BE10" s="23"/>
      <c r="BF10" s="23"/>
      <c r="BG10" s="23"/>
      <c r="BH10" s="23"/>
      <c r="BI10" s="23"/>
      <c r="BJ10" s="23"/>
      <c r="BK10" s="24"/>
      <c r="BL10" s="24"/>
      <c r="BM10" s="23"/>
      <c r="BN10" s="23"/>
      <c r="BO10" s="23"/>
      <c r="BP10" s="23"/>
      <c r="BQ10" s="23"/>
      <c r="BR10" s="23"/>
    </row>
    <row r="11" spans="1:70" ht="15.75" thickBot="1" x14ac:dyDescent="0.2">
      <c r="B11" s="31"/>
      <c r="C11" s="96"/>
      <c r="D11" s="96"/>
      <c r="E11" s="71"/>
      <c r="F11" s="96"/>
      <c r="G11" s="96"/>
      <c r="H11" s="71"/>
      <c r="I11" s="125"/>
      <c r="J11" s="125"/>
      <c r="K11" s="126"/>
      <c r="L11" s="72"/>
      <c r="O11" s="274" t="s">
        <v>10</v>
      </c>
      <c r="P11" s="275"/>
      <c r="Q11" s="13">
        <v>10</v>
      </c>
      <c r="R11" s="13">
        <v>11</v>
      </c>
      <c r="S11" s="13">
        <v>12</v>
      </c>
      <c r="T11" s="13">
        <v>13</v>
      </c>
      <c r="U11" s="13">
        <v>14</v>
      </c>
      <c r="V11" s="13" t="s">
        <v>12</v>
      </c>
      <c r="W11" s="280" t="s">
        <v>10</v>
      </c>
      <c r="X11" s="281"/>
      <c r="Y11" s="13">
        <v>15</v>
      </c>
      <c r="Z11" s="13">
        <v>16</v>
      </c>
      <c r="AA11" s="13">
        <v>17</v>
      </c>
      <c r="AB11" s="13">
        <v>18</v>
      </c>
      <c r="AC11" s="13">
        <v>19</v>
      </c>
      <c r="AD11" s="13" t="s">
        <v>12</v>
      </c>
      <c r="AI11" s="274" t="s">
        <v>10</v>
      </c>
      <c r="AJ11" s="275"/>
      <c r="AK11" s="13">
        <v>10</v>
      </c>
      <c r="AL11" s="13">
        <v>11</v>
      </c>
      <c r="AM11" s="13">
        <v>12</v>
      </c>
      <c r="AN11" s="13">
        <v>13</v>
      </c>
      <c r="AO11" s="13">
        <v>14</v>
      </c>
      <c r="AP11" s="13" t="s">
        <v>12</v>
      </c>
      <c r="AQ11" s="280" t="s">
        <v>10</v>
      </c>
      <c r="AR11" s="281"/>
      <c r="AS11" s="13">
        <v>15</v>
      </c>
      <c r="AT11" s="13">
        <v>16</v>
      </c>
      <c r="AU11" s="13">
        <v>17</v>
      </c>
      <c r="AV11" s="13">
        <v>18</v>
      </c>
      <c r="AW11" s="13">
        <v>19</v>
      </c>
      <c r="AX11" s="13" t="s">
        <v>12</v>
      </c>
      <c r="BC11" s="274" t="s">
        <v>10</v>
      </c>
      <c r="BD11" s="275"/>
      <c r="BE11" s="13">
        <v>10</v>
      </c>
      <c r="BF11" s="13">
        <v>11</v>
      </c>
      <c r="BG11" s="13">
        <v>12</v>
      </c>
      <c r="BH11" s="13">
        <v>13</v>
      </c>
      <c r="BI11" s="13">
        <v>14</v>
      </c>
      <c r="BJ11" s="13" t="s">
        <v>12</v>
      </c>
      <c r="BK11" s="280" t="s">
        <v>10</v>
      </c>
      <c r="BL11" s="281"/>
      <c r="BM11" s="13">
        <v>15</v>
      </c>
      <c r="BN11" s="13">
        <v>16</v>
      </c>
      <c r="BO11" s="13">
        <v>17</v>
      </c>
      <c r="BP11" s="13">
        <v>18</v>
      </c>
      <c r="BQ11" s="13">
        <v>19</v>
      </c>
      <c r="BR11" s="13" t="s">
        <v>12</v>
      </c>
    </row>
    <row r="12" spans="1:70" ht="19.5" thickBot="1" x14ac:dyDescent="0.2">
      <c r="B12" s="156" t="s">
        <v>36</v>
      </c>
      <c r="C12" s="157">
        <f t="shared" ref="C12:K12" si="10">ROUND(C9/C10*100,2)</f>
        <v>34.11</v>
      </c>
      <c r="D12" s="162">
        <f t="shared" si="10"/>
        <v>41.16</v>
      </c>
      <c r="E12" s="158">
        <f t="shared" si="10"/>
        <v>37.79</v>
      </c>
      <c r="F12" s="157">
        <f t="shared" si="10"/>
        <v>0</v>
      </c>
      <c r="G12" s="162">
        <f t="shared" si="10"/>
        <v>2.63</v>
      </c>
      <c r="H12" s="158">
        <f t="shared" si="10"/>
        <v>1.3</v>
      </c>
      <c r="I12" s="159">
        <f t="shared" si="10"/>
        <v>33.85</v>
      </c>
      <c r="J12" s="160">
        <f t="shared" si="10"/>
        <v>40.9</v>
      </c>
      <c r="K12" s="158">
        <f t="shared" si="10"/>
        <v>37.520000000000003</v>
      </c>
      <c r="L12" s="72"/>
      <c r="N12" s="161"/>
      <c r="O12" s="274" t="s">
        <v>13</v>
      </c>
      <c r="P12" s="293"/>
      <c r="Q12" s="26">
        <v>33</v>
      </c>
      <c r="R12" s="198">
        <v>46</v>
      </c>
      <c r="S12" s="198">
        <v>46</v>
      </c>
      <c r="T12" s="198">
        <v>45</v>
      </c>
      <c r="U12" s="198">
        <v>56</v>
      </c>
      <c r="V12" s="198">
        <f>SUM(Q12:U12)</f>
        <v>226</v>
      </c>
      <c r="W12" s="284" t="s">
        <v>13</v>
      </c>
      <c r="X12" s="285"/>
      <c r="Y12" s="27">
        <v>59</v>
      </c>
      <c r="Z12" s="198">
        <v>45</v>
      </c>
      <c r="AA12" s="198">
        <v>63</v>
      </c>
      <c r="AB12" s="198">
        <v>33</v>
      </c>
      <c r="AC12" s="198">
        <v>41</v>
      </c>
      <c r="AD12" s="200">
        <f>SUM(Y12:AC12)</f>
        <v>241</v>
      </c>
      <c r="AI12" s="274" t="s">
        <v>13</v>
      </c>
      <c r="AJ12" s="293"/>
      <c r="AK12" s="199"/>
      <c r="AL12" s="198"/>
      <c r="AM12" s="198"/>
      <c r="AN12" s="198"/>
      <c r="AO12" s="198"/>
      <c r="AP12" s="198">
        <f>SUM(AK12:AO12)</f>
        <v>0</v>
      </c>
      <c r="AQ12" s="284" t="s">
        <v>13</v>
      </c>
      <c r="AR12" s="285"/>
      <c r="AS12" s="198"/>
      <c r="AT12" s="198"/>
      <c r="AU12" s="198"/>
      <c r="AV12" s="198"/>
      <c r="AW12" s="198">
        <v>0</v>
      </c>
      <c r="AX12" s="200">
        <f>SUM(AS12:AW12)</f>
        <v>0</v>
      </c>
      <c r="BC12" s="274" t="s">
        <v>13</v>
      </c>
      <c r="BD12" s="293"/>
      <c r="BE12" s="199">
        <f>Q12+AK12</f>
        <v>33</v>
      </c>
      <c r="BF12" s="198">
        <f t="shared" ref="BF12:BI13" si="11">R12+AL12</f>
        <v>46</v>
      </c>
      <c r="BG12" s="198">
        <f t="shared" si="11"/>
        <v>46</v>
      </c>
      <c r="BH12" s="198">
        <f t="shared" si="11"/>
        <v>45</v>
      </c>
      <c r="BI12" s="198">
        <f t="shared" si="11"/>
        <v>56</v>
      </c>
      <c r="BJ12" s="198">
        <f>SUM(BE12:BI12)</f>
        <v>226</v>
      </c>
      <c r="BK12" s="286" t="s">
        <v>13</v>
      </c>
      <c r="BL12" s="286"/>
      <c r="BM12" s="198">
        <f t="shared" ref="BM12:BQ13" si="12">Y12+AS12</f>
        <v>59</v>
      </c>
      <c r="BN12" s="198">
        <f t="shared" si="12"/>
        <v>45</v>
      </c>
      <c r="BO12" s="198">
        <f t="shared" si="12"/>
        <v>63</v>
      </c>
      <c r="BP12" s="198">
        <f t="shared" si="12"/>
        <v>33</v>
      </c>
      <c r="BQ12" s="198">
        <f t="shared" si="12"/>
        <v>41</v>
      </c>
      <c r="BR12" s="200">
        <f>SUM(BM12:BQ12)</f>
        <v>241</v>
      </c>
    </row>
    <row r="13" spans="1:70" ht="16.5" thickTop="1" thickBot="1" x14ac:dyDescent="0.2">
      <c r="E13" s="37"/>
      <c r="H13" s="37"/>
      <c r="I13" s="113"/>
      <c r="J13" s="113"/>
      <c r="K13" s="114"/>
      <c r="L13" s="72"/>
      <c r="O13" s="274" t="s">
        <v>15</v>
      </c>
      <c r="P13" s="293"/>
      <c r="Q13" s="17">
        <v>38</v>
      </c>
      <c r="R13" s="18">
        <v>43</v>
      </c>
      <c r="S13" s="18">
        <v>34</v>
      </c>
      <c r="T13" s="18">
        <v>47</v>
      </c>
      <c r="U13" s="18">
        <v>55</v>
      </c>
      <c r="V13" s="18">
        <f>SUM(Q13:U13)</f>
        <v>217</v>
      </c>
      <c r="W13" s="291" t="s">
        <v>15</v>
      </c>
      <c r="X13" s="292"/>
      <c r="Y13" s="18">
        <v>52</v>
      </c>
      <c r="Z13" s="18">
        <v>59</v>
      </c>
      <c r="AA13" s="18">
        <v>47</v>
      </c>
      <c r="AB13" s="18">
        <v>53</v>
      </c>
      <c r="AC13" s="18">
        <v>55</v>
      </c>
      <c r="AD13" s="19">
        <f>SUM(Y13:AC13)</f>
        <v>266</v>
      </c>
      <c r="AI13" s="274" t="s">
        <v>15</v>
      </c>
      <c r="AJ13" s="293"/>
      <c r="AK13" s="17"/>
      <c r="AL13" s="18"/>
      <c r="AM13" s="18"/>
      <c r="AN13" s="18"/>
      <c r="AO13" s="18"/>
      <c r="AP13" s="18">
        <f>SUM(AK13:AO13)</f>
        <v>0</v>
      </c>
      <c r="AQ13" s="291" t="s">
        <v>15</v>
      </c>
      <c r="AR13" s="292"/>
      <c r="AS13" s="18"/>
      <c r="AT13" s="18"/>
      <c r="AU13" s="18"/>
      <c r="AV13" s="18"/>
      <c r="AW13" s="18"/>
      <c r="AX13" s="19">
        <f>SUM(AS13:AW13)</f>
        <v>0</v>
      </c>
      <c r="BC13" s="274" t="s">
        <v>15</v>
      </c>
      <c r="BD13" s="293"/>
      <c r="BE13" s="17">
        <f>Q13+AK13</f>
        <v>38</v>
      </c>
      <c r="BF13" s="18">
        <f t="shared" si="11"/>
        <v>43</v>
      </c>
      <c r="BG13" s="18">
        <f t="shared" si="11"/>
        <v>34</v>
      </c>
      <c r="BH13" s="18">
        <f t="shared" si="11"/>
        <v>47</v>
      </c>
      <c r="BI13" s="18">
        <f t="shared" si="11"/>
        <v>55</v>
      </c>
      <c r="BJ13" s="18">
        <f>SUM(BE13:BI13)</f>
        <v>217</v>
      </c>
      <c r="BK13" s="287" t="s">
        <v>15</v>
      </c>
      <c r="BL13" s="287"/>
      <c r="BM13" s="18">
        <f t="shared" si="12"/>
        <v>52</v>
      </c>
      <c r="BN13" s="18">
        <f t="shared" si="12"/>
        <v>59</v>
      </c>
      <c r="BO13" s="18">
        <f t="shared" si="12"/>
        <v>47</v>
      </c>
      <c r="BP13" s="18">
        <f t="shared" si="12"/>
        <v>53</v>
      </c>
      <c r="BQ13" s="18">
        <f t="shared" si="12"/>
        <v>55</v>
      </c>
      <c r="BR13" s="19">
        <f>SUM(BM13:BQ13)</f>
        <v>266</v>
      </c>
    </row>
    <row r="14" spans="1:70" ht="15" x14ac:dyDescent="0.15">
      <c r="A14" s="1"/>
      <c r="E14" s="37"/>
      <c r="H14" s="37"/>
      <c r="I14" s="113"/>
      <c r="J14" s="113"/>
      <c r="K14" s="114"/>
      <c r="L14" s="73"/>
      <c r="O14" s="274" t="s">
        <v>12</v>
      </c>
      <c r="P14" s="275"/>
      <c r="Q14" s="20">
        <f t="shared" ref="Q14:V14" si="13">SUM(Q12:Q13)</f>
        <v>71</v>
      </c>
      <c r="R14" s="20">
        <f t="shared" si="13"/>
        <v>89</v>
      </c>
      <c r="S14" s="20">
        <f t="shared" si="13"/>
        <v>80</v>
      </c>
      <c r="T14" s="20">
        <f t="shared" si="13"/>
        <v>92</v>
      </c>
      <c r="U14" s="20">
        <f t="shared" si="13"/>
        <v>111</v>
      </c>
      <c r="V14" s="20">
        <f t="shared" si="13"/>
        <v>443</v>
      </c>
      <c r="W14" s="295" t="s">
        <v>12</v>
      </c>
      <c r="X14" s="296"/>
      <c r="Y14" s="20">
        <f t="shared" ref="Y14:AD14" si="14">SUM(Y12:Y13)</f>
        <v>111</v>
      </c>
      <c r="Z14" s="20">
        <f t="shared" si="14"/>
        <v>104</v>
      </c>
      <c r="AA14" s="20">
        <f t="shared" si="14"/>
        <v>110</v>
      </c>
      <c r="AB14" s="20">
        <f t="shared" si="14"/>
        <v>86</v>
      </c>
      <c r="AC14" s="20">
        <f t="shared" si="14"/>
        <v>96</v>
      </c>
      <c r="AD14" s="20">
        <f t="shared" si="14"/>
        <v>507</v>
      </c>
      <c r="AI14" s="274" t="s">
        <v>12</v>
      </c>
      <c r="AJ14" s="275"/>
      <c r="AK14" s="20">
        <f t="shared" ref="AK14:AP14" si="15">SUM(AK12:AK13)</f>
        <v>0</v>
      </c>
      <c r="AL14" s="20">
        <f t="shared" si="15"/>
        <v>0</v>
      </c>
      <c r="AM14" s="20">
        <f t="shared" si="15"/>
        <v>0</v>
      </c>
      <c r="AN14" s="20">
        <f t="shared" si="15"/>
        <v>0</v>
      </c>
      <c r="AO14" s="20">
        <f t="shared" si="15"/>
        <v>0</v>
      </c>
      <c r="AP14" s="20">
        <f t="shared" si="15"/>
        <v>0</v>
      </c>
      <c r="AQ14" s="295" t="s">
        <v>12</v>
      </c>
      <c r="AR14" s="296"/>
      <c r="AS14" s="20">
        <f t="shared" ref="AS14:AX14" si="16">SUM(AS12:AS13)</f>
        <v>0</v>
      </c>
      <c r="AT14" s="20">
        <f t="shared" si="16"/>
        <v>0</v>
      </c>
      <c r="AU14" s="20">
        <f t="shared" si="16"/>
        <v>0</v>
      </c>
      <c r="AV14" s="20">
        <f t="shared" si="16"/>
        <v>0</v>
      </c>
      <c r="AW14" s="20">
        <f t="shared" si="16"/>
        <v>0</v>
      </c>
      <c r="AX14" s="20">
        <f t="shared" si="16"/>
        <v>0</v>
      </c>
      <c r="BC14" s="274" t="s">
        <v>12</v>
      </c>
      <c r="BD14" s="275"/>
      <c r="BE14" s="20">
        <f t="shared" ref="BE14:BJ14" si="17">SUM(BE12:BE13)</f>
        <v>71</v>
      </c>
      <c r="BF14" s="20">
        <f t="shared" si="17"/>
        <v>89</v>
      </c>
      <c r="BG14" s="20">
        <f t="shared" si="17"/>
        <v>80</v>
      </c>
      <c r="BH14" s="20">
        <f t="shared" si="17"/>
        <v>92</v>
      </c>
      <c r="BI14" s="20">
        <f t="shared" si="17"/>
        <v>111</v>
      </c>
      <c r="BJ14" s="20">
        <f t="shared" si="17"/>
        <v>443</v>
      </c>
      <c r="BK14" s="295" t="s">
        <v>12</v>
      </c>
      <c r="BL14" s="296"/>
      <c r="BM14" s="20">
        <f t="shared" ref="BM14:BR14" si="18">SUM(BM12:BM13)</f>
        <v>111</v>
      </c>
      <c r="BN14" s="20">
        <f t="shared" si="18"/>
        <v>104</v>
      </c>
      <c r="BO14" s="20">
        <f t="shared" si="18"/>
        <v>110</v>
      </c>
      <c r="BP14" s="20">
        <f t="shared" si="18"/>
        <v>86</v>
      </c>
      <c r="BQ14" s="20">
        <f t="shared" si="18"/>
        <v>96</v>
      </c>
      <c r="BR14" s="20">
        <f t="shared" si="18"/>
        <v>507</v>
      </c>
    </row>
    <row r="15" spans="1:70" ht="15.75" thickBot="1" x14ac:dyDescent="0.2">
      <c r="A15" s="1"/>
      <c r="E15" s="37"/>
      <c r="H15" s="37"/>
      <c r="I15" s="113"/>
      <c r="J15" s="113"/>
      <c r="K15" s="114"/>
      <c r="L15" s="73"/>
      <c r="O15" s="25"/>
      <c r="P15" s="25"/>
      <c r="Q15" s="23"/>
      <c r="R15" s="23"/>
      <c r="S15" s="23"/>
      <c r="T15" s="23"/>
      <c r="U15" s="23"/>
      <c r="V15" s="23"/>
      <c r="W15" s="25"/>
      <c r="X15" s="25"/>
      <c r="Y15" s="23"/>
      <c r="Z15" s="23"/>
      <c r="AA15" s="23"/>
      <c r="AB15" s="23"/>
      <c r="AC15" s="23"/>
      <c r="AD15" s="23"/>
      <c r="AI15" s="25"/>
      <c r="AJ15" s="25"/>
      <c r="AK15" s="23"/>
      <c r="AL15" s="23"/>
      <c r="AM15" s="23"/>
      <c r="AN15" s="23"/>
      <c r="AO15" s="23"/>
      <c r="AP15" s="23"/>
      <c r="AQ15" s="25"/>
      <c r="AR15" s="25"/>
      <c r="AS15" s="23"/>
      <c r="AT15" s="23"/>
      <c r="AU15" s="23"/>
      <c r="AV15" s="23"/>
      <c r="AW15" s="23"/>
      <c r="AX15" s="23"/>
      <c r="BC15" s="25"/>
      <c r="BD15" s="25"/>
      <c r="BE15" s="23"/>
      <c r="BF15" s="23"/>
      <c r="BG15" s="23"/>
      <c r="BH15" s="23"/>
      <c r="BI15" s="23"/>
      <c r="BJ15" s="23"/>
      <c r="BK15" s="25"/>
      <c r="BL15" s="25"/>
      <c r="BM15" s="23"/>
      <c r="BN15" s="23"/>
      <c r="BO15" s="23"/>
      <c r="BP15" s="23"/>
      <c r="BQ15" s="23"/>
      <c r="BR15" s="23"/>
    </row>
    <row r="16" spans="1:70" ht="16.5" thickTop="1" thickBot="1" x14ac:dyDescent="0.2">
      <c r="B16" s="147" t="s">
        <v>53</v>
      </c>
      <c r="C16" s="297" t="s">
        <v>31</v>
      </c>
      <c r="D16" s="298"/>
      <c r="E16" s="299"/>
      <c r="F16" s="297" t="s">
        <v>32</v>
      </c>
      <c r="G16" s="298"/>
      <c r="H16" s="299"/>
      <c r="I16" s="300" t="s">
        <v>52</v>
      </c>
      <c r="J16" s="301"/>
      <c r="K16" s="302"/>
      <c r="L16" s="71"/>
      <c r="O16" s="274" t="s">
        <v>10</v>
      </c>
      <c r="P16" s="275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 t="s">
        <v>12</v>
      </c>
      <c r="W16" s="280" t="s">
        <v>10</v>
      </c>
      <c r="X16" s="281"/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 t="s">
        <v>12</v>
      </c>
      <c r="AI16" s="274" t="s">
        <v>10</v>
      </c>
      <c r="AJ16" s="275"/>
      <c r="AK16" s="13">
        <v>20</v>
      </c>
      <c r="AL16" s="13">
        <v>21</v>
      </c>
      <c r="AM16" s="13">
        <v>22</v>
      </c>
      <c r="AN16" s="13">
        <v>23</v>
      </c>
      <c r="AO16" s="13">
        <v>24</v>
      </c>
      <c r="AP16" s="13" t="s">
        <v>12</v>
      </c>
      <c r="AQ16" s="280" t="s">
        <v>10</v>
      </c>
      <c r="AR16" s="281"/>
      <c r="AS16" s="13">
        <v>25</v>
      </c>
      <c r="AT16" s="13">
        <v>26</v>
      </c>
      <c r="AU16" s="13">
        <v>27</v>
      </c>
      <c r="AV16" s="13">
        <v>28</v>
      </c>
      <c r="AW16" s="13">
        <v>29</v>
      </c>
      <c r="AX16" s="13" t="s">
        <v>12</v>
      </c>
      <c r="BC16" s="274" t="s">
        <v>10</v>
      </c>
      <c r="BD16" s="275"/>
      <c r="BE16" s="13">
        <v>20</v>
      </c>
      <c r="BF16" s="13">
        <v>21</v>
      </c>
      <c r="BG16" s="13">
        <v>22</v>
      </c>
      <c r="BH16" s="13">
        <v>23</v>
      </c>
      <c r="BI16" s="13">
        <v>24</v>
      </c>
      <c r="BJ16" s="13" t="s">
        <v>12</v>
      </c>
      <c r="BK16" s="280" t="s">
        <v>10</v>
      </c>
      <c r="BL16" s="281"/>
      <c r="BM16" s="13">
        <v>25</v>
      </c>
      <c r="BN16" s="13">
        <v>26</v>
      </c>
      <c r="BO16" s="13">
        <v>27</v>
      </c>
      <c r="BP16" s="13">
        <v>28</v>
      </c>
      <c r="BQ16" s="13">
        <v>29</v>
      </c>
      <c r="BR16" s="13" t="s">
        <v>12</v>
      </c>
    </row>
    <row r="17" spans="2:70" ht="15.75" thickTop="1" x14ac:dyDescent="0.15">
      <c r="B17" s="151" t="s">
        <v>37</v>
      </c>
      <c r="C17" s="148">
        <f>V27+AD27+V32+AD32+V37</f>
        <v>1633</v>
      </c>
      <c r="D17" s="76">
        <f>V28+AD28+V33+AD33+V38</f>
        <v>1626</v>
      </c>
      <c r="E17" s="77">
        <f>SUM(C17:D17)</f>
        <v>3259</v>
      </c>
      <c r="F17" s="78">
        <f>AP27+AX27+AP32+AX32+AP37</f>
        <v>4</v>
      </c>
      <c r="G17" s="76">
        <f>AP28+AX28+AP33+AX33+AP38</f>
        <v>10</v>
      </c>
      <c r="H17" s="77">
        <f>SUM(F17:G17)</f>
        <v>14</v>
      </c>
      <c r="I17" s="115">
        <f t="shared" ref="I17:K20" si="19">+C17+F17</f>
        <v>1637</v>
      </c>
      <c r="J17" s="116">
        <f t="shared" si="19"/>
        <v>1636</v>
      </c>
      <c r="K17" s="117">
        <f t="shared" si="19"/>
        <v>3273</v>
      </c>
      <c r="L17" s="71"/>
      <c r="O17" s="274" t="s">
        <v>13</v>
      </c>
      <c r="P17" s="293"/>
      <c r="Q17" s="199">
        <v>46</v>
      </c>
      <c r="R17" s="198">
        <v>41</v>
      </c>
      <c r="S17" s="198">
        <v>40</v>
      </c>
      <c r="T17" s="198">
        <v>41</v>
      </c>
      <c r="U17" s="198">
        <v>38</v>
      </c>
      <c r="V17" s="198">
        <f>SUM(Q17:U17)</f>
        <v>206</v>
      </c>
      <c r="W17" s="284" t="s">
        <v>13</v>
      </c>
      <c r="X17" s="285"/>
      <c r="Y17" s="198">
        <v>35</v>
      </c>
      <c r="Z17" s="198">
        <v>38</v>
      </c>
      <c r="AA17" s="198">
        <v>30</v>
      </c>
      <c r="AB17" s="198">
        <v>43</v>
      </c>
      <c r="AC17" s="198">
        <v>36</v>
      </c>
      <c r="AD17" s="200">
        <f>SUM(Y17:AC17)</f>
        <v>182</v>
      </c>
      <c r="AI17" s="274" t="s">
        <v>13</v>
      </c>
      <c r="AJ17" s="293"/>
      <c r="AK17" s="26">
        <v>2</v>
      </c>
      <c r="AL17" s="198">
        <v>3</v>
      </c>
      <c r="AM17" s="198">
        <v>2</v>
      </c>
      <c r="AN17" s="198">
        <v>6</v>
      </c>
      <c r="AO17" s="198">
        <v>3</v>
      </c>
      <c r="AP17" s="198">
        <f>SUM(AK17:AO17)</f>
        <v>16</v>
      </c>
      <c r="AQ17" s="284" t="s">
        <v>13</v>
      </c>
      <c r="AR17" s="285"/>
      <c r="AS17" s="198">
        <v>2</v>
      </c>
      <c r="AT17" s="198">
        <v>1</v>
      </c>
      <c r="AU17" s="198">
        <v>1</v>
      </c>
      <c r="AV17" s="198">
        <v>4</v>
      </c>
      <c r="AW17" s="198">
        <v>0</v>
      </c>
      <c r="AX17" s="200">
        <f>SUM(AS17:AW17)</f>
        <v>8</v>
      </c>
      <c r="BC17" s="274" t="s">
        <v>13</v>
      </c>
      <c r="BD17" s="293"/>
      <c r="BE17" s="199">
        <f t="shared" ref="BE17:BI18" si="20">Q17+AK17</f>
        <v>48</v>
      </c>
      <c r="BF17" s="198">
        <f t="shared" si="20"/>
        <v>44</v>
      </c>
      <c r="BG17" s="198">
        <f t="shared" si="20"/>
        <v>42</v>
      </c>
      <c r="BH17" s="198">
        <f t="shared" si="20"/>
        <v>47</v>
      </c>
      <c r="BI17" s="198">
        <f t="shared" si="20"/>
        <v>41</v>
      </c>
      <c r="BJ17" s="198">
        <f>SUM(BE17:BI17)</f>
        <v>222</v>
      </c>
      <c r="BK17" s="286" t="s">
        <v>13</v>
      </c>
      <c r="BL17" s="286"/>
      <c r="BM17" s="198">
        <f t="shared" ref="BM17:BQ18" si="21">Y17+AS17</f>
        <v>37</v>
      </c>
      <c r="BN17" s="198">
        <f t="shared" si="21"/>
        <v>39</v>
      </c>
      <c r="BO17" s="198">
        <f t="shared" si="21"/>
        <v>31</v>
      </c>
      <c r="BP17" s="198">
        <f t="shared" si="21"/>
        <v>47</v>
      </c>
      <c r="BQ17" s="198">
        <f t="shared" si="21"/>
        <v>36</v>
      </c>
      <c r="BR17" s="200">
        <f>SUM(BM17:BQ17)</f>
        <v>190</v>
      </c>
    </row>
    <row r="18" spans="2:70" ht="15.75" thickBot="1" x14ac:dyDescent="0.2">
      <c r="B18" s="152" t="s">
        <v>38</v>
      </c>
      <c r="C18" s="149">
        <f>AD37</f>
        <v>468</v>
      </c>
      <c r="D18" s="68">
        <f>AD38</f>
        <v>443</v>
      </c>
      <c r="E18" s="69">
        <f>SUM(C18:D18)</f>
        <v>911</v>
      </c>
      <c r="F18" s="70">
        <f>AX37</f>
        <v>0</v>
      </c>
      <c r="G18" s="68">
        <f>AX38</f>
        <v>0</v>
      </c>
      <c r="H18" s="69">
        <f>SUM(F18:G18)</f>
        <v>0</v>
      </c>
      <c r="I18" s="118">
        <f t="shared" si="19"/>
        <v>468</v>
      </c>
      <c r="J18" s="119">
        <f t="shared" si="19"/>
        <v>443</v>
      </c>
      <c r="K18" s="120">
        <f t="shared" si="19"/>
        <v>911</v>
      </c>
      <c r="L18" s="72"/>
      <c r="O18" s="274" t="s">
        <v>15</v>
      </c>
      <c r="P18" s="293"/>
      <c r="Q18" s="17">
        <v>43</v>
      </c>
      <c r="R18" s="18">
        <v>34</v>
      </c>
      <c r="S18" s="18">
        <v>34</v>
      </c>
      <c r="T18" s="18">
        <v>28</v>
      </c>
      <c r="U18" s="18">
        <v>38</v>
      </c>
      <c r="V18" s="18">
        <f>SUM(Q18:U18)</f>
        <v>177</v>
      </c>
      <c r="W18" s="291" t="s">
        <v>15</v>
      </c>
      <c r="X18" s="292"/>
      <c r="Y18" s="18">
        <v>30</v>
      </c>
      <c r="Z18" s="18">
        <v>27</v>
      </c>
      <c r="AA18" s="18">
        <v>28</v>
      </c>
      <c r="AB18" s="18">
        <v>26</v>
      </c>
      <c r="AC18" s="18">
        <v>26</v>
      </c>
      <c r="AD18" s="19">
        <f>SUM(Y18:AC18)</f>
        <v>137</v>
      </c>
      <c r="AI18" s="274" t="s">
        <v>15</v>
      </c>
      <c r="AJ18" s="293"/>
      <c r="AK18" s="17">
        <v>2</v>
      </c>
      <c r="AL18" s="18">
        <v>1</v>
      </c>
      <c r="AM18" s="18">
        <v>1</v>
      </c>
      <c r="AN18" s="18">
        <v>2</v>
      </c>
      <c r="AO18" s="18">
        <v>2</v>
      </c>
      <c r="AP18" s="18">
        <f>SUM(AK18:AO18)</f>
        <v>8</v>
      </c>
      <c r="AQ18" s="291" t="s">
        <v>15</v>
      </c>
      <c r="AR18" s="292"/>
      <c r="AS18" s="18">
        <v>1</v>
      </c>
      <c r="AT18" s="18">
        <v>3</v>
      </c>
      <c r="AU18" s="18">
        <v>1</v>
      </c>
      <c r="AV18" s="18">
        <v>0</v>
      </c>
      <c r="AW18" s="18">
        <v>3</v>
      </c>
      <c r="AX18" s="19">
        <f>SUM(AS18:AW18)</f>
        <v>8</v>
      </c>
      <c r="BC18" s="274" t="s">
        <v>15</v>
      </c>
      <c r="BD18" s="293"/>
      <c r="BE18" s="17">
        <f t="shared" si="20"/>
        <v>45</v>
      </c>
      <c r="BF18" s="18">
        <f t="shared" si="20"/>
        <v>35</v>
      </c>
      <c r="BG18" s="18">
        <f t="shared" si="20"/>
        <v>35</v>
      </c>
      <c r="BH18" s="18">
        <f t="shared" si="20"/>
        <v>30</v>
      </c>
      <c r="BI18" s="18">
        <f t="shared" si="20"/>
        <v>40</v>
      </c>
      <c r="BJ18" s="18">
        <f>SUM(BE18:BI18)</f>
        <v>185</v>
      </c>
      <c r="BK18" s="287" t="s">
        <v>15</v>
      </c>
      <c r="BL18" s="287"/>
      <c r="BM18" s="18">
        <f t="shared" si="21"/>
        <v>31</v>
      </c>
      <c r="BN18" s="18">
        <f t="shared" si="21"/>
        <v>30</v>
      </c>
      <c r="BO18" s="18">
        <f t="shared" si="21"/>
        <v>29</v>
      </c>
      <c r="BP18" s="18">
        <f t="shared" si="21"/>
        <v>26</v>
      </c>
      <c r="BQ18" s="18">
        <f t="shared" si="21"/>
        <v>29</v>
      </c>
      <c r="BR18" s="19">
        <f>SUM(BM18:BQ18)</f>
        <v>145</v>
      </c>
    </row>
    <row r="19" spans="2:70" ht="15" x14ac:dyDescent="0.15">
      <c r="B19" s="153" t="s">
        <v>39</v>
      </c>
      <c r="C19" s="141">
        <f>V42</f>
        <v>465</v>
      </c>
      <c r="D19" s="62">
        <f>V43</f>
        <v>537</v>
      </c>
      <c r="E19" s="63">
        <f>SUM(C19:D19)</f>
        <v>1002</v>
      </c>
      <c r="F19" s="64">
        <f>AP42</f>
        <v>0</v>
      </c>
      <c r="G19" s="62">
        <f>AP43</f>
        <v>0</v>
      </c>
      <c r="H19" s="63">
        <f>SUM(F19:G19)</f>
        <v>0</v>
      </c>
      <c r="I19" s="107">
        <f t="shared" si="19"/>
        <v>465</v>
      </c>
      <c r="J19" s="108">
        <f t="shared" si="19"/>
        <v>537</v>
      </c>
      <c r="K19" s="121">
        <f t="shared" si="19"/>
        <v>1002</v>
      </c>
      <c r="L19" s="72"/>
      <c r="O19" s="274" t="s">
        <v>12</v>
      </c>
      <c r="P19" s="275"/>
      <c r="Q19" s="20">
        <f t="shared" ref="Q19:V19" si="22">SUM(Q17:Q18)</f>
        <v>89</v>
      </c>
      <c r="R19" s="20">
        <f t="shared" si="22"/>
        <v>75</v>
      </c>
      <c r="S19" s="20">
        <f t="shared" si="22"/>
        <v>74</v>
      </c>
      <c r="T19" s="20">
        <f t="shared" si="22"/>
        <v>69</v>
      </c>
      <c r="U19" s="20">
        <f t="shared" si="22"/>
        <v>76</v>
      </c>
      <c r="V19" s="20">
        <f t="shared" si="22"/>
        <v>383</v>
      </c>
      <c r="W19" s="295" t="s">
        <v>12</v>
      </c>
      <c r="X19" s="296"/>
      <c r="Y19" s="20">
        <f>SUM(Y17:Y18)</f>
        <v>65</v>
      </c>
      <c r="Z19" s="20">
        <f t="shared" ref="Z19:AD19" si="23">SUM(Z17:Z18)</f>
        <v>65</v>
      </c>
      <c r="AA19" s="20">
        <f t="shared" si="23"/>
        <v>58</v>
      </c>
      <c r="AB19" s="20">
        <f t="shared" si="23"/>
        <v>69</v>
      </c>
      <c r="AC19" s="20">
        <f t="shared" si="23"/>
        <v>62</v>
      </c>
      <c r="AD19" s="20">
        <f t="shared" si="23"/>
        <v>319</v>
      </c>
      <c r="AI19" s="274" t="s">
        <v>12</v>
      </c>
      <c r="AJ19" s="275"/>
      <c r="AK19" s="20">
        <f t="shared" ref="AK19:AP19" si="24">SUM(AK17:AK18)</f>
        <v>4</v>
      </c>
      <c r="AL19" s="20">
        <f t="shared" si="24"/>
        <v>4</v>
      </c>
      <c r="AM19" s="20">
        <f t="shared" si="24"/>
        <v>3</v>
      </c>
      <c r="AN19" s="20">
        <f t="shared" si="24"/>
        <v>8</v>
      </c>
      <c r="AO19" s="20">
        <f t="shared" si="24"/>
        <v>5</v>
      </c>
      <c r="AP19" s="20">
        <f t="shared" si="24"/>
        <v>24</v>
      </c>
      <c r="AQ19" s="295" t="s">
        <v>12</v>
      </c>
      <c r="AR19" s="296"/>
      <c r="AS19" s="20">
        <f t="shared" ref="AS19:AX19" si="25">SUM(AS17:AS18)</f>
        <v>3</v>
      </c>
      <c r="AT19" s="20">
        <f t="shared" si="25"/>
        <v>4</v>
      </c>
      <c r="AU19" s="20">
        <f t="shared" si="25"/>
        <v>2</v>
      </c>
      <c r="AV19" s="20">
        <f t="shared" si="25"/>
        <v>4</v>
      </c>
      <c r="AW19" s="20">
        <f t="shared" si="25"/>
        <v>3</v>
      </c>
      <c r="AX19" s="20">
        <f t="shared" si="25"/>
        <v>16</v>
      </c>
      <c r="BC19" s="274" t="s">
        <v>12</v>
      </c>
      <c r="BD19" s="275"/>
      <c r="BE19" s="20">
        <f t="shared" ref="BE19:BJ19" si="26">SUM(BE17:BE18)</f>
        <v>93</v>
      </c>
      <c r="BF19" s="20">
        <f t="shared" si="26"/>
        <v>79</v>
      </c>
      <c r="BG19" s="20">
        <f t="shared" si="26"/>
        <v>77</v>
      </c>
      <c r="BH19" s="20">
        <f t="shared" si="26"/>
        <v>77</v>
      </c>
      <c r="BI19" s="20">
        <f t="shared" si="26"/>
        <v>81</v>
      </c>
      <c r="BJ19" s="20">
        <f t="shared" si="26"/>
        <v>407</v>
      </c>
      <c r="BK19" s="295" t="s">
        <v>12</v>
      </c>
      <c r="BL19" s="296"/>
      <c r="BM19" s="20">
        <f t="shared" ref="BM19:BR19" si="27">SUM(BM17:BM18)</f>
        <v>68</v>
      </c>
      <c r="BN19" s="20">
        <f t="shared" si="27"/>
        <v>69</v>
      </c>
      <c r="BO19" s="20">
        <f t="shared" si="27"/>
        <v>60</v>
      </c>
      <c r="BP19" s="20">
        <f t="shared" si="27"/>
        <v>73</v>
      </c>
      <c r="BQ19" s="20">
        <f t="shared" si="27"/>
        <v>65</v>
      </c>
      <c r="BR19" s="20">
        <f t="shared" si="27"/>
        <v>335</v>
      </c>
    </row>
    <row r="20" spans="2:70" ht="15.75" thickBot="1" x14ac:dyDescent="0.2">
      <c r="B20" s="154" t="s">
        <v>22</v>
      </c>
      <c r="C20" s="150">
        <f>C9-C18-C19</f>
        <v>783</v>
      </c>
      <c r="D20" s="79">
        <f>D9-D18-D19</f>
        <v>1281</v>
      </c>
      <c r="E20" s="80">
        <f>SUM(C20:D20)</f>
        <v>2064</v>
      </c>
      <c r="F20" s="81">
        <f>F9-F18-F19</f>
        <v>0</v>
      </c>
      <c r="G20" s="79">
        <f>G9-G18-G19</f>
        <v>1</v>
      </c>
      <c r="H20" s="84">
        <f>H9-H18-H19</f>
        <v>1</v>
      </c>
      <c r="I20" s="122">
        <f>+C20+F20</f>
        <v>783</v>
      </c>
      <c r="J20" s="123">
        <f t="shared" si="19"/>
        <v>1282</v>
      </c>
      <c r="K20" s="124">
        <f t="shared" si="19"/>
        <v>2065</v>
      </c>
      <c r="L20" s="72"/>
      <c r="O20" s="25"/>
      <c r="P20" s="25"/>
      <c r="Q20" s="23"/>
      <c r="R20" s="23"/>
      <c r="S20" s="23"/>
      <c r="T20" s="23"/>
      <c r="U20" s="23"/>
      <c r="V20" s="23"/>
      <c r="W20" s="25"/>
      <c r="X20" s="25"/>
      <c r="Y20" s="23"/>
      <c r="Z20" s="23"/>
      <c r="AA20" s="23"/>
      <c r="AB20" s="23"/>
      <c r="AC20" s="23"/>
      <c r="AD20" s="23"/>
      <c r="AI20" s="25"/>
      <c r="AJ20" s="25"/>
      <c r="AK20" s="23"/>
      <c r="AL20" s="23"/>
      <c r="AM20" s="23"/>
      <c r="AN20" s="23"/>
      <c r="AO20" s="23"/>
      <c r="AP20" s="23"/>
      <c r="AQ20" s="25"/>
      <c r="AR20" s="25"/>
      <c r="AS20" s="23"/>
      <c r="AT20" s="23"/>
      <c r="AU20" s="23"/>
      <c r="AV20" s="23"/>
      <c r="AW20" s="23"/>
      <c r="AX20" s="23"/>
      <c r="BC20" s="25"/>
      <c r="BD20" s="25"/>
      <c r="BE20" s="23"/>
      <c r="BF20" s="23"/>
      <c r="BG20" s="23"/>
      <c r="BH20" s="23"/>
      <c r="BI20" s="23"/>
      <c r="BJ20" s="23"/>
      <c r="BK20" s="25"/>
      <c r="BL20" s="25"/>
      <c r="BM20" s="23"/>
      <c r="BN20" s="23"/>
      <c r="BO20" s="23"/>
      <c r="BP20" s="23"/>
      <c r="BQ20" s="23"/>
      <c r="BR20" s="23"/>
    </row>
    <row r="21" spans="2:70" ht="15" thickTop="1" thickBot="1" x14ac:dyDescent="0.2">
      <c r="B21" s="311" t="s">
        <v>44</v>
      </c>
      <c r="C21" s="313" t="s">
        <v>47</v>
      </c>
      <c r="D21" s="315" t="s">
        <v>48</v>
      </c>
      <c r="E21" s="303" t="s">
        <v>49</v>
      </c>
      <c r="F21" s="313" t="s">
        <v>47</v>
      </c>
      <c r="G21" s="315" t="s">
        <v>48</v>
      </c>
      <c r="H21" s="303" t="s">
        <v>51</v>
      </c>
      <c r="I21" s="305" t="s">
        <v>47</v>
      </c>
      <c r="J21" s="307" t="s">
        <v>48</v>
      </c>
      <c r="K21" s="309" t="s">
        <v>54</v>
      </c>
      <c r="L21" s="72"/>
      <c r="O21" s="274" t="s">
        <v>10</v>
      </c>
      <c r="P21" s="275"/>
      <c r="Q21" s="13">
        <v>30</v>
      </c>
      <c r="R21" s="13">
        <v>31</v>
      </c>
      <c r="S21" s="13">
        <v>32</v>
      </c>
      <c r="T21" s="13">
        <v>33</v>
      </c>
      <c r="U21" s="13">
        <v>34</v>
      </c>
      <c r="V21" s="13" t="s">
        <v>12</v>
      </c>
      <c r="W21" s="280" t="s">
        <v>10</v>
      </c>
      <c r="X21" s="281"/>
      <c r="Y21" s="13">
        <v>35</v>
      </c>
      <c r="Z21" s="13">
        <v>36</v>
      </c>
      <c r="AA21" s="13">
        <v>37</v>
      </c>
      <c r="AB21" s="13">
        <v>38</v>
      </c>
      <c r="AC21" s="13">
        <v>39</v>
      </c>
      <c r="AD21" s="13" t="s">
        <v>12</v>
      </c>
      <c r="AI21" s="274" t="s">
        <v>10</v>
      </c>
      <c r="AJ21" s="275"/>
      <c r="AK21" s="13">
        <v>30</v>
      </c>
      <c r="AL21" s="13">
        <v>31</v>
      </c>
      <c r="AM21" s="13">
        <v>32</v>
      </c>
      <c r="AN21" s="13">
        <v>33</v>
      </c>
      <c r="AO21" s="13">
        <v>34</v>
      </c>
      <c r="AP21" s="13" t="s">
        <v>12</v>
      </c>
      <c r="AQ21" s="280" t="s">
        <v>10</v>
      </c>
      <c r="AR21" s="281"/>
      <c r="AS21" s="13">
        <v>35</v>
      </c>
      <c r="AT21" s="13">
        <v>36</v>
      </c>
      <c r="AU21" s="13">
        <v>37</v>
      </c>
      <c r="AV21" s="13">
        <v>38</v>
      </c>
      <c r="AW21" s="13">
        <v>39</v>
      </c>
      <c r="AX21" s="13" t="s">
        <v>12</v>
      </c>
      <c r="BC21" s="274" t="s">
        <v>10</v>
      </c>
      <c r="BD21" s="275"/>
      <c r="BE21" s="13">
        <v>30</v>
      </c>
      <c r="BF21" s="13">
        <v>31</v>
      </c>
      <c r="BG21" s="13">
        <v>32</v>
      </c>
      <c r="BH21" s="13">
        <v>33</v>
      </c>
      <c r="BI21" s="13">
        <v>34</v>
      </c>
      <c r="BJ21" s="13" t="s">
        <v>12</v>
      </c>
      <c r="BK21" s="280" t="s">
        <v>10</v>
      </c>
      <c r="BL21" s="281"/>
      <c r="BM21" s="13">
        <v>35</v>
      </c>
      <c r="BN21" s="13">
        <v>36</v>
      </c>
      <c r="BO21" s="13">
        <v>37</v>
      </c>
      <c r="BP21" s="13">
        <v>38</v>
      </c>
      <c r="BQ21" s="13">
        <v>39</v>
      </c>
      <c r="BR21" s="13" t="s">
        <v>12</v>
      </c>
    </row>
    <row r="22" spans="2:70" ht="14.25" thickBot="1" x14ac:dyDescent="0.2">
      <c r="B22" s="312"/>
      <c r="C22" s="314"/>
      <c r="D22" s="316"/>
      <c r="E22" s="304"/>
      <c r="F22" s="314"/>
      <c r="G22" s="316"/>
      <c r="H22" s="304"/>
      <c r="I22" s="306"/>
      <c r="J22" s="308"/>
      <c r="K22" s="310"/>
      <c r="L22" s="72"/>
      <c r="O22" s="274" t="s">
        <v>13</v>
      </c>
      <c r="P22" s="293"/>
      <c r="Q22" s="199">
        <v>45</v>
      </c>
      <c r="R22" s="174">
        <v>31</v>
      </c>
      <c r="S22" s="198">
        <v>36</v>
      </c>
      <c r="T22" s="198">
        <v>41</v>
      </c>
      <c r="U22" s="198">
        <v>47</v>
      </c>
      <c r="V22" s="198">
        <f>SUM(Q22:U22)</f>
        <v>200</v>
      </c>
      <c r="W22" s="284" t="s">
        <v>13</v>
      </c>
      <c r="X22" s="285"/>
      <c r="Y22" s="198">
        <v>51</v>
      </c>
      <c r="Z22" s="198">
        <v>42</v>
      </c>
      <c r="AA22" s="198">
        <v>64</v>
      </c>
      <c r="AB22" s="198">
        <v>56</v>
      </c>
      <c r="AC22" s="27">
        <v>56</v>
      </c>
      <c r="AD22" s="200">
        <f>SUM(Y22:AC22)</f>
        <v>269</v>
      </c>
      <c r="AI22" s="274" t="s">
        <v>13</v>
      </c>
      <c r="AJ22" s="293"/>
      <c r="AK22" s="199">
        <v>3</v>
      </c>
      <c r="AL22" s="198">
        <v>3</v>
      </c>
      <c r="AM22" s="198">
        <v>1</v>
      </c>
      <c r="AN22" s="198">
        <v>2</v>
      </c>
      <c r="AO22" s="198">
        <v>2</v>
      </c>
      <c r="AP22" s="198">
        <f>SUM(AK22:AO22)</f>
        <v>11</v>
      </c>
      <c r="AQ22" s="284" t="s">
        <v>13</v>
      </c>
      <c r="AR22" s="285"/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200">
        <f>SUM(AS22:AW22)</f>
        <v>0</v>
      </c>
      <c r="BC22" s="274" t="s">
        <v>13</v>
      </c>
      <c r="BD22" s="293"/>
      <c r="BE22" s="199">
        <f t="shared" ref="BE22:BI23" si="28">Q22+AK22</f>
        <v>48</v>
      </c>
      <c r="BF22" s="198">
        <f t="shared" si="28"/>
        <v>34</v>
      </c>
      <c r="BG22" s="198">
        <f t="shared" si="28"/>
        <v>37</v>
      </c>
      <c r="BH22" s="198">
        <f t="shared" si="28"/>
        <v>43</v>
      </c>
      <c r="BI22" s="198">
        <f t="shared" si="28"/>
        <v>49</v>
      </c>
      <c r="BJ22" s="198">
        <f>SUM(BE22:BI22)</f>
        <v>211</v>
      </c>
      <c r="BK22" s="286" t="s">
        <v>13</v>
      </c>
      <c r="BL22" s="286"/>
      <c r="BM22" s="198">
        <f t="shared" ref="BM22:BQ23" si="29">Y22+AS22</f>
        <v>51</v>
      </c>
      <c r="BN22" s="198">
        <f t="shared" si="29"/>
        <v>42</v>
      </c>
      <c r="BO22" s="198">
        <f t="shared" si="29"/>
        <v>64</v>
      </c>
      <c r="BP22" s="198">
        <f t="shared" si="29"/>
        <v>56</v>
      </c>
      <c r="BQ22" s="198">
        <f t="shared" si="29"/>
        <v>56</v>
      </c>
      <c r="BR22" s="200">
        <f>SUM(BM22:BQ22)</f>
        <v>269</v>
      </c>
    </row>
    <row r="23" spans="2:70" ht="16.5" thickTop="1" thickBot="1" x14ac:dyDescent="0.2">
      <c r="B23" s="97" t="s">
        <v>37</v>
      </c>
      <c r="C23" s="98">
        <f>ROUND(C17/$C$10,4)</f>
        <v>0.3246</v>
      </c>
      <c r="D23" s="99">
        <f>ROUND(D17/$D$10,4)</f>
        <v>0.29599999999999999</v>
      </c>
      <c r="E23" s="100">
        <f>ROUND(E17/$E$10,4)</f>
        <v>0.30969999999999998</v>
      </c>
      <c r="F23" s="98">
        <f>ROUND(F17/$F$10,4)</f>
        <v>0.1026</v>
      </c>
      <c r="G23" s="99">
        <f>ROUND(G17/$G$10,4)</f>
        <v>0.26319999999999999</v>
      </c>
      <c r="H23" s="100">
        <f>ROUND(H17/$H$10,4)</f>
        <v>0.18179999999999999</v>
      </c>
      <c r="I23" s="127">
        <f>ROUND(I17/$I$10,4)</f>
        <v>0.32290000000000002</v>
      </c>
      <c r="J23" s="128">
        <f>ROUND(J17/$J$10,4)</f>
        <v>0.29580000000000001</v>
      </c>
      <c r="K23" s="129">
        <f>ROUND(K17/$K$10,4)</f>
        <v>0.30869999999999997</v>
      </c>
      <c r="L23" s="72"/>
      <c r="O23" s="274" t="s">
        <v>15</v>
      </c>
      <c r="P23" s="293"/>
      <c r="Q23" s="17">
        <v>32</v>
      </c>
      <c r="R23" s="18">
        <v>34</v>
      </c>
      <c r="S23" s="18">
        <v>46</v>
      </c>
      <c r="T23" s="18">
        <v>30</v>
      </c>
      <c r="U23" s="18">
        <v>47</v>
      </c>
      <c r="V23" s="18">
        <f>SUM(Q23:U23)</f>
        <v>189</v>
      </c>
      <c r="W23" s="291" t="s">
        <v>15</v>
      </c>
      <c r="X23" s="292"/>
      <c r="Y23" s="18">
        <v>44</v>
      </c>
      <c r="Z23" s="18">
        <v>54</v>
      </c>
      <c r="AA23" s="18">
        <v>57</v>
      </c>
      <c r="AB23" s="18">
        <v>52</v>
      </c>
      <c r="AC23" s="28">
        <v>52</v>
      </c>
      <c r="AD23" s="19">
        <f>SUM(Y23:AC23)</f>
        <v>259</v>
      </c>
      <c r="AI23" s="274" t="s">
        <v>15</v>
      </c>
      <c r="AJ23" s="293"/>
      <c r="AK23" s="17">
        <v>1</v>
      </c>
      <c r="AL23" s="18">
        <v>1</v>
      </c>
      <c r="AM23" s="18">
        <v>2</v>
      </c>
      <c r="AN23" s="18">
        <v>1</v>
      </c>
      <c r="AO23" s="18">
        <v>3</v>
      </c>
      <c r="AP23" s="18">
        <f>SUM(AK23:AO23)</f>
        <v>8</v>
      </c>
      <c r="AQ23" s="291" t="s">
        <v>15</v>
      </c>
      <c r="AR23" s="292"/>
      <c r="AS23" s="18">
        <v>0</v>
      </c>
      <c r="AT23" s="18">
        <v>0</v>
      </c>
      <c r="AU23" s="18">
        <v>3</v>
      </c>
      <c r="AV23" s="18">
        <v>0</v>
      </c>
      <c r="AW23" s="18">
        <v>0</v>
      </c>
      <c r="AX23" s="19">
        <f>SUM(AS23:AW23)</f>
        <v>3</v>
      </c>
      <c r="BC23" s="274" t="s">
        <v>15</v>
      </c>
      <c r="BD23" s="293"/>
      <c r="BE23" s="17">
        <f t="shared" si="28"/>
        <v>33</v>
      </c>
      <c r="BF23" s="18">
        <f t="shared" si="28"/>
        <v>35</v>
      </c>
      <c r="BG23" s="18">
        <f t="shared" si="28"/>
        <v>48</v>
      </c>
      <c r="BH23" s="18">
        <f t="shared" si="28"/>
        <v>31</v>
      </c>
      <c r="BI23" s="18">
        <f t="shared" si="28"/>
        <v>50</v>
      </c>
      <c r="BJ23" s="18">
        <f>SUM(BE23:BI23)</f>
        <v>197</v>
      </c>
      <c r="BK23" s="287" t="s">
        <v>15</v>
      </c>
      <c r="BL23" s="287"/>
      <c r="BM23" s="18">
        <f t="shared" si="29"/>
        <v>44</v>
      </c>
      <c r="BN23" s="18">
        <f t="shared" si="29"/>
        <v>54</v>
      </c>
      <c r="BO23" s="18">
        <f t="shared" si="29"/>
        <v>60</v>
      </c>
      <c r="BP23" s="18">
        <f t="shared" si="29"/>
        <v>52</v>
      </c>
      <c r="BQ23" s="18">
        <f t="shared" si="29"/>
        <v>52</v>
      </c>
      <c r="BR23" s="19">
        <f>SUM(BM23:BQ23)</f>
        <v>262</v>
      </c>
    </row>
    <row r="24" spans="2:70" ht="15" x14ac:dyDescent="0.15">
      <c r="B24" s="87" t="s">
        <v>38</v>
      </c>
      <c r="C24" s="89">
        <f>ROUND(C18/$C$10,4)</f>
        <v>9.2999999999999999E-2</v>
      </c>
      <c r="D24" s="86">
        <f>ROUND(D18/$D$10,4)</f>
        <v>8.0600000000000005E-2</v>
      </c>
      <c r="E24" s="90">
        <f>ROUND(E18/$E$10,4)</f>
        <v>8.6599999999999996E-2</v>
      </c>
      <c r="F24" s="89">
        <f>ROUND(F18/$F$10,4)</f>
        <v>0</v>
      </c>
      <c r="G24" s="86">
        <f>ROUND(G18/$G$10,4)</f>
        <v>0</v>
      </c>
      <c r="H24" s="90">
        <f>ROUND(H18/$H$10,4)</f>
        <v>0</v>
      </c>
      <c r="I24" s="130">
        <f>ROUND(I18/$I$10,4)</f>
        <v>9.2299999999999993E-2</v>
      </c>
      <c r="J24" s="131">
        <f>ROUND(J18/$J$10,4)</f>
        <v>8.0100000000000005E-2</v>
      </c>
      <c r="K24" s="132">
        <f>ROUND(K18/$K$10,4)</f>
        <v>8.5900000000000004E-2</v>
      </c>
      <c r="O24" s="274" t="s">
        <v>12</v>
      </c>
      <c r="P24" s="275"/>
      <c r="Q24" s="20">
        <f t="shared" ref="Q24:V24" si="30">SUM(Q22:Q23)</f>
        <v>77</v>
      </c>
      <c r="R24" s="20">
        <f t="shared" si="30"/>
        <v>65</v>
      </c>
      <c r="S24" s="20">
        <f t="shared" si="30"/>
        <v>82</v>
      </c>
      <c r="T24" s="20">
        <f t="shared" si="30"/>
        <v>71</v>
      </c>
      <c r="U24" s="20">
        <f t="shared" si="30"/>
        <v>94</v>
      </c>
      <c r="V24" s="20">
        <f t="shared" si="30"/>
        <v>389</v>
      </c>
      <c r="W24" s="295" t="s">
        <v>12</v>
      </c>
      <c r="X24" s="296"/>
      <c r="Y24" s="20">
        <f t="shared" ref="Y24:AD24" si="31">SUM(Y22:Y23)</f>
        <v>95</v>
      </c>
      <c r="Z24" s="20">
        <f t="shared" si="31"/>
        <v>96</v>
      </c>
      <c r="AA24" s="20">
        <f t="shared" si="31"/>
        <v>121</v>
      </c>
      <c r="AB24" s="20">
        <f t="shared" si="31"/>
        <v>108</v>
      </c>
      <c r="AC24" s="20">
        <f t="shared" si="31"/>
        <v>108</v>
      </c>
      <c r="AD24" s="20">
        <f t="shared" si="31"/>
        <v>528</v>
      </c>
      <c r="AI24" s="274" t="s">
        <v>12</v>
      </c>
      <c r="AJ24" s="275"/>
      <c r="AK24" s="20">
        <f t="shared" ref="AK24:AP24" si="32">SUM(AK22:AK23)</f>
        <v>4</v>
      </c>
      <c r="AL24" s="20">
        <f t="shared" si="32"/>
        <v>4</v>
      </c>
      <c r="AM24" s="20">
        <f t="shared" si="32"/>
        <v>3</v>
      </c>
      <c r="AN24" s="20">
        <f t="shared" si="32"/>
        <v>3</v>
      </c>
      <c r="AO24" s="20">
        <f t="shared" si="32"/>
        <v>5</v>
      </c>
      <c r="AP24" s="29">
        <f t="shared" si="32"/>
        <v>19</v>
      </c>
      <c r="AQ24" s="295" t="s">
        <v>12</v>
      </c>
      <c r="AR24" s="296"/>
      <c r="AS24" s="20">
        <f t="shared" ref="AS24:AX24" si="33">SUM(AS22:AS23)</f>
        <v>0</v>
      </c>
      <c r="AT24" s="20">
        <f t="shared" si="33"/>
        <v>0</v>
      </c>
      <c r="AU24" s="20">
        <f t="shared" si="33"/>
        <v>3</v>
      </c>
      <c r="AV24" s="20">
        <f t="shared" si="33"/>
        <v>0</v>
      </c>
      <c r="AW24" s="20">
        <f t="shared" si="33"/>
        <v>0</v>
      </c>
      <c r="AX24" s="20">
        <f t="shared" si="33"/>
        <v>3</v>
      </c>
      <c r="BC24" s="274" t="s">
        <v>12</v>
      </c>
      <c r="BD24" s="275"/>
      <c r="BE24" s="20">
        <f t="shared" ref="BE24:BJ24" si="34">SUM(BE22:BE23)</f>
        <v>81</v>
      </c>
      <c r="BF24" s="20">
        <f t="shared" si="34"/>
        <v>69</v>
      </c>
      <c r="BG24" s="20">
        <f t="shared" si="34"/>
        <v>85</v>
      </c>
      <c r="BH24" s="20">
        <f t="shared" si="34"/>
        <v>74</v>
      </c>
      <c r="BI24" s="20">
        <f t="shared" si="34"/>
        <v>99</v>
      </c>
      <c r="BJ24" s="20">
        <f t="shared" si="34"/>
        <v>408</v>
      </c>
      <c r="BK24" s="295" t="s">
        <v>12</v>
      </c>
      <c r="BL24" s="296"/>
      <c r="BM24" s="20">
        <f t="shared" ref="BM24:BR24" si="35">SUM(BM22:BM23)</f>
        <v>95</v>
      </c>
      <c r="BN24" s="20">
        <f t="shared" si="35"/>
        <v>96</v>
      </c>
      <c r="BO24" s="20">
        <f t="shared" si="35"/>
        <v>124</v>
      </c>
      <c r="BP24" s="20">
        <f t="shared" si="35"/>
        <v>108</v>
      </c>
      <c r="BQ24" s="20">
        <f t="shared" si="35"/>
        <v>108</v>
      </c>
      <c r="BR24" s="20">
        <f t="shared" si="35"/>
        <v>531</v>
      </c>
    </row>
    <row r="25" spans="2:70" ht="15" x14ac:dyDescent="0.15">
      <c r="B25" s="87" t="s">
        <v>39</v>
      </c>
      <c r="C25" s="89">
        <f>ROUND(C19/$C$10,4)</f>
        <v>9.2399999999999996E-2</v>
      </c>
      <c r="D25" s="86">
        <f>ROUND(D19/$D$10,4)</f>
        <v>9.7799999999999998E-2</v>
      </c>
      <c r="E25" s="90">
        <f>ROUND(E19/$E$10,4)</f>
        <v>9.5200000000000007E-2</v>
      </c>
      <c r="F25" s="89">
        <f>ROUND(F19/$F$10,4)</f>
        <v>0</v>
      </c>
      <c r="G25" s="86">
        <f>ROUND(G19/$G$10,4)</f>
        <v>0</v>
      </c>
      <c r="H25" s="90">
        <f>ROUND(H19/$H$10,4)</f>
        <v>0</v>
      </c>
      <c r="I25" s="130">
        <f>ROUND(I19/$I$10,4)</f>
        <v>9.1700000000000004E-2</v>
      </c>
      <c r="J25" s="131">
        <f>ROUND(J19/$J$10,4)</f>
        <v>9.7100000000000006E-2</v>
      </c>
      <c r="K25" s="132">
        <f>ROUND(K19/$K$10,4)</f>
        <v>9.4500000000000001E-2</v>
      </c>
      <c r="O25" s="25"/>
      <c r="P25" s="25"/>
      <c r="Q25" s="23"/>
      <c r="R25" s="23"/>
      <c r="S25" s="23"/>
      <c r="T25" s="23"/>
      <c r="U25" s="23"/>
      <c r="V25" s="23"/>
      <c r="W25" s="25"/>
      <c r="X25" s="25"/>
      <c r="Y25" s="23"/>
      <c r="Z25" s="23"/>
      <c r="AA25" s="23"/>
      <c r="AB25" s="23"/>
      <c r="AC25" s="23"/>
      <c r="AD25" s="23"/>
      <c r="AI25" s="25"/>
      <c r="AJ25" s="25"/>
      <c r="AK25" s="23"/>
      <c r="AL25" s="23"/>
      <c r="AM25" s="23"/>
      <c r="AN25" s="23"/>
      <c r="AO25" s="23"/>
      <c r="AP25" s="23"/>
      <c r="AQ25" s="25"/>
      <c r="AR25" s="25"/>
      <c r="AS25" s="23"/>
      <c r="AT25" s="23"/>
      <c r="AU25" s="23"/>
      <c r="AV25" s="23"/>
      <c r="AW25" s="23"/>
      <c r="AX25" s="23"/>
      <c r="BC25" s="25"/>
      <c r="BD25" s="25"/>
      <c r="BE25" s="23"/>
      <c r="BF25" s="23"/>
      <c r="BG25" s="23"/>
      <c r="BH25" s="23"/>
      <c r="BI25" s="23"/>
      <c r="BJ25" s="23"/>
      <c r="BK25" s="25"/>
      <c r="BL25" s="25"/>
      <c r="BM25" s="23"/>
      <c r="BN25" s="23"/>
      <c r="BO25" s="23"/>
      <c r="BP25" s="23"/>
      <c r="BQ25" s="23"/>
      <c r="BR25" s="23"/>
    </row>
    <row r="26" spans="2:70" ht="15.75" thickBot="1" x14ac:dyDescent="0.2">
      <c r="B26" s="88" t="s">
        <v>22</v>
      </c>
      <c r="C26" s="91">
        <f>ROUND(C20/$C$10,4)</f>
        <v>0.15559999999999999</v>
      </c>
      <c r="D26" s="92">
        <f>ROUND(D20/$D$10,4)</f>
        <v>0.23319999999999999</v>
      </c>
      <c r="E26" s="93">
        <f>ROUND(E20/$E$10,4)</f>
        <v>0.1961</v>
      </c>
      <c r="F26" s="91">
        <f>ROUND(F20/$F$10,4)</f>
        <v>0</v>
      </c>
      <c r="G26" s="92">
        <f>ROUND(G20/$G$10,4)</f>
        <v>2.63E-2</v>
      </c>
      <c r="H26" s="93">
        <f>ROUND(H20/$H$10,4)</f>
        <v>1.2999999999999999E-2</v>
      </c>
      <c r="I26" s="133">
        <f>ROUND(I20/$I$10,4)</f>
        <v>0.15440000000000001</v>
      </c>
      <c r="J26" s="134">
        <f>ROUND(J20/$J$10,4)</f>
        <v>0.23180000000000001</v>
      </c>
      <c r="K26" s="135">
        <f>ROUND(K20/$K$10,4)</f>
        <v>0.1948</v>
      </c>
      <c r="O26" s="274" t="s">
        <v>10</v>
      </c>
      <c r="P26" s="275"/>
      <c r="Q26" s="13">
        <v>40</v>
      </c>
      <c r="R26" s="13">
        <v>41</v>
      </c>
      <c r="S26" s="13">
        <v>42</v>
      </c>
      <c r="T26" s="13">
        <v>43</v>
      </c>
      <c r="U26" s="13">
        <v>44</v>
      </c>
      <c r="V26" s="13" t="s">
        <v>12</v>
      </c>
      <c r="W26" s="280" t="s">
        <v>10</v>
      </c>
      <c r="X26" s="281"/>
      <c r="Y26" s="13">
        <v>45</v>
      </c>
      <c r="Z26" s="13">
        <v>46</v>
      </c>
      <c r="AA26" s="13">
        <v>47</v>
      </c>
      <c r="AB26" s="13">
        <v>48</v>
      </c>
      <c r="AC26" s="13">
        <v>49</v>
      </c>
      <c r="AD26" s="13" t="s">
        <v>12</v>
      </c>
      <c r="AI26" s="274" t="s">
        <v>10</v>
      </c>
      <c r="AJ26" s="275"/>
      <c r="AK26" s="13">
        <v>40</v>
      </c>
      <c r="AL26" s="13">
        <v>41</v>
      </c>
      <c r="AM26" s="13">
        <v>42</v>
      </c>
      <c r="AN26" s="13">
        <v>43</v>
      </c>
      <c r="AO26" s="13">
        <v>44</v>
      </c>
      <c r="AP26" s="13" t="s">
        <v>12</v>
      </c>
      <c r="AQ26" s="280" t="s">
        <v>10</v>
      </c>
      <c r="AR26" s="281"/>
      <c r="AS26" s="13">
        <v>45</v>
      </c>
      <c r="AT26" s="13">
        <v>46</v>
      </c>
      <c r="AU26" s="13">
        <v>47</v>
      </c>
      <c r="AV26" s="13">
        <v>48</v>
      </c>
      <c r="AW26" s="13">
        <v>49</v>
      </c>
      <c r="AX26" s="13" t="s">
        <v>12</v>
      </c>
      <c r="BC26" s="274" t="s">
        <v>10</v>
      </c>
      <c r="BD26" s="275"/>
      <c r="BE26" s="13">
        <v>40</v>
      </c>
      <c r="BF26" s="13">
        <v>41</v>
      </c>
      <c r="BG26" s="13">
        <v>42</v>
      </c>
      <c r="BH26" s="13">
        <v>43</v>
      </c>
      <c r="BI26" s="13">
        <v>44</v>
      </c>
      <c r="BJ26" s="13" t="s">
        <v>12</v>
      </c>
      <c r="BK26" s="280" t="s">
        <v>10</v>
      </c>
      <c r="BL26" s="281"/>
      <c r="BM26" s="13">
        <v>45</v>
      </c>
      <c r="BN26" s="13">
        <v>46</v>
      </c>
      <c r="BO26" s="13">
        <v>47</v>
      </c>
      <c r="BP26" s="13">
        <v>48</v>
      </c>
      <c r="BQ26" s="13">
        <v>49</v>
      </c>
      <c r="BR26" s="13" t="s">
        <v>12</v>
      </c>
    </row>
    <row r="27" spans="2:70" ht="15.75" thickTop="1" x14ac:dyDescent="0.15">
      <c r="I27" s="113"/>
      <c r="J27" s="113"/>
      <c r="K27" s="113"/>
      <c r="O27" s="274" t="s">
        <v>13</v>
      </c>
      <c r="P27" s="293"/>
      <c r="Q27" s="199">
        <v>49</v>
      </c>
      <c r="R27" s="198">
        <v>66</v>
      </c>
      <c r="S27" s="198">
        <v>68</v>
      </c>
      <c r="T27" s="198">
        <v>72</v>
      </c>
      <c r="U27" s="198">
        <v>82</v>
      </c>
      <c r="V27" s="198">
        <f>SUM(Q27:U27)</f>
        <v>337</v>
      </c>
      <c r="W27" s="284" t="s">
        <v>13</v>
      </c>
      <c r="X27" s="285"/>
      <c r="Y27" s="198">
        <v>91</v>
      </c>
      <c r="Z27" s="198">
        <v>80</v>
      </c>
      <c r="AA27" s="198">
        <v>57</v>
      </c>
      <c r="AB27" s="198">
        <v>67</v>
      </c>
      <c r="AC27" s="198">
        <v>65</v>
      </c>
      <c r="AD27" s="200">
        <f>SUM(Y27:AC27)</f>
        <v>360</v>
      </c>
      <c r="AI27" s="274" t="s">
        <v>13</v>
      </c>
      <c r="AJ27" s="293"/>
      <c r="AK27" s="199">
        <v>0</v>
      </c>
      <c r="AL27" s="198">
        <v>0</v>
      </c>
      <c r="AM27" s="198">
        <v>1</v>
      </c>
      <c r="AN27" s="198">
        <v>0</v>
      </c>
      <c r="AO27" s="198">
        <v>0</v>
      </c>
      <c r="AP27" s="198">
        <f>SUM(AK27:AO27)</f>
        <v>1</v>
      </c>
      <c r="AQ27" s="284" t="s">
        <v>13</v>
      </c>
      <c r="AR27" s="285"/>
      <c r="AS27" s="198">
        <v>0</v>
      </c>
      <c r="AT27" s="198">
        <v>1</v>
      </c>
      <c r="AU27" s="198">
        <v>0</v>
      </c>
      <c r="AV27" s="198">
        <v>1</v>
      </c>
      <c r="AW27" s="198">
        <v>0</v>
      </c>
      <c r="AX27" s="200">
        <f>SUM(AS27:AW27)</f>
        <v>2</v>
      </c>
      <c r="BC27" s="274" t="s">
        <v>13</v>
      </c>
      <c r="BD27" s="293"/>
      <c r="BE27" s="199">
        <f t="shared" ref="BE27:BI28" si="36">Q27+AK27</f>
        <v>49</v>
      </c>
      <c r="BF27" s="198">
        <f t="shared" si="36"/>
        <v>66</v>
      </c>
      <c r="BG27" s="198">
        <f t="shared" si="36"/>
        <v>69</v>
      </c>
      <c r="BH27" s="198">
        <f t="shared" si="36"/>
        <v>72</v>
      </c>
      <c r="BI27" s="198">
        <f t="shared" si="36"/>
        <v>82</v>
      </c>
      <c r="BJ27" s="198">
        <f>SUM(BE27:BI27)</f>
        <v>338</v>
      </c>
      <c r="BK27" s="286" t="s">
        <v>13</v>
      </c>
      <c r="BL27" s="286"/>
      <c r="BM27" s="198">
        <f t="shared" ref="BM27:BQ28" si="37">Y27+AS27</f>
        <v>91</v>
      </c>
      <c r="BN27" s="198">
        <f t="shared" si="37"/>
        <v>81</v>
      </c>
      <c r="BO27" s="198">
        <f t="shared" si="37"/>
        <v>57</v>
      </c>
      <c r="BP27" s="198">
        <f t="shared" si="37"/>
        <v>68</v>
      </c>
      <c r="BQ27" s="198">
        <f t="shared" si="37"/>
        <v>65</v>
      </c>
      <c r="BR27" s="200">
        <f>SUM(BM27:BQ27)</f>
        <v>362</v>
      </c>
    </row>
    <row r="28" spans="2:70" ht="15.75" thickBot="1" x14ac:dyDescent="0.2">
      <c r="I28" s="113"/>
      <c r="J28" s="113"/>
      <c r="K28" s="113"/>
      <c r="O28" s="274" t="s">
        <v>15</v>
      </c>
      <c r="P28" s="293"/>
      <c r="Q28" s="17">
        <v>49</v>
      </c>
      <c r="R28" s="18">
        <v>62</v>
      </c>
      <c r="S28" s="18">
        <v>72</v>
      </c>
      <c r="T28" s="18">
        <v>65</v>
      </c>
      <c r="U28" s="18">
        <v>58</v>
      </c>
      <c r="V28" s="18">
        <f>SUM(Q28:U28)</f>
        <v>306</v>
      </c>
      <c r="W28" s="291" t="s">
        <v>15</v>
      </c>
      <c r="X28" s="292"/>
      <c r="Y28" s="18">
        <v>69</v>
      </c>
      <c r="Z28" s="18">
        <v>59</v>
      </c>
      <c r="AA28" s="18">
        <v>62</v>
      </c>
      <c r="AB28" s="18">
        <v>86</v>
      </c>
      <c r="AC28" s="18">
        <v>71</v>
      </c>
      <c r="AD28" s="19">
        <f>SUM(Y28:AC28)</f>
        <v>347</v>
      </c>
      <c r="AI28" s="274" t="s">
        <v>15</v>
      </c>
      <c r="AJ28" s="293"/>
      <c r="AK28" s="17">
        <v>1</v>
      </c>
      <c r="AL28" s="18">
        <v>2</v>
      </c>
      <c r="AM28" s="18">
        <v>0</v>
      </c>
      <c r="AN28" s="18">
        <v>0</v>
      </c>
      <c r="AO28" s="18">
        <v>2</v>
      </c>
      <c r="AP28" s="18">
        <f>SUM(AK28:AO28)</f>
        <v>5</v>
      </c>
      <c r="AQ28" s="291" t="s">
        <v>15</v>
      </c>
      <c r="AR28" s="292"/>
      <c r="AS28" s="18">
        <v>0</v>
      </c>
      <c r="AT28" s="18">
        <v>2</v>
      </c>
      <c r="AU28" s="18">
        <v>0</v>
      </c>
      <c r="AV28" s="18">
        <v>1</v>
      </c>
      <c r="AW28" s="18">
        <v>1</v>
      </c>
      <c r="AX28" s="19">
        <f>SUM(AS28:AW28)</f>
        <v>4</v>
      </c>
      <c r="BC28" s="274" t="s">
        <v>15</v>
      </c>
      <c r="BD28" s="293"/>
      <c r="BE28" s="17">
        <f t="shared" si="36"/>
        <v>50</v>
      </c>
      <c r="BF28" s="18">
        <f t="shared" si="36"/>
        <v>64</v>
      </c>
      <c r="BG28" s="18">
        <f t="shared" si="36"/>
        <v>72</v>
      </c>
      <c r="BH28" s="18">
        <f t="shared" si="36"/>
        <v>65</v>
      </c>
      <c r="BI28" s="18">
        <f t="shared" si="36"/>
        <v>60</v>
      </c>
      <c r="BJ28" s="18">
        <f>SUM(BE28:BI28)</f>
        <v>311</v>
      </c>
      <c r="BK28" s="287" t="s">
        <v>15</v>
      </c>
      <c r="BL28" s="287"/>
      <c r="BM28" s="18">
        <f t="shared" si="37"/>
        <v>69</v>
      </c>
      <c r="BN28" s="18">
        <f t="shared" si="37"/>
        <v>61</v>
      </c>
      <c r="BO28" s="18">
        <f t="shared" si="37"/>
        <v>62</v>
      </c>
      <c r="BP28" s="18">
        <f t="shared" si="37"/>
        <v>87</v>
      </c>
      <c r="BQ28" s="18">
        <f t="shared" si="37"/>
        <v>72</v>
      </c>
      <c r="BR28" s="19">
        <f>SUM(BM28:BQ28)</f>
        <v>351</v>
      </c>
    </row>
    <row r="29" spans="2:70" ht="15.75" thickBot="1" x14ac:dyDescent="0.2">
      <c r="I29" s="113"/>
      <c r="J29" s="113"/>
      <c r="K29" s="113"/>
      <c r="O29" s="274" t="s">
        <v>12</v>
      </c>
      <c r="P29" s="275"/>
      <c r="Q29" s="20">
        <f>SUM(Q27:Q28)</f>
        <v>98</v>
      </c>
      <c r="R29" s="20">
        <f t="shared" ref="R29:V29" si="38">SUM(R27:R28)</f>
        <v>128</v>
      </c>
      <c r="S29" s="20">
        <f t="shared" si="38"/>
        <v>140</v>
      </c>
      <c r="T29" s="20">
        <f t="shared" si="38"/>
        <v>137</v>
      </c>
      <c r="U29" s="20">
        <f t="shared" si="38"/>
        <v>140</v>
      </c>
      <c r="V29" s="20">
        <f t="shared" si="38"/>
        <v>643</v>
      </c>
      <c r="W29" s="295" t="s">
        <v>12</v>
      </c>
      <c r="X29" s="296"/>
      <c r="Y29" s="20">
        <f t="shared" ref="Y29:AD29" si="39">SUM(Y27:Y28)</f>
        <v>160</v>
      </c>
      <c r="Z29" s="20">
        <f t="shared" si="39"/>
        <v>139</v>
      </c>
      <c r="AA29" s="20">
        <f t="shared" si="39"/>
        <v>119</v>
      </c>
      <c r="AB29" s="20">
        <f t="shared" si="39"/>
        <v>153</v>
      </c>
      <c r="AC29" s="20">
        <f t="shared" si="39"/>
        <v>136</v>
      </c>
      <c r="AD29" s="20">
        <f t="shared" si="39"/>
        <v>707</v>
      </c>
      <c r="AI29" s="274" t="s">
        <v>12</v>
      </c>
      <c r="AJ29" s="275"/>
      <c r="AK29" s="20">
        <f t="shared" ref="AK29:AP29" si="40">SUM(AK27:AK28)</f>
        <v>1</v>
      </c>
      <c r="AL29" s="20">
        <f t="shared" si="40"/>
        <v>2</v>
      </c>
      <c r="AM29" s="20">
        <f t="shared" si="40"/>
        <v>1</v>
      </c>
      <c r="AN29" s="20">
        <f t="shared" si="40"/>
        <v>0</v>
      </c>
      <c r="AO29" s="20">
        <f t="shared" si="40"/>
        <v>2</v>
      </c>
      <c r="AP29" s="20">
        <f t="shared" si="40"/>
        <v>6</v>
      </c>
      <c r="AQ29" s="295" t="s">
        <v>12</v>
      </c>
      <c r="AR29" s="296"/>
      <c r="AS29" s="20">
        <f t="shared" ref="AS29:AX29" si="41">SUM(AS27:AS28)</f>
        <v>0</v>
      </c>
      <c r="AT29" s="20">
        <f t="shared" si="41"/>
        <v>3</v>
      </c>
      <c r="AU29" s="20">
        <f t="shared" si="41"/>
        <v>0</v>
      </c>
      <c r="AV29" s="20">
        <f t="shared" si="41"/>
        <v>2</v>
      </c>
      <c r="AW29" s="20">
        <f t="shared" si="41"/>
        <v>1</v>
      </c>
      <c r="AX29" s="20">
        <f t="shared" si="41"/>
        <v>6</v>
      </c>
      <c r="BC29" s="274" t="s">
        <v>12</v>
      </c>
      <c r="BD29" s="275"/>
      <c r="BE29" s="20">
        <f t="shared" ref="BE29:BJ29" si="42">SUM(BE27:BE28)</f>
        <v>99</v>
      </c>
      <c r="BF29" s="20">
        <f t="shared" si="42"/>
        <v>130</v>
      </c>
      <c r="BG29" s="20">
        <f t="shared" si="42"/>
        <v>141</v>
      </c>
      <c r="BH29" s="20">
        <f t="shared" si="42"/>
        <v>137</v>
      </c>
      <c r="BI29" s="20">
        <f t="shared" si="42"/>
        <v>142</v>
      </c>
      <c r="BJ29" s="20">
        <f t="shared" si="42"/>
        <v>649</v>
      </c>
      <c r="BK29" s="295" t="s">
        <v>12</v>
      </c>
      <c r="BL29" s="296"/>
      <c r="BM29" s="20">
        <f t="shared" ref="BM29:BR29" si="43">SUM(BM27:BM28)</f>
        <v>160</v>
      </c>
      <c r="BN29" s="20">
        <f t="shared" si="43"/>
        <v>142</v>
      </c>
      <c r="BO29" s="20">
        <f t="shared" si="43"/>
        <v>119</v>
      </c>
      <c r="BP29" s="20">
        <f t="shared" si="43"/>
        <v>155</v>
      </c>
      <c r="BQ29" s="20">
        <f t="shared" si="43"/>
        <v>137</v>
      </c>
      <c r="BR29" s="20">
        <f t="shared" si="43"/>
        <v>713</v>
      </c>
    </row>
    <row r="30" spans="2:70" ht="15" x14ac:dyDescent="0.15">
      <c r="B30" s="323" t="s">
        <v>53</v>
      </c>
      <c r="C30" s="325" t="s">
        <v>31</v>
      </c>
      <c r="D30" s="267"/>
      <c r="E30" s="326"/>
      <c r="F30" s="325" t="s">
        <v>32</v>
      </c>
      <c r="G30" s="267"/>
      <c r="H30" s="326"/>
      <c r="I30" s="327" t="s">
        <v>52</v>
      </c>
      <c r="J30" s="327"/>
      <c r="K30" s="328"/>
      <c r="O30" s="25"/>
      <c r="P30" s="25"/>
      <c r="Q30" s="23"/>
      <c r="R30" s="23"/>
      <c r="S30" s="23"/>
      <c r="T30" s="23"/>
      <c r="U30" s="23"/>
      <c r="V30" s="23"/>
      <c r="W30" s="25"/>
      <c r="X30" s="25"/>
      <c r="Y30" s="23"/>
      <c r="Z30" s="23"/>
      <c r="AA30" s="23"/>
      <c r="AB30" s="23"/>
      <c r="AC30" s="23"/>
      <c r="AD30" s="23"/>
      <c r="AI30" s="25"/>
      <c r="AJ30" s="25"/>
      <c r="AK30" s="23"/>
      <c r="AL30" s="23"/>
      <c r="AM30" s="23"/>
      <c r="AN30" s="23"/>
      <c r="AO30" s="23"/>
      <c r="AP30" s="23"/>
      <c r="AQ30" s="25"/>
      <c r="AR30" s="25"/>
      <c r="AS30" s="23"/>
      <c r="AT30" s="23"/>
      <c r="AU30" s="23"/>
      <c r="AV30" s="23"/>
      <c r="AW30" s="23"/>
      <c r="AX30" s="23"/>
      <c r="BC30" s="25"/>
      <c r="BD30" s="25"/>
      <c r="BE30" s="23"/>
      <c r="BF30" s="23"/>
      <c r="BG30" s="23"/>
      <c r="BH30" s="23"/>
      <c r="BI30" s="23"/>
      <c r="BJ30" s="23"/>
      <c r="BK30" s="25"/>
      <c r="BL30" s="25"/>
      <c r="BM30" s="23"/>
      <c r="BN30" s="23"/>
      <c r="BO30" s="23"/>
      <c r="BP30" s="23"/>
      <c r="BQ30" s="23"/>
      <c r="BR30" s="23"/>
    </row>
    <row r="31" spans="2:70" ht="15.75" thickBot="1" x14ac:dyDescent="0.2">
      <c r="B31" s="324"/>
      <c r="C31" s="17" t="s">
        <v>16</v>
      </c>
      <c r="D31" s="18" t="s">
        <v>14</v>
      </c>
      <c r="E31" s="19" t="s">
        <v>33</v>
      </c>
      <c r="F31" s="17" t="s">
        <v>16</v>
      </c>
      <c r="G31" s="18" t="s">
        <v>14</v>
      </c>
      <c r="H31" s="19" t="s">
        <v>33</v>
      </c>
      <c r="I31" s="155" t="s">
        <v>16</v>
      </c>
      <c r="J31" s="136" t="s">
        <v>14</v>
      </c>
      <c r="K31" s="137" t="s">
        <v>33</v>
      </c>
      <c r="O31" s="274" t="s">
        <v>10</v>
      </c>
      <c r="P31" s="275"/>
      <c r="Q31" s="13">
        <v>50</v>
      </c>
      <c r="R31" s="13">
        <v>51</v>
      </c>
      <c r="S31" s="13">
        <v>52</v>
      </c>
      <c r="T31" s="13">
        <v>53</v>
      </c>
      <c r="U31" s="13">
        <v>54</v>
      </c>
      <c r="V31" s="13" t="s">
        <v>12</v>
      </c>
      <c r="W31" s="280" t="s">
        <v>10</v>
      </c>
      <c r="X31" s="281"/>
      <c r="Y31" s="13">
        <v>55</v>
      </c>
      <c r="Z31" s="13">
        <v>56</v>
      </c>
      <c r="AA31" s="13">
        <v>57</v>
      </c>
      <c r="AB31" s="13">
        <v>58</v>
      </c>
      <c r="AC31" s="13">
        <v>59</v>
      </c>
      <c r="AD31" s="13" t="s">
        <v>12</v>
      </c>
      <c r="AI31" s="274" t="s">
        <v>10</v>
      </c>
      <c r="AJ31" s="275"/>
      <c r="AK31" s="13">
        <v>50</v>
      </c>
      <c r="AL31" s="13">
        <v>51</v>
      </c>
      <c r="AM31" s="13">
        <v>52</v>
      </c>
      <c r="AN31" s="13">
        <v>53</v>
      </c>
      <c r="AO31" s="13">
        <v>54</v>
      </c>
      <c r="AP31" s="13" t="s">
        <v>12</v>
      </c>
      <c r="AQ31" s="280" t="s">
        <v>10</v>
      </c>
      <c r="AR31" s="281"/>
      <c r="AS31" s="13">
        <v>55</v>
      </c>
      <c r="AT31" s="13">
        <v>56</v>
      </c>
      <c r="AU31" s="13">
        <v>57</v>
      </c>
      <c r="AV31" s="13">
        <v>58</v>
      </c>
      <c r="AW31" s="13">
        <v>59</v>
      </c>
      <c r="AX31" s="13" t="s">
        <v>12</v>
      </c>
      <c r="BC31" s="274" t="s">
        <v>10</v>
      </c>
      <c r="BD31" s="275"/>
      <c r="BE31" s="13">
        <v>50</v>
      </c>
      <c r="BF31" s="13">
        <v>51</v>
      </c>
      <c r="BG31" s="13">
        <v>52</v>
      </c>
      <c r="BH31" s="13">
        <v>53</v>
      </c>
      <c r="BI31" s="13">
        <v>54</v>
      </c>
      <c r="BJ31" s="13" t="s">
        <v>12</v>
      </c>
      <c r="BK31" s="280" t="s">
        <v>10</v>
      </c>
      <c r="BL31" s="281"/>
      <c r="BM31" s="13">
        <v>55</v>
      </c>
      <c r="BN31" s="13">
        <v>56</v>
      </c>
      <c r="BO31" s="13">
        <v>57</v>
      </c>
      <c r="BP31" s="13">
        <v>58</v>
      </c>
      <c r="BQ31" s="13">
        <v>59</v>
      </c>
      <c r="BR31" s="13" t="s">
        <v>12</v>
      </c>
    </row>
    <row r="32" spans="2:70" x14ac:dyDescent="0.15">
      <c r="B32" s="83" t="s">
        <v>45</v>
      </c>
      <c r="C32" s="317">
        <f t="shared" ref="C32:K32" si="44">C18+C19</f>
        <v>933</v>
      </c>
      <c r="D32" s="319">
        <f t="shared" si="44"/>
        <v>980</v>
      </c>
      <c r="E32" s="321">
        <f t="shared" si="44"/>
        <v>1913</v>
      </c>
      <c r="F32" s="317">
        <f t="shared" si="44"/>
        <v>0</v>
      </c>
      <c r="G32" s="319">
        <f t="shared" si="44"/>
        <v>0</v>
      </c>
      <c r="H32" s="321">
        <f t="shared" si="44"/>
        <v>0</v>
      </c>
      <c r="I32" s="329">
        <f t="shared" si="44"/>
        <v>933</v>
      </c>
      <c r="J32" s="331">
        <f t="shared" si="44"/>
        <v>980</v>
      </c>
      <c r="K32" s="333">
        <f t="shared" si="44"/>
        <v>1913</v>
      </c>
      <c r="O32" s="274" t="s">
        <v>13</v>
      </c>
      <c r="P32" s="293"/>
      <c r="Q32" s="199">
        <v>65</v>
      </c>
      <c r="R32" s="198">
        <v>64</v>
      </c>
      <c r="S32" s="198">
        <v>53</v>
      </c>
      <c r="T32" s="198">
        <v>53</v>
      </c>
      <c r="U32" s="198">
        <v>49</v>
      </c>
      <c r="V32" s="198">
        <f>SUM(Q32:U32)</f>
        <v>284</v>
      </c>
      <c r="W32" s="284" t="s">
        <v>13</v>
      </c>
      <c r="X32" s="285"/>
      <c r="Y32" s="198">
        <v>62</v>
      </c>
      <c r="Z32" s="198">
        <v>50</v>
      </c>
      <c r="AA32" s="198">
        <v>47</v>
      </c>
      <c r="AB32" s="198">
        <v>58</v>
      </c>
      <c r="AC32" s="198">
        <v>81</v>
      </c>
      <c r="AD32" s="200">
        <f>SUM(Y32:AC32)</f>
        <v>298</v>
      </c>
      <c r="AI32" s="274" t="s">
        <v>13</v>
      </c>
      <c r="AJ32" s="293"/>
      <c r="AK32" s="199">
        <v>0</v>
      </c>
      <c r="AL32" s="198">
        <v>0</v>
      </c>
      <c r="AM32" s="198">
        <v>0</v>
      </c>
      <c r="AN32" s="198">
        <v>1</v>
      </c>
      <c r="AO32" s="198">
        <v>0</v>
      </c>
      <c r="AP32" s="198">
        <f>SUM(AK32:AO32)</f>
        <v>1</v>
      </c>
      <c r="AQ32" s="284" t="s">
        <v>13</v>
      </c>
      <c r="AR32" s="285"/>
      <c r="AS32" s="198"/>
      <c r="AT32" s="198"/>
      <c r="AU32" s="198"/>
      <c r="AV32" s="198"/>
      <c r="AW32" s="198"/>
      <c r="AX32" s="200">
        <f>SUM(AS32:AW32)</f>
        <v>0</v>
      </c>
      <c r="BC32" s="274" t="s">
        <v>13</v>
      </c>
      <c r="BD32" s="293"/>
      <c r="BE32" s="199">
        <f t="shared" ref="BE32:BI32" si="45">Q32+AK32</f>
        <v>65</v>
      </c>
      <c r="BF32" s="198">
        <f t="shared" si="45"/>
        <v>64</v>
      </c>
      <c r="BG32" s="198">
        <f t="shared" si="45"/>
        <v>53</v>
      </c>
      <c r="BH32" s="198">
        <f t="shared" si="45"/>
        <v>54</v>
      </c>
      <c r="BI32" s="198">
        <f t="shared" si="45"/>
        <v>49</v>
      </c>
      <c r="BJ32" s="198">
        <f>SUM(BE32:BI32)</f>
        <v>285</v>
      </c>
      <c r="BK32" s="286" t="s">
        <v>13</v>
      </c>
      <c r="BL32" s="286"/>
      <c r="BM32" s="198">
        <f t="shared" ref="BM32:BQ33" si="46">Y32+AS32</f>
        <v>62</v>
      </c>
      <c r="BN32" s="198">
        <f t="shared" si="46"/>
        <v>50</v>
      </c>
      <c r="BO32" s="198">
        <f t="shared" si="46"/>
        <v>47</v>
      </c>
      <c r="BP32" s="198">
        <f t="shared" si="46"/>
        <v>58</v>
      </c>
      <c r="BQ32" s="198">
        <f t="shared" si="46"/>
        <v>81</v>
      </c>
      <c r="BR32" s="200">
        <f>SUM(BM32:BQ32)</f>
        <v>298</v>
      </c>
    </row>
    <row r="33" spans="2:70" ht="14.25" thickBot="1" x14ac:dyDescent="0.2">
      <c r="B33" s="94" t="s">
        <v>42</v>
      </c>
      <c r="C33" s="318"/>
      <c r="D33" s="320"/>
      <c r="E33" s="322"/>
      <c r="F33" s="318"/>
      <c r="G33" s="320"/>
      <c r="H33" s="322"/>
      <c r="I33" s="330"/>
      <c r="J33" s="332"/>
      <c r="K33" s="334"/>
      <c r="O33" s="274" t="s">
        <v>15</v>
      </c>
      <c r="P33" s="293"/>
      <c r="Q33" s="17">
        <v>55</v>
      </c>
      <c r="R33" s="18">
        <v>55</v>
      </c>
      <c r="S33" s="18">
        <v>62</v>
      </c>
      <c r="T33" s="18">
        <v>56</v>
      </c>
      <c r="U33" s="18">
        <v>47</v>
      </c>
      <c r="V33" s="18">
        <f>SUM(Q33:U33)</f>
        <v>275</v>
      </c>
      <c r="W33" s="291" t="s">
        <v>15</v>
      </c>
      <c r="X33" s="292"/>
      <c r="Y33" s="18">
        <v>46</v>
      </c>
      <c r="Z33" s="18">
        <v>65</v>
      </c>
      <c r="AA33" s="18">
        <v>67</v>
      </c>
      <c r="AB33" s="18">
        <v>72</v>
      </c>
      <c r="AC33" s="18">
        <v>72</v>
      </c>
      <c r="AD33" s="19">
        <f>SUM(Y33:AC33)</f>
        <v>322</v>
      </c>
      <c r="AI33" s="274" t="s">
        <v>15</v>
      </c>
      <c r="AJ33" s="293"/>
      <c r="AK33" s="17">
        <v>0</v>
      </c>
      <c r="AL33" s="18">
        <v>0</v>
      </c>
      <c r="AM33" s="18">
        <v>1</v>
      </c>
      <c r="AN33" s="18">
        <v>0</v>
      </c>
      <c r="AO33" s="18">
        <v>0</v>
      </c>
      <c r="AP33" s="18">
        <f>SUM(AK33:AO33)</f>
        <v>1</v>
      </c>
      <c r="AQ33" s="291" t="s">
        <v>15</v>
      </c>
      <c r="AR33" s="292"/>
      <c r="AS33" s="18"/>
      <c r="AT33" s="18"/>
      <c r="AU33" s="18"/>
      <c r="AV33" s="18"/>
      <c r="AW33" s="18"/>
      <c r="AX33" s="19">
        <f>SUM(AS33:AW33)</f>
        <v>0</v>
      </c>
      <c r="BC33" s="274" t="s">
        <v>15</v>
      </c>
      <c r="BD33" s="293"/>
      <c r="BE33" s="17">
        <f>SUM(Q33,AK33)</f>
        <v>55</v>
      </c>
      <c r="BF33" s="17">
        <f t="shared" ref="BF33:BI33" si="47">SUM(R33,AL33)</f>
        <v>55</v>
      </c>
      <c r="BG33" s="17">
        <f t="shared" si="47"/>
        <v>63</v>
      </c>
      <c r="BH33" s="17">
        <f t="shared" si="47"/>
        <v>56</v>
      </c>
      <c r="BI33" s="17">
        <f t="shared" si="47"/>
        <v>47</v>
      </c>
      <c r="BJ33" s="18">
        <f>SUM(BE33:BI33)</f>
        <v>276</v>
      </c>
      <c r="BK33" s="287" t="s">
        <v>15</v>
      </c>
      <c r="BL33" s="287"/>
      <c r="BM33" s="18">
        <f>Y33+AS33</f>
        <v>46</v>
      </c>
      <c r="BN33" s="18">
        <f t="shared" si="46"/>
        <v>65</v>
      </c>
      <c r="BO33" s="18">
        <f t="shared" si="46"/>
        <v>67</v>
      </c>
      <c r="BP33" s="18">
        <f t="shared" si="46"/>
        <v>72</v>
      </c>
      <c r="BQ33" s="18">
        <f t="shared" si="46"/>
        <v>72</v>
      </c>
      <c r="BR33" s="19">
        <f>SUM(BM33:BQ33)</f>
        <v>322</v>
      </c>
    </row>
    <row r="34" spans="2:70" x14ac:dyDescent="0.15">
      <c r="B34" s="83" t="s">
        <v>46</v>
      </c>
      <c r="C34" s="347">
        <f t="shared" ref="C34:K34" si="48">C20</f>
        <v>783</v>
      </c>
      <c r="D34" s="349">
        <f t="shared" si="48"/>
        <v>1281</v>
      </c>
      <c r="E34" s="351">
        <f t="shared" si="48"/>
        <v>2064</v>
      </c>
      <c r="F34" s="347">
        <f t="shared" si="48"/>
        <v>0</v>
      </c>
      <c r="G34" s="353">
        <f t="shared" si="48"/>
        <v>1</v>
      </c>
      <c r="H34" s="354">
        <f t="shared" si="48"/>
        <v>1</v>
      </c>
      <c r="I34" s="343">
        <f t="shared" si="48"/>
        <v>783</v>
      </c>
      <c r="J34" s="345">
        <f t="shared" si="48"/>
        <v>1282</v>
      </c>
      <c r="K34" s="359">
        <f t="shared" si="48"/>
        <v>2065</v>
      </c>
      <c r="O34" s="274" t="s">
        <v>12</v>
      </c>
      <c r="P34" s="275"/>
      <c r="Q34" s="20">
        <f t="shared" ref="Q34:V34" si="49">SUM(Q32:Q33)</f>
        <v>120</v>
      </c>
      <c r="R34" s="20">
        <f t="shared" si="49"/>
        <v>119</v>
      </c>
      <c r="S34" s="20">
        <f t="shared" si="49"/>
        <v>115</v>
      </c>
      <c r="T34" s="20">
        <f t="shared" si="49"/>
        <v>109</v>
      </c>
      <c r="U34" s="20">
        <f t="shared" si="49"/>
        <v>96</v>
      </c>
      <c r="V34" s="20">
        <f t="shared" si="49"/>
        <v>559</v>
      </c>
      <c r="W34" s="295" t="s">
        <v>12</v>
      </c>
      <c r="X34" s="296"/>
      <c r="Y34" s="20">
        <f t="shared" ref="Y34:AD34" si="50">SUM(Y32:Y33)</f>
        <v>108</v>
      </c>
      <c r="Z34" s="20">
        <f t="shared" si="50"/>
        <v>115</v>
      </c>
      <c r="AA34" s="20">
        <f t="shared" si="50"/>
        <v>114</v>
      </c>
      <c r="AB34" s="20">
        <f t="shared" si="50"/>
        <v>130</v>
      </c>
      <c r="AC34" s="20">
        <f t="shared" si="50"/>
        <v>153</v>
      </c>
      <c r="AD34" s="20">
        <f t="shared" si="50"/>
        <v>620</v>
      </c>
      <c r="AI34" s="274" t="s">
        <v>12</v>
      </c>
      <c r="AJ34" s="275"/>
      <c r="AK34" s="20">
        <f t="shared" ref="AK34:AP34" si="51">SUM(AK32:AK33)</f>
        <v>0</v>
      </c>
      <c r="AL34" s="20">
        <f t="shared" si="51"/>
        <v>0</v>
      </c>
      <c r="AM34" s="20">
        <f t="shared" si="51"/>
        <v>1</v>
      </c>
      <c r="AN34" s="20">
        <f t="shared" si="51"/>
        <v>1</v>
      </c>
      <c r="AO34" s="20">
        <f t="shared" si="51"/>
        <v>0</v>
      </c>
      <c r="AP34" s="20">
        <f t="shared" si="51"/>
        <v>2</v>
      </c>
      <c r="AQ34" s="295" t="s">
        <v>12</v>
      </c>
      <c r="AR34" s="296"/>
      <c r="AS34" s="20">
        <f>SUM(AS32:AS33)</f>
        <v>0</v>
      </c>
      <c r="AT34" s="20">
        <f t="shared" ref="AT34:AX34" si="52">SUM(AT32:AT33)</f>
        <v>0</v>
      </c>
      <c r="AU34" s="20">
        <f t="shared" si="52"/>
        <v>0</v>
      </c>
      <c r="AV34" s="20">
        <f t="shared" si="52"/>
        <v>0</v>
      </c>
      <c r="AW34" s="20">
        <f t="shared" si="52"/>
        <v>0</v>
      </c>
      <c r="AX34" s="20">
        <f t="shared" si="52"/>
        <v>0</v>
      </c>
      <c r="BC34" s="274" t="s">
        <v>12</v>
      </c>
      <c r="BD34" s="275"/>
      <c r="BE34" s="20">
        <f t="shared" ref="BE34:BJ34" si="53">SUM(BE32:BE33)</f>
        <v>120</v>
      </c>
      <c r="BF34" s="20">
        <f t="shared" si="53"/>
        <v>119</v>
      </c>
      <c r="BG34" s="20">
        <f t="shared" si="53"/>
        <v>116</v>
      </c>
      <c r="BH34" s="20">
        <f t="shared" si="53"/>
        <v>110</v>
      </c>
      <c r="BI34" s="20">
        <f t="shared" si="53"/>
        <v>96</v>
      </c>
      <c r="BJ34" s="20">
        <f t="shared" si="53"/>
        <v>561</v>
      </c>
      <c r="BK34" s="295" t="s">
        <v>12</v>
      </c>
      <c r="BL34" s="296"/>
      <c r="BM34" s="20">
        <f t="shared" ref="BM34:BR34" si="54">SUM(BM32:BM33)</f>
        <v>108</v>
      </c>
      <c r="BN34" s="20">
        <f t="shared" si="54"/>
        <v>115</v>
      </c>
      <c r="BO34" s="20">
        <f t="shared" si="54"/>
        <v>114</v>
      </c>
      <c r="BP34" s="20">
        <f t="shared" si="54"/>
        <v>130</v>
      </c>
      <c r="BQ34" s="20">
        <f t="shared" si="54"/>
        <v>153</v>
      </c>
      <c r="BR34" s="20">
        <f t="shared" si="54"/>
        <v>620</v>
      </c>
    </row>
    <row r="35" spans="2:70" ht="14.25" thickBot="1" x14ac:dyDescent="0.2">
      <c r="B35" s="94" t="s">
        <v>22</v>
      </c>
      <c r="C35" s="348"/>
      <c r="D35" s="350"/>
      <c r="E35" s="352"/>
      <c r="F35" s="348"/>
      <c r="G35" s="350"/>
      <c r="H35" s="352"/>
      <c r="I35" s="344"/>
      <c r="J35" s="346"/>
      <c r="K35" s="360"/>
      <c r="O35" s="25"/>
      <c r="P35" s="25"/>
      <c r="Q35" s="23"/>
      <c r="R35" s="23"/>
      <c r="S35" s="23"/>
      <c r="T35" s="23"/>
      <c r="U35" s="23"/>
      <c r="V35" s="23"/>
      <c r="W35" s="25"/>
      <c r="X35" s="25"/>
      <c r="Y35" s="23"/>
      <c r="Z35" s="23"/>
      <c r="AA35" s="23"/>
      <c r="AB35" s="23"/>
      <c r="AC35" s="23"/>
      <c r="AD35" s="23"/>
      <c r="AI35" s="25"/>
      <c r="AJ35" s="25"/>
      <c r="AK35" s="23"/>
      <c r="AL35" s="23"/>
      <c r="AM35" s="23"/>
      <c r="AN35" s="23"/>
      <c r="AO35" s="23"/>
      <c r="AP35" s="23"/>
      <c r="AQ35" s="25"/>
      <c r="AR35" s="25"/>
      <c r="AS35" s="23"/>
      <c r="AT35" s="23"/>
      <c r="AU35" s="23"/>
      <c r="AV35" s="23"/>
      <c r="AW35" s="23"/>
      <c r="AX35" s="23"/>
      <c r="BC35" s="25"/>
      <c r="BD35" s="25"/>
      <c r="BE35" s="23"/>
      <c r="BF35" s="23"/>
      <c r="BG35" s="23"/>
      <c r="BH35" s="23"/>
      <c r="BI35" s="23"/>
      <c r="BJ35" s="23"/>
      <c r="BK35" s="25"/>
      <c r="BL35" s="25"/>
      <c r="BM35" s="23"/>
      <c r="BN35" s="23"/>
      <c r="BO35" s="23"/>
      <c r="BP35" s="23"/>
      <c r="BQ35" s="23"/>
      <c r="BR35" s="23"/>
    </row>
    <row r="36" spans="2:70" ht="14.25" thickBot="1" x14ac:dyDescent="0.2">
      <c r="B36" s="335" t="s">
        <v>44</v>
      </c>
      <c r="C36" s="337" t="s">
        <v>47</v>
      </c>
      <c r="D36" s="339" t="s">
        <v>48</v>
      </c>
      <c r="E36" s="341" t="s">
        <v>49</v>
      </c>
      <c r="F36" s="337" t="s">
        <v>47</v>
      </c>
      <c r="G36" s="339" t="s">
        <v>48</v>
      </c>
      <c r="H36" s="341" t="s">
        <v>51</v>
      </c>
      <c r="I36" s="355" t="s">
        <v>47</v>
      </c>
      <c r="J36" s="357" t="s">
        <v>48</v>
      </c>
      <c r="K36" s="341" t="s">
        <v>55</v>
      </c>
      <c r="O36" s="274" t="s">
        <v>10</v>
      </c>
      <c r="P36" s="275"/>
      <c r="Q36" s="13">
        <v>60</v>
      </c>
      <c r="R36" s="13">
        <v>61</v>
      </c>
      <c r="S36" s="13">
        <v>62</v>
      </c>
      <c r="T36" s="13">
        <v>63</v>
      </c>
      <c r="U36" s="13">
        <v>64</v>
      </c>
      <c r="V36" s="13" t="s">
        <v>12</v>
      </c>
      <c r="W36" s="280" t="s">
        <v>10</v>
      </c>
      <c r="X36" s="281"/>
      <c r="Y36" s="13">
        <v>65</v>
      </c>
      <c r="Z36" s="13">
        <v>66</v>
      </c>
      <c r="AA36" s="13">
        <v>67</v>
      </c>
      <c r="AB36" s="13">
        <v>68</v>
      </c>
      <c r="AC36" s="13">
        <v>69</v>
      </c>
      <c r="AD36" s="13" t="s">
        <v>12</v>
      </c>
      <c r="AI36" s="274" t="s">
        <v>10</v>
      </c>
      <c r="AJ36" s="275"/>
      <c r="AK36" s="13">
        <v>60</v>
      </c>
      <c r="AL36" s="13">
        <v>61</v>
      </c>
      <c r="AM36" s="13">
        <v>62</v>
      </c>
      <c r="AN36" s="13">
        <v>63</v>
      </c>
      <c r="AO36" s="13">
        <v>64</v>
      </c>
      <c r="AP36" s="13" t="s">
        <v>12</v>
      </c>
      <c r="AQ36" s="280" t="s">
        <v>10</v>
      </c>
      <c r="AR36" s="281"/>
      <c r="AS36" s="13">
        <v>65</v>
      </c>
      <c r="AT36" s="13">
        <v>66</v>
      </c>
      <c r="AU36" s="13">
        <v>67</v>
      </c>
      <c r="AV36" s="13">
        <v>68</v>
      </c>
      <c r="AW36" s="13">
        <v>69</v>
      </c>
      <c r="AX36" s="13" t="s">
        <v>12</v>
      </c>
      <c r="BC36" s="274" t="s">
        <v>10</v>
      </c>
      <c r="BD36" s="275"/>
      <c r="BE36" s="13">
        <v>60</v>
      </c>
      <c r="BF36" s="13">
        <v>61</v>
      </c>
      <c r="BG36" s="13">
        <v>62</v>
      </c>
      <c r="BH36" s="13">
        <v>63</v>
      </c>
      <c r="BI36" s="13">
        <v>64</v>
      </c>
      <c r="BJ36" s="13" t="s">
        <v>12</v>
      </c>
      <c r="BK36" s="280" t="s">
        <v>10</v>
      </c>
      <c r="BL36" s="281"/>
      <c r="BM36" s="13">
        <v>65</v>
      </c>
      <c r="BN36" s="13">
        <v>66</v>
      </c>
      <c r="BO36" s="13">
        <v>67</v>
      </c>
      <c r="BP36" s="13">
        <v>68</v>
      </c>
      <c r="BQ36" s="13">
        <v>69</v>
      </c>
      <c r="BR36" s="13" t="s">
        <v>12</v>
      </c>
    </row>
    <row r="37" spans="2:70" ht="14.25" thickBot="1" x14ac:dyDescent="0.2">
      <c r="B37" s="336"/>
      <c r="C37" s="338"/>
      <c r="D37" s="340"/>
      <c r="E37" s="342"/>
      <c r="F37" s="338"/>
      <c r="G37" s="340"/>
      <c r="H37" s="342"/>
      <c r="I37" s="356"/>
      <c r="J37" s="358"/>
      <c r="K37" s="342"/>
      <c r="O37" s="274" t="s">
        <v>13</v>
      </c>
      <c r="P37" s="293"/>
      <c r="Q37" s="199">
        <v>72</v>
      </c>
      <c r="R37" s="198">
        <v>81</v>
      </c>
      <c r="S37" s="198">
        <v>69</v>
      </c>
      <c r="T37" s="198">
        <v>74</v>
      </c>
      <c r="U37" s="198">
        <v>58</v>
      </c>
      <c r="V37" s="198">
        <f>SUM(Q37:U37)</f>
        <v>354</v>
      </c>
      <c r="W37" s="284" t="s">
        <v>13</v>
      </c>
      <c r="X37" s="285"/>
      <c r="Y37" s="198">
        <v>91</v>
      </c>
      <c r="Z37" s="198">
        <v>93</v>
      </c>
      <c r="AA37" s="198">
        <v>105</v>
      </c>
      <c r="AB37" s="198">
        <v>87</v>
      </c>
      <c r="AC37" s="198">
        <v>92</v>
      </c>
      <c r="AD37" s="200">
        <f>SUM(Y37:AC37)</f>
        <v>468</v>
      </c>
      <c r="AI37" s="274" t="s">
        <v>13</v>
      </c>
      <c r="AJ37" s="293"/>
      <c r="AK37" s="199"/>
      <c r="AL37" s="198"/>
      <c r="AM37" s="198"/>
      <c r="AN37" s="198"/>
      <c r="AO37" s="198"/>
      <c r="AP37" s="198">
        <f>SUM(AK37:AO37)</f>
        <v>0</v>
      </c>
      <c r="AQ37" s="284" t="s">
        <v>13</v>
      </c>
      <c r="AR37" s="285"/>
      <c r="AS37" s="198"/>
      <c r="AT37" s="198"/>
      <c r="AU37" s="198"/>
      <c r="AV37" s="198"/>
      <c r="AW37" s="198"/>
      <c r="AX37" s="200">
        <f>SUM(AS37:AW37)</f>
        <v>0</v>
      </c>
      <c r="BC37" s="274" t="s">
        <v>13</v>
      </c>
      <c r="BD37" s="293"/>
      <c r="BE37" s="199">
        <f t="shared" ref="BE37:BI38" si="55">Q37+AK37</f>
        <v>72</v>
      </c>
      <c r="BF37" s="198">
        <f t="shared" si="55"/>
        <v>81</v>
      </c>
      <c r="BG37" s="198">
        <f t="shared" si="55"/>
        <v>69</v>
      </c>
      <c r="BH37" s="198">
        <f t="shared" si="55"/>
        <v>74</v>
      </c>
      <c r="BI37" s="198">
        <f t="shared" si="55"/>
        <v>58</v>
      </c>
      <c r="BJ37" s="198">
        <f>SUM(BE37:BI37)</f>
        <v>354</v>
      </c>
      <c r="BK37" s="286" t="s">
        <v>13</v>
      </c>
      <c r="BL37" s="286"/>
      <c r="BM37" s="198">
        <f t="shared" ref="BM37:BQ38" si="56">Y37+AS37</f>
        <v>91</v>
      </c>
      <c r="BN37" s="198">
        <f t="shared" si="56"/>
        <v>93</v>
      </c>
      <c r="BO37" s="198">
        <f t="shared" si="56"/>
        <v>105</v>
      </c>
      <c r="BP37" s="198">
        <f t="shared" si="56"/>
        <v>87</v>
      </c>
      <c r="BQ37" s="198">
        <f t="shared" si="56"/>
        <v>92</v>
      </c>
      <c r="BR37" s="200">
        <f>SUM(BM37:BQ37)</f>
        <v>468</v>
      </c>
    </row>
    <row r="38" spans="2:70" ht="14.25" thickBot="1" x14ac:dyDescent="0.2">
      <c r="B38" s="138" t="s">
        <v>41</v>
      </c>
      <c r="C38" s="367">
        <f>ROUND(C32/$C$10,4)</f>
        <v>0.1855</v>
      </c>
      <c r="D38" s="369">
        <f>ROUND(D32/$D$10,4)</f>
        <v>0.1784</v>
      </c>
      <c r="E38" s="371">
        <f>ROUND(E32/$E$10,4)</f>
        <v>0.18179999999999999</v>
      </c>
      <c r="F38" s="367">
        <f>ROUND(F32/$F$10,4)</f>
        <v>0</v>
      </c>
      <c r="G38" s="369">
        <f>ROUND(G32/$G$10,4)</f>
        <v>0</v>
      </c>
      <c r="H38" s="373">
        <f>ROUND(H32/$H$10,4)</f>
        <v>0</v>
      </c>
      <c r="I38" s="361">
        <f>ROUND(I32/$I$10,4)</f>
        <v>0.184</v>
      </c>
      <c r="J38" s="363">
        <f>ROUND(J32/$J$10,4)</f>
        <v>0.1772</v>
      </c>
      <c r="K38" s="365">
        <f>ROUND(K32/$K$10,4)</f>
        <v>0.18049999999999999</v>
      </c>
      <c r="O38" s="274" t="s">
        <v>15</v>
      </c>
      <c r="P38" s="293"/>
      <c r="Q38" s="17">
        <v>59</v>
      </c>
      <c r="R38" s="18">
        <v>69</v>
      </c>
      <c r="S38" s="18">
        <v>79</v>
      </c>
      <c r="T38" s="18">
        <v>86</v>
      </c>
      <c r="U38" s="18">
        <v>83</v>
      </c>
      <c r="V38" s="18">
        <f>SUM(Q38:U38)</f>
        <v>376</v>
      </c>
      <c r="W38" s="291" t="s">
        <v>15</v>
      </c>
      <c r="X38" s="292"/>
      <c r="Y38" s="18">
        <v>76</v>
      </c>
      <c r="Z38" s="18">
        <v>87</v>
      </c>
      <c r="AA38" s="18">
        <v>83</v>
      </c>
      <c r="AB38" s="18">
        <v>94</v>
      </c>
      <c r="AC38" s="18">
        <v>103</v>
      </c>
      <c r="AD38" s="19">
        <f>SUM(Y38:AC38)</f>
        <v>443</v>
      </c>
      <c r="AI38" s="274" t="s">
        <v>15</v>
      </c>
      <c r="AJ38" s="293"/>
      <c r="AK38" s="17"/>
      <c r="AL38" s="18"/>
      <c r="AM38" s="18"/>
      <c r="AN38" s="18"/>
      <c r="AO38" s="18"/>
      <c r="AP38" s="18">
        <f>SUM(AK38:AO38)</f>
        <v>0</v>
      </c>
      <c r="AQ38" s="291" t="s">
        <v>15</v>
      </c>
      <c r="AR38" s="292"/>
      <c r="AS38" s="18"/>
      <c r="AT38" s="18"/>
      <c r="AU38" s="18"/>
      <c r="AV38" s="18"/>
      <c r="AW38" s="18"/>
      <c r="AX38" s="19">
        <f>SUM(AS38:AW38)</f>
        <v>0</v>
      </c>
      <c r="BC38" s="274" t="s">
        <v>15</v>
      </c>
      <c r="BD38" s="293"/>
      <c r="BE38" s="17">
        <f t="shared" si="55"/>
        <v>59</v>
      </c>
      <c r="BF38" s="18">
        <f t="shared" si="55"/>
        <v>69</v>
      </c>
      <c r="BG38" s="18">
        <f t="shared" si="55"/>
        <v>79</v>
      </c>
      <c r="BH38" s="18">
        <f t="shared" si="55"/>
        <v>86</v>
      </c>
      <c r="BI38" s="18">
        <f t="shared" si="55"/>
        <v>83</v>
      </c>
      <c r="BJ38" s="18">
        <f>SUM(BE38:BI38)</f>
        <v>376</v>
      </c>
      <c r="BK38" s="287" t="s">
        <v>15</v>
      </c>
      <c r="BL38" s="287"/>
      <c r="BM38" s="18">
        <f t="shared" si="56"/>
        <v>76</v>
      </c>
      <c r="BN38" s="18">
        <f t="shared" si="56"/>
        <v>87</v>
      </c>
      <c r="BO38" s="18">
        <f t="shared" si="56"/>
        <v>83</v>
      </c>
      <c r="BP38" s="18">
        <f t="shared" si="56"/>
        <v>94</v>
      </c>
      <c r="BQ38" s="18">
        <f t="shared" si="56"/>
        <v>103</v>
      </c>
      <c r="BR38" s="19">
        <f>SUM(BM38:BQ38)</f>
        <v>443</v>
      </c>
    </row>
    <row r="39" spans="2:70" ht="14.25" thickBot="1" x14ac:dyDescent="0.2">
      <c r="B39" s="139" t="s">
        <v>44</v>
      </c>
      <c r="C39" s="368"/>
      <c r="D39" s="370"/>
      <c r="E39" s="372"/>
      <c r="F39" s="368"/>
      <c r="G39" s="370"/>
      <c r="H39" s="374"/>
      <c r="I39" s="362"/>
      <c r="J39" s="364"/>
      <c r="K39" s="366"/>
      <c r="L39" s="72"/>
      <c r="O39" s="274" t="s">
        <v>12</v>
      </c>
      <c r="P39" s="275"/>
      <c r="Q39" s="20">
        <f t="shared" ref="Q39:V39" si="57">SUM(Q37:Q38)</f>
        <v>131</v>
      </c>
      <c r="R39" s="20">
        <f t="shared" si="57"/>
        <v>150</v>
      </c>
      <c r="S39" s="20">
        <f t="shared" si="57"/>
        <v>148</v>
      </c>
      <c r="T39" s="20">
        <f t="shared" si="57"/>
        <v>160</v>
      </c>
      <c r="U39" s="20">
        <f t="shared" si="57"/>
        <v>141</v>
      </c>
      <c r="V39" s="20">
        <f t="shared" si="57"/>
        <v>730</v>
      </c>
      <c r="W39" s="295" t="s">
        <v>12</v>
      </c>
      <c r="X39" s="296"/>
      <c r="Y39" s="20">
        <f t="shared" ref="Y39:AD39" si="58">SUM(Y37:Y38)</f>
        <v>167</v>
      </c>
      <c r="Z39" s="20">
        <f t="shared" si="58"/>
        <v>180</v>
      </c>
      <c r="AA39" s="20">
        <f t="shared" si="58"/>
        <v>188</v>
      </c>
      <c r="AB39" s="20">
        <f t="shared" si="58"/>
        <v>181</v>
      </c>
      <c r="AC39" s="20">
        <f t="shared" si="58"/>
        <v>195</v>
      </c>
      <c r="AD39" s="20">
        <f t="shared" si="58"/>
        <v>911</v>
      </c>
      <c r="AI39" s="274" t="s">
        <v>12</v>
      </c>
      <c r="AJ39" s="275"/>
      <c r="AK39" s="20">
        <f t="shared" ref="AK39:AP39" si="59">SUM(AK37:AK38)</f>
        <v>0</v>
      </c>
      <c r="AL39" s="20">
        <f t="shared" si="59"/>
        <v>0</v>
      </c>
      <c r="AM39" s="20">
        <f t="shared" si="59"/>
        <v>0</v>
      </c>
      <c r="AN39" s="20">
        <f t="shared" si="59"/>
        <v>0</v>
      </c>
      <c r="AO39" s="20">
        <f t="shared" si="59"/>
        <v>0</v>
      </c>
      <c r="AP39" s="20">
        <f t="shared" si="59"/>
        <v>0</v>
      </c>
      <c r="AQ39" s="295" t="s">
        <v>12</v>
      </c>
      <c r="AR39" s="296"/>
      <c r="AS39" s="20">
        <f t="shared" ref="AS39:AX39" si="60">SUM(AS37:AS38)</f>
        <v>0</v>
      </c>
      <c r="AT39" s="20">
        <f t="shared" si="60"/>
        <v>0</v>
      </c>
      <c r="AU39" s="20">
        <f t="shared" si="60"/>
        <v>0</v>
      </c>
      <c r="AV39" s="20">
        <f t="shared" si="60"/>
        <v>0</v>
      </c>
      <c r="AW39" s="20">
        <f t="shared" si="60"/>
        <v>0</v>
      </c>
      <c r="AX39" s="20">
        <f t="shared" si="60"/>
        <v>0</v>
      </c>
      <c r="BC39" s="274" t="s">
        <v>12</v>
      </c>
      <c r="BD39" s="275"/>
      <c r="BE39" s="20">
        <f t="shared" ref="BE39:BJ39" si="61">SUM(BE37:BE38)</f>
        <v>131</v>
      </c>
      <c r="BF39" s="20">
        <f t="shared" si="61"/>
        <v>150</v>
      </c>
      <c r="BG39" s="20">
        <f t="shared" si="61"/>
        <v>148</v>
      </c>
      <c r="BH39" s="20">
        <f t="shared" si="61"/>
        <v>160</v>
      </c>
      <c r="BI39" s="20">
        <f t="shared" si="61"/>
        <v>141</v>
      </c>
      <c r="BJ39" s="20">
        <f t="shared" si="61"/>
        <v>730</v>
      </c>
      <c r="BK39" s="295" t="s">
        <v>12</v>
      </c>
      <c r="BL39" s="296"/>
      <c r="BM39" s="20">
        <f t="shared" ref="BM39:BR39" si="62">SUM(BM37:BM38)</f>
        <v>167</v>
      </c>
      <c r="BN39" s="20">
        <f t="shared" si="62"/>
        <v>180</v>
      </c>
      <c r="BO39" s="20">
        <f t="shared" si="62"/>
        <v>188</v>
      </c>
      <c r="BP39" s="20">
        <f t="shared" si="62"/>
        <v>181</v>
      </c>
      <c r="BQ39" s="20">
        <f t="shared" si="62"/>
        <v>195</v>
      </c>
      <c r="BR39" s="20">
        <f t="shared" si="62"/>
        <v>911</v>
      </c>
    </row>
    <row r="40" spans="2:70" x14ac:dyDescent="0.15">
      <c r="B40" s="85" t="s">
        <v>43</v>
      </c>
      <c r="C40" s="368">
        <f>ROUND(C34/$C$10,4)</f>
        <v>0.15559999999999999</v>
      </c>
      <c r="D40" s="370">
        <f>ROUND(D34/$D$10,4)</f>
        <v>0.23319999999999999</v>
      </c>
      <c r="E40" s="372">
        <f>ROUND(E34/$E$10,4)</f>
        <v>0.1961</v>
      </c>
      <c r="F40" s="368">
        <f>ROUND(F34/$F$10,4)</f>
        <v>0</v>
      </c>
      <c r="G40" s="370">
        <f>ROUND(G34/$G$10,4)</f>
        <v>2.63E-2</v>
      </c>
      <c r="H40" s="374">
        <f>ROUND(H34/$H$10,4)</f>
        <v>1.2999999999999999E-2</v>
      </c>
      <c r="I40" s="362">
        <f>ROUND(I34/$I$10,4)</f>
        <v>0.15440000000000001</v>
      </c>
      <c r="J40" s="364">
        <f>ROUND(J34/$J$10,4)</f>
        <v>0.23180000000000001</v>
      </c>
      <c r="K40" s="366">
        <f>ROUND(K34/$K$10,4)</f>
        <v>0.1948</v>
      </c>
      <c r="O40" s="25"/>
      <c r="P40" s="25"/>
      <c r="Q40" s="23"/>
      <c r="R40" s="23"/>
      <c r="S40" s="23"/>
      <c r="T40" s="23"/>
      <c r="U40" s="23"/>
      <c r="V40" s="23"/>
      <c r="W40" s="25"/>
      <c r="X40" s="25"/>
      <c r="Y40" s="23"/>
      <c r="Z40" s="23"/>
      <c r="AA40" s="23"/>
      <c r="AB40" s="23"/>
      <c r="AC40" s="23"/>
      <c r="AD40" s="23"/>
      <c r="AI40" s="25"/>
      <c r="AJ40" s="25"/>
      <c r="AK40" s="23"/>
      <c r="AL40" s="23"/>
      <c r="AM40" s="23"/>
      <c r="AN40" s="23"/>
      <c r="AO40" s="23"/>
      <c r="AP40" s="23"/>
      <c r="AQ40" s="25"/>
      <c r="AR40" s="25"/>
      <c r="AS40" s="23"/>
      <c r="AT40" s="23"/>
      <c r="AU40" s="23"/>
      <c r="AV40" s="23"/>
      <c r="AW40" s="23"/>
      <c r="AX40" s="23"/>
      <c r="BC40" s="25"/>
      <c r="BD40" s="25"/>
      <c r="BE40" s="23"/>
      <c r="BF40" s="23"/>
      <c r="BG40" s="23"/>
      <c r="BH40" s="23"/>
      <c r="BI40" s="23"/>
      <c r="BJ40" s="23"/>
      <c r="BK40" s="25"/>
      <c r="BL40" s="25"/>
      <c r="BM40" s="23"/>
      <c r="BN40" s="23"/>
      <c r="BO40" s="23"/>
      <c r="BP40" s="23"/>
      <c r="BQ40" s="23"/>
      <c r="BR40" s="23"/>
    </row>
    <row r="41" spans="2:70" ht="14.25" thickBot="1" x14ac:dyDescent="0.2">
      <c r="B41" s="95" t="s">
        <v>44</v>
      </c>
      <c r="C41" s="378"/>
      <c r="D41" s="379"/>
      <c r="E41" s="380"/>
      <c r="F41" s="378"/>
      <c r="G41" s="379"/>
      <c r="H41" s="381"/>
      <c r="I41" s="375"/>
      <c r="J41" s="376"/>
      <c r="K41" s="377"/>
      <c r="O41" s="274" t="s">
        <v>10</v>
      </c>
      <c r="P41" s="275"/>
      <c r="Q41" s="13">
        <v>70</v>
      </c>
      <c r="R41" s="13">
        <v>71</v>
      </c>
      <c r="S41" s="13">
        <v>72</v>
      </c>
      <c r="T41" s="13">
        <v>73</v>
      </c>
      <c r="U41" s="13">
        <v>74</v>
      </c>
      <c r="V41" s="13" t="s">
        <v>12</v>
      </c>
      <c r="W41" s="280" t="s">
        <v>10</v>
      </c>
      <c r="X41" s="281"/>
      <c r="Y41" s="13">
        <v>75</v>
      </c>
      <c r="Z41" s="13">
        <v>76</v>
      </c>
      <c r="AA41" s="13">
        <v>77</v>
      </c>
      <c r="AB41" s="13">
        <v>78</v>
      </c>
      <c r="AC41" s="13">
        <v>79</v>
      </c>
      <c r="AD41" s="13" t="s">
        <v>12</v>
      </c>
      <c r="AI41" s="274" t="s">
        <v>10</v>
      </c>
      <c r="AJ41" s="275"/>
      <c r="AK41" s="13">
        <v>70</v>
      </c>
      <c r="AL41" s="13">
        <v>71</v>
      </c>
      <c r="AM41" s="13">
        <v>72</v>
      </c>
      <c r="AN41" s="13">
        <v>73</v>
      </c>
      <c r="AO41" s="13">
        <v>74</v>
      </c>
      <c r="AP41" s="13" t="s">
        <v>12</v>
      </c>
      <c r="AQ41" s="280" t="s">
        <v>10</v>
      </c>
      <c r="AR41" s="281"/>
      <c r="AS41" s="13">
        <v>75</v>
      </c>
      <c r="AT41" s="13">
        <v>76</v>
      </c>
      <c r="AU41" s="13">
        <v>77</v>
      </c>
      <c r="AV41" s="13">
        <v>78</v>
      </c>
      <c r="AW41" s="13">
        <v>79</v>
      </c>
      <c r="AX41" s="13" t="s">
        <v>12</v>
      </c>
      <c r="BC41" s="274" t="s">
        <v>10</v>
      </c>
      <c r="BD41" s="275"/>
      <c r="BE41" s="13">
        <v>70</v>
      </c>
      <c r="BF41" s="13">
        <v>71</v>
      </c>
      <c r="BG41" s="13">
        <v>72</v>
      </c>
      <c r="BH41" s="13">
        <v>73</v>
      </c>
      <c r="BI41" s="13">
        <v>74</v>
      </c>
      <c r="BJ41" s="13" t="s">
        <v>12</v>
      </c>
      <c r="BK41" s="280" t="s">
        <v>10</v>
      </c>
      <c r="BL41" s="281"/>
      <c r="BM41" s="13">
        <v>75</v>
      </c>
      <c r="BN41" s="13">
        <v>76</v>
      </c>
      <c r="BO41" s="13">
        <v>77</v>
      </c>
      <c r="BP41" s="13">
        <v>78</v>
      </c>
      <c r="BQ41" s="13">
        <v>79</v>
      </c>
      <c r="BR41" s="13" t="s">
        <v>12</v>
      </c>
    </row>
    <row r="42" spans="2:70" ht="15" x14ac:dyDescent="0.15">
      <c r="I42" s="113"/>
      <c r="J42" s="113"/>
      <c r="K42" s="113"/>
      <c r="O42" s="274" t="s">
        <v>16</v>
      </c>
      <c r="P42" s="293"/>
      <c r="Q42" s="199">
        <v>92</v>
      </c>
      <c r="R42" s="198">
        <v>107</v>
      </c>
      <c r="S42" s="198">
        <v>115</v>
      </c>
      <c r="T42" s="198">
        <v>101</v>
      </c>
      <c r="U42" s="198">
        <v>50</v>
      </c>
      <c r="V42" s="198">
        <f>SUM(Q42:U42)</f>
        <v>465</v>
      </c>
      <c r="W42" s="284" t="s">
        <v>13</v>
      </c>
      <c r="X42" s="285"/>
      <c r="Y42" s="198">
        <v>45</v>
      </c>
      <c r="Z42" s="198">
        <v>73</v>
      </c>
      <c r="AA42" s="198">
        <v>76</v>
      </c>
      <c r="AB42" s="198">
        <v>73</v>
      </c>
      <c r="AC42" s="198">
        <v>50</v>
      </c>
      <c r="AD42" s="200">
        <f>SUM(Y42:AC42)</f>
        <v>317</v>
      </c>
      <c r="AI42" s="274" t="s">
        <v>13</v>
      </c>
      <c r="AJ42" s="293"/>
      <c r="AK42" s="199"/>
      <c r="AL42" s="198"/>
      <c r="AM42" s="198"/>
      <c r="AN42" s="198"/>
      <c r="AO42" s="198"/>
      <c r="AP42" s="198">
        <f>SUM(AK42:AO42)</f>
        <v>0</v>
      </c>
      <c r="AQ42" s="284" t="s">
        <v>13</v>
      </c>
      <c r="AR42" s="285"/>
      <c r="AS42" s="198"/>
      <c r="AT42" s="198"/>
      <c r="AU42" s="198">
        <v>0</v>
      </c>
      <c r="AV42" s="198"/>
      <c r="AW42" s="198"/>
      <c r="AX42" s="200">
        <f>SUM(AS42:AW42)</f>
        <v>0</v>
      </c>
      <c r="BC42" s="274" t="s">
        <v>13</v>
      </c>
      <c r="BD42" s="293"/>
      <c r="BE42" s="199">
        <f t="shared" ref="BE42:BI43" si="63">Q42+AK42</f>
        <v>92</v>
      </c>
      <c r="BF42" s="198">
        <f t="shared" si="63"/>
        <v>107</v>
      </c>
      <c r="BG42" s="198">
        <f t="shared" si="63"/>
        <v>115</v>
      </c>
      <c r="BH42" s="198">
        <f t="shared" si="63"/>
        <v>101</v>
      </c>
      <c r="BI42" s="198">
        <f t="shared" si="63"/>
        <v>50</v>
      </c>
      <c r="BJ42" s="200">
        <f>SUM(BE42:BI42)</f>
        <v>465</v>
      </c>
      <c r="BK42" s="286" t="s">
        <v>13</v>
      </c>
      <c r="BL42" s="286"/>
      <c r="BM42" s="198">
        <f t="shared" ref="BM42:BQ43" si="64">Y42+AS42</f>
        <v>45</v>
      </c>
      <c r="BN42" s="198">
        <f t="shared" si="64"/>
        <v>73</v>
      </c>
      <c r="BO42" s="198">
        <f t="shared" si="64"/>
        <v>76</v>
      </c>
      <c r="BP42" s="198">
        <f t="shared" si="64"/>
        <v>73</v>
      </c>
      <c r="BQ42" s="198">
        <f t="shared" si="64"/>
        <v>50</v>
      </c>
      <c r="BR42" s="200">
        <f>SUM(BM42:BQ42)</f>
        <v>317</v>
      </c>
    </row>
    <row r="43" spans="2:70" ht="15.75" thickBot="1" x14ac:dyDescent="0.2">
      <c r="I43" s="113"/>
      <c r="J43" s="113"/>
      <c r="K43" s="113"/>
      <c r="O43" s="274" t="s">
        <v>15</v>
      </c>
      <c r="P43" s="293"/>
      <c r="Q43" s="17">
        <v>113</v>
      </c>
      <c r="R43" s="18">
        <v>109</v>
      </c>
      <c r="S43" s="18">
        <v>105</v>
      </c>
      <c r="T43" s="18">
        <v>124</v>
      </c>
      <c r="U43" s="18">
        <v>86</v>
      </c>
      <c r="V43" s="18">
        <f>SUM(Q43:U43)</f>
        <v>537</v>
      </c>
      <c r="W43" s="291" t="s">
        <v>15</v>
      </c>
      <c r="X43" s="292"/>
      <c r="Y43" s="18">
        <v>57</v>
      </c>
      <c r="Z43" s="18">
        <v>82</v>
      </c>
      <c r="AA43" s="18">
        <v>75</v>
      </c>
      <c r="AB43" s="18">
        <v>78</v>
      </c>
      <c r="AC43" s="18">
        <v>57</v>
      </c>
      <c r="AD43" s="163">
        <f>SUM(Y43:AC43)</f>
        <v>349</v>
      </c>
      <c r="AI43" s="274" t="s">
        <v>15</v>
      </c>
      <c r="AJ43" s="293"/>
      <c r="AK43" s="17"/>
      <c r="AL43" s="18"/>
      <c r="AM43" s="18"/>
      <c r="AN43" s="18"/>
      <c r="AO43" s="18"/>
      <c r="AP43" s="18">
        <f>SUM(AK43:AO43)</f>
        <v>0</v>
      </c>
      <c r="AQ43" s="291" t="s">
        <v>15</v>
      </c>
      <c r="AR43" s="292"/>
      <c r="AS43" s="18"/>
      <c r="AT43" s="18"/>
      <c r="AU43" s="18">
        <v>1</v>
      </c>
      <c r="AV43" s="18"/>
      <c r="AW43" s="18"/>
      <c r="AX43" s="19">
        <f>SUM(AS43:AW43)</f>
        <v>1</v>
      </c>
      <c r="BC43" s="274" t="s">
        <v>15</v>
      </c>
      <c r="BD43" s="293"/>
      <c r="BE43" s="17">
        <f>Q43+AK43</f>
        <v>113</v>
      </c>
      <c r="BF43" s="18">
        <f t="shared" si="63"/>
        <v>109</v>
      </c>
      <c r="BG43" s="18">
        <f t="shared" si="63"/>
        <v>105</v>
      </c>
      <c r="BH43" s="18">
        <f t="shared" si="63"/>
        <v>124</v>
      </c>
      <c r="BI43" s="18">
        <f t="shared" si="63"/>
        <v>86</v>
      </c>
      <c r="BJ43" s="18">
        <f>SUM(BE43:BI43)</f>
        <v>537</v>
      </c>
      <c r="BK43" s="287" t="s">
        <v>15</v>
      </c>
      <c r="BL43" s="287"/>
      <c r="BM43" s="18">
        <f t="shared" si="64"/>
        <v>57</v>
      </c>
      <c r="BN43" s="18">
        <f t="shared" si="64"/>
        <v>82</v>
      </c>
      <c r="BO43" s="18">
        <f t="shared" si="64"/>
        <v>76</v>
      </c>
      <c r="BP43" s="18">
        <f t="shared" si="64"/>
        <v>78</v>
      </c>
      <c r="BQ43" s="18">
        <f t="shared" si="64"/>
        <v>57</v>
      </c>
      <c r="BR43" s="19">
        <f>SUM(BM43:BQ43)</f>
        <v>350</v>
      </c>
    </row>
    <row r="44" spans="2:70" x14ac:dyDescent="0.15">
      <c r="O44" s="274" t="s">
        <v>12</v>
      </c>
      <c r="P44" s="275"/>
      <c r="Q44" s="20">
        <f t="shared" ref="Q44:V44" si="65">SUM(Q42:Q43)</f>
        <v>205</v>
      </c>
      <c r="R44" s="20">
        <f t="shared" si="65"/>
        <v>216</v>
      </c>
      <c r="S44" s="20">
        <f t="shared" si="65"/>
        <v>220</v>
      </c>
      <c r="T44" s="20">
        <f t="shared" si="65"/>
        <v>225</v>
      </c>
      <c r="U44" s="20">
        <f t="shared" si="65"/>
        <v>136</v>
      </c>
      <c r="V44" s="20">
        <f t="shared" si="65"/>
        <v>1002</v>
      </c>
      <c r="W44" s="295" t="s">
        <v>12</v>
      </c>
      <c r="X44" s="296"/>
      <c r="Y44" s="20">
        <f t="shared" ref="Y44:AD44" si="66">SUM(Y42:Y43)</f>
        <v>102</v>
      </c>
      <c r="Z44" s="20">
        <f t="shared" si="66"/>
        <v>155</v>
      </c>
      <c r="AA44" s="20">
        <f t="shared" si="66"/>
        <v>151</v>
      </c>
      <c r="AB44" s="20">
        <f t="shared" si="66"/>
        <v>151</v>
      </c>
      <c r="AC44" s="20">
        <f t="shared" si="66"/>
        <v>107</v>
      </c>
      <c r="AD44" s="20">
        <f t="shared" si="66"/>
        <v>666</v>
      </c>
      <c r="AI44" s="274" t="s">
        <v>12</v>
      </c>
      <c r="AJ44" s="275"/>
      <c r="AK44" s="20">
        <f t="shared" ref="AK44:AP44" si="67">SUM(AK42:AK43)</f>
        <v>0</v>
      </c>
      <c r="AL44" s="20">
        <f t="shared" si="67"/>
        <v>0</v>
      </c>
      <c r="AM44" s="20">
        <f t="shared" si="67"/>
        <v>0</v>
      </c>
      <c r="AN44" s="20">
        <f t="shared" si="67"/>
        <v>0</v>
      </c>
      <c r="AO44" s="20">
        <f t="shared" si="67"/>
        <v>0</v>
      </c>
      <c r="AP44" s="20">
        <f t="shared" si="67"/>
        <v>0</v>
      </c>
      <c r="AQ44" s="295" t="s">
        <v>12</v>
      </c>
      <c r="AR44" s="296"/>
      <c r="AS44" s="20">
        <f t="shared" ref="AS44:AX44" si="68">SUM(AS42:AS43)</f>
        <v>0</v>
      </c>
      <c r="AT44" s="20">
        <f t="shared" si="68"/>
        <v>0</v>
      </c>
      <c r="AU44" s="20">
        <f t="shared" si="68"/>
        <v>1</v>
      </c>
      <c r="AV44" s="20">
        <f t="shared" si="68"/>
        <v>0</v>
      </c>
      <c r="AW44" s="20">
        <f t="shared" si="68"/>
        <v>0</v>
      </c>
      <c r="AX44" s="20">
        <f t="shared" si="68"/>
        <v>1</v>
      </c>
      <c r="BC44" s="274" t="s">
        <v>12</v>
      </c>
      <c r="BD44" s="275"/>
      <c r="BE44" s="20">
        <f t="shared" ref="BE44:BJ44" si="69">SUM(BE42:BE43)</f>
        <v>205</v>
      </c>
      <c r="BF44" s="20">
        <f t="shared" si="69"/>
        <v>216</v>
      </c>
      <c r="BG44" s="20">
        <f t="shared" si="69"/>
        <v>220</v>
      </c>
      <c r="BH44" s="20">
        <f t="shared" si="69"/>
        <v>225</v>
      </c>
      <c r="BI44" s="20">
        <f t="shared" si="69"/>
        <v>136</v>
      </c>
      <c r="BJ44" s="20">
        <f t="shared" si="69"/>
        <v>1002</v>
      </c>
      <c r="BK44" s="295" t="s">
        <v>12</v>
      </c>
      <c r="BL44" s="296"/>
      <c r="BM44" s="20">
        <f t="shared" ref="BM44:BR44" si="70">SUM(BM42:BM43)</f>
        <v>102</v>
      </c>
      <c r="BN44" s="20">
        <f t="shared" si="70"/>
        <v>155</v>
      </c>
      <c r="BO44" s="20">
        <f t="shared" si="70"/>
        <v>152</v>
      </c>
      <c r="BP44" s="20">
        <f t="shared" si="70"/>
        <v>151</v>
      </c>
      <c r="BQ44" s="20">
        <f t="shared" si="70"/>
        <v>107</v>
      </c>
      <c r="BR44" s="20">
        <f t="shared" si="70"/>
        <v>667</v>
      </c>
    </row>
    <row r="45" spans="2:70" x14ac:dyDescent="0.15">
      <c r="B45" s="31"/>
      <c r="C45" s="31"/>
      <c r="O45" s="25"/>
      <c r="P45" s="25"/>
      <c r="Q45" s="23"/>
      <c r="R45" s="23"/>
      <c r="S45" s="23"/>
      <c r="T45" s="23"/>
      <c r="U45" s="23"/>
      <c r="V45" s="23"/>
      <c r="W45" s="25"/>
      <c r="X45" s="25"/>
      <c r="Y45" s="23"/>
      <c r="Z45" s="23"/>
      <c r="AA45" s="23"/>
      <c r="AB45" s="23"/>
      <c r="AC45" s="23"/>
      <c r="AD45" s="23"/>
      <c r="AI45" s="25"/>
      <c r="AJ45" s="25"/>
      <c r="AK45" s="23"/>
      <c r="AL45" s="23"/>
      <c r="AM45" s="23"/>
      <c r="AN45" s="23"/>
      <c r="AO45" s="23"/>
      <c r="AP45" s="23"/>
      <c r="AQ45" s="25"/>
      <c r="AR45" s="25"/>
      <c r="AS45" s="23"/>
      <c r="AT45" s="23"/>
      <c r="AU45" s="23"/>
      <c r="AV45" s="23"/>
      <c r="AW45" s="23"/>
      <c r="AX45" s="23"/>
      <c r="BC45" s="25"/>
      <c r="BD45" s="25"/>
      <c r="BE45" s="23"/>
      <c r="BF45" s="23"/>
      <c r="BG45" s="23"/>
      <c r="BH45" s="23"/>
      <c r="BI45" s="23"/>
      <c r="BJ45" s="23"/>
      <c r="BK45" s="25"/>
      <c r="BL45" s="25"/>
      <c r="BM45" s="23"/>
      <c r="BN45" s="23"/>
      <c r="BO45" s="23"/>
      <c r="BP45" s="23"/>
      <c r="BQ45" s="23"/>
      <c r="BR45" s="23"/>
    </row>
    <row r="46" spans="2:70" ht="14.25" thickBot="1" x14ac:dyDescent="0.2">
      <c r="O46" s="274" t="s">
        <v>10</v>
      </c>
      <c r="P46" s="275"/>
      <c r="Q46" s="13">
        <v>80</v>
      </c>
      <c r="R46" s="13">
        <v>81</v>
      </c>
      <c r="S46" s="13">
        <v>82</v>
      </c>
      <c r="T46" s="13">
        <v>83</v>
      </c>
      <c r="U46" s="13">
        <v>84</v>
      </c>
      <c r="V46" s="13" t="s">
        <v>12</v>
      </c>
      <c r="W46" s="280" t="s">
        <v>10</v>
      </c>
      <c r="X46" s="281"/>
      <c r="Y46" s="13">
        <v>85</v>
      </c>
      <c r="Z46" s="13">
        <v>86</v>
      </c>
      <c r="AA46" s="13">
        <v>87</v>
      </c>
      <c r="AB46" s="13">
        <v>88</v>
      </c>
      <c r="AC46" s="13">
        <v>89</v>
      </c>
      <c r="AD46" s="13" t="s">
        <v>12</v>
      </c>
      <c r="AI46" s="274" t="s">
        <v>10</v>
      </c>
      <c r="AJ46" s="275"/>
      <c r="AK46" s="13">
        <v>80</v>
      </c>
      <c r="AL46" s="13">
        <v>81</v>
      </c>
      <c r="AM46" s="13">
        <v>82</v>
      </c>
      <c r="AN46" s="13">
        <v>83</v>
      </c>
      <c r="AO46" s="13">
        <v>84</v>
      </c>
      <c r="AP46" s="13" t="s">
        <v>12</v>
      </c>
      <c r="AQ46" s="280" t="s">
        <v>10</v>
      </c>
      <c r="AR46" s="281"/>
      <c r="AS46" s="13">
        <v>85</v>
      </c>
      <c r="AT46" s="13">
        <v>86</v>
      </c>
      <c r="AU46" s="13">
        <v>87</v>
      </c>
      <c r="AV46" s="13">
        <v>88</v>
      </c>
      <c r="AW46" s="13">
        <v>89</v>
      </c>
      <c r="AX46" s="13" t="s">
        <v>12</v>
      </c>
      <c r="BC46" s="274" t="s">
        <v>10</v>
      </c>
      <c r="BD46" s="275"/>
      <c r="BE46" s="13">
        <v>80</v>
      </c>
      <c r="BF46" s="13">
        <v>81</v>
      </c>
      <c r="BG46" s="13">
        <v>82</v>
      </c>
      <c r="BH46" s="13">
        <v>83</v>
      </c>
      <c r="BI46" s="13">
        <v>84</v>
      </c>
      <c r="BJ46" s="13" t="s">
        <v>12</v>
      </c>
      <c r="BK46" s="280" t="s">
        <v>10</v>
      </c>
      <c r="BL46" s="281"/>
      <c r="BM46" s="13">
        <v>85</v>
      </c>
      <c r="BN46" s="13">
        <v>86</v>
      </c>
      <c r="BO46" s="13">
        <v>87</v>
      </c>
      <c r="BP46" s="13">
        <v>88</v>
      </c>
      <c r="BQ46" s="13">
        <v>89</v>
      </c>
      <c r="BR46" s="13" t="s">
        <v>12</v>
      </c>
    </row>
    <row r="47" spans="2:70" x14ac:dyDescent="0.15">
      <c r="O47" s="274" t="s">
        <v>13</v>
      </c>
      <c r="P47" s="293"/>
      <c r="Q47" s="199">
        <v>50</v>
      </c>
      <c r="R47" s="198">
        <v>55</v>
      </c>
      <c r="S47" s="198">
        <v>35</v>
      </c>
      <c r="T47" s="198">
        <v>45</v>
      </c>
      <c r="U47" s="198">
        <v>46</v>
      </c>
      <c r="V47" s="198">
        <f>SUM(Q47:U47)</f>
        <v>231</v>
      </c>
      <c r="W47" s="284" t="s">
        <v>13</v>
      </c>
      <c r="X47" s="285"/>
      <c r="Y47" s="198">
        <v>38</v>
      </c>
      <c r="Z47" s="198">
        <v>32</v>
      </c>
      <c r="AA47" s="198">
        <v>40</v>
      </c>
      <c r="AB47" s="198">
        <v>26</v>
      </c>
      <c r="AC47" s="198">
        <v>23</v>
      </c>
      <c r="AD47" s="200">
        <f>SUM(Y47:AC47)</f>
        <v>159</v>
      </c>
      <c r="AI47" s="274" t="s">
        <v>13</v>
      </c>
      <c r="AJ47" s="293"/>
      <c r="AK47" s="199"/>
      <c r="AL47" s="198"/>
      <c r="AM47" s="198"/>
      <c r="AN47" s="198"/>
      <c r="AO47" s="198"/>
      <c r="AP47" s="198">
        <f>SUM(AK47:AO47)</f>
        <v>0</v>
      </c>
      <c r="AQ47" s="284" t="s">
        <v>13</v>
      </c>
      <c r="AR47" s="285"/>
      <c r="AS47" s="198"/>
      <c r="AT47" s="198"/>
      <c r="AU47" s="198"/>
      <c r="AV47" s="198"/>
      <c r="AW47" s="198"/>
      <c r="AX47" s="200">
        <f>SUM(AS47:AW47)</f>
        <v>0</v>
      </c>
      <c r="BC47" s="274" t="s">
        <v>13</v>
      </c>
      <c r="BD47" s="293"/>
      <c r="BE47" s="199">
        <f t="shared" ref="BE47:BI48" si="71">Q47+AK47</f>
        <v>50</v>
      </c>
      <c r="BF47" s="198">
        <f t="shared" si="71"/>
        <v>55</v>
      </c>
      <c r="BG47" s="198">
        <f t="shared" si="71"/>
        <v>35</v>
      </c>
      <c r="BH47" s="198">
        <f t="shared" si="71"/>
        <v>45</v>
      </c>
      <c r="BI47" s="198">
        <f t="shared" si="71"/>
        <v>46</v>
      </c>
      <c r="BJ47" s="198">
        <f>SUM(BE47:BI47)</f>
        <v>231</v>
      </c>
      <c r="BK47" s="286" t="s">
        <v>13</v>
      </c>
      <c r="BL47" s="286"/>
      <c r="BM47" s="198">
        <f t="shared" ref="BM47:BQ48" si="72">Y47+AS47</f>
        <v>38</v>
      </c>
      <c r="BN47" s="198">
        <f t="shared" si="72"/>
        <v>32</v>
      </c>
      <c r="BO47" s="198">
        <f t="shared" si="72"/>
        <v>40</v>
      </c>
      <c r="BP47" s="198">
        <f t="shared" si="72"/>
        <v>26</v>
      </c>
      <c r="BQ47" s="198">
        <f t="shared" si="72"/>
        <v>23</v>
      </c>
      <c r="BR47" s="200">
        <f>SUM(BM47:BQ47)</f>
        <v>159</v>
      </c>
    </row>
    <row r="48" spans="2:70" ht="14.25" thickBot="1" x14ac:dyDescent="0.2">
      <c r="O48" s="274" t="s">
        <v>15</v>
      </c>
      <c r="P48" s="293"/>
      <c r="Q48" s="17">
        <v>58</v>
      </c>
      <c r="R48" s="18">
        <v>60</v>
      </c>
      <c r="S48" s="18">
        <v>68</v>
      </c>
      <c r="T48" s="18">
        <v>71</v>
      </c>
      <c r="U48" s="18">
        <v>78</v>
      </c>
      <c r="V48" s="18">
        <f>SUM(Q48:U48)</f>
        <v>335</v>
      </c>
      <c r="W48" s="291" t="s">
        <v>15</v>
      </c>
      <c r="X48" s="292"/>
      <c r="Y48" s="18">
        <v>59</v>
      </c>
      <c r="Z48" s="18">
        <v>70</v>
      </c>
      <c r="AA48" s="18">
        <v>74</v>
      </c>
      <c r="AB48" s="18">
        <v>57</v>
      </c>
      <c r="AC48" s="18">
        <v>60</v>
      </c>
      <c r="AD48" s="19">
        <f>SUM(Y48:AC48)</f>
        <v>320</v>
      </c>
      <c r="AI48" s="274" t="s">
        <v>15</v>
      </c>
      <c r="AJ48" s="293"/>
      <c r="AK48" s="17"/>
      <c r="AL48" s="18"/>
      <c r="AM48" s="18"/>
      <c r="AN48" s="18"/>
      <c r="AO48" s="18"/>
      <c r="AP48" s="18">
        <f>SUM(AK48:AO48)</f>
        <v>0</v>
      </c>
      <c r="AQ48" s="291" t="s">
        <v>15</v>
      </c>
      <c r="AR48" s="292"/>
      <c r="AS48" s="18"/>
      <c r="AT48" s="18"/>
      <c r="AU48" s="18"/>
      <c r="AV48" s="18"/>
      <c r="AW48" s="18"/>
      <c r="AX48" s="19">
        <f>SUM(AS48:AW48)</f>
        <v>0</v>
      </c>
      <c r="BC48" s="274" t="s">
        <v>15</v>
      </c>
      <c r="BD48" s="293"/>
      <c r="BE48" s="17">
        <f>Q48+AK48</f>
        <v>58</v>
      </c>
      <c r="BF48" s="18">
        <f t="shared" si="71"/>
        <v>60</v>
      </c>
      <c r="BG48" s="18">
        <f t="shared" si="71"/>
        <v>68</v>
      </c>
      <c r="BH48" s="18">
        <f t="shared" si="71"/>
        <v>71</v>
      </c>
      <c r="BI48" s="18">
        <f t="shared" si="71"/>
        <v>78</v>
      </c>
      <c r="BJ48" s="18">
        <f>SUM(BE48:BI48)</f>
        <v>335</v>
      </c>
      <c r="BK48" s="287" t="s">
        <v>15</v>
      </c>
      <c r="BL48" s="287"/>
      <c r="BM48" s="18">
        <f t="shared" si="72"/>
        <v>59</v>
      </c>
      <c r="BN48" s="18">
        <f t="shared" si="72"/>
        <v>70</v>
      </c>
      <c r="BO48" s="18">
        <f t="shared" si="72"/>
        <v>74</v>
      </c>
      <c r="BP48" s="18">
        <f t="shared" si="72"/>
        <v>57</v>
      </c>
      <c r="BQ48" s="18">
        <f t="shared" si="72"/>
        <v>60</v>
      </c>
      <c r="BR48" s="19">
        <f>SUM(BM48:BQ48)</f>
        <v>320</v>
      </c>
    </row>
    <row r="49" spans="15:76" x14ac:dyDescent="0.15">
      <c r="O49" s="274" t="s">
        <v>12</v>
      </c>
      <c r="P49" s="275"/>
      <c r="Q49" s="20">
        <f t="shared" ref="Q49:V49" si="73">SUM(Q47:Q48)</f>
        <v>108</v>
      </c>
      <c r="R49" s="20">
        <f t="shared" si="73"/>
        <v>115</v>
      </c>
      <c r="S49" s="20">
        <f t="shared" si="73"/>
        <v>103</v>
      </c>
      <c r="T49" s="20">
        <f t="shared" si="73"/>
        <v>116</v>
      </c>
      <c r="U49" s="20">
        <f t="shared" si="73"/>
        <v>124</v>
      </c>
      <c r="V49" s="20">
        <f t="shared" si="73"/>
        <v>566</v>
      </c>
      <c r="W49" s="295" t="s">
        <v>12</v>
      </c>
      <c r="X49" s="296"/>
      <c r="Y49" s="20">
        <f t="shared" ref="Y49:AD49" si="74">SUM(Y47:Y48)</f>
        <v>97</v>
      </c>
      <c r="Z49" s="20">
        <f t="shared" si="74"/>
        <v>102</v>
      </c>
      <c r="AA49" s="20">
        <f t="shared" si="74"/>
        <v>114</v>
      </c>
      <c r="AB49" s="20">
        <f t="shared" si="74"/>
        <v>83</v>
      </c>
      <c r="AC49" s="20">
        <f t="shared" si="74"/>
        <v>83</v>
      </c>
      <c r="AD49" s="20">
        <f t="shared" si="74"/>
        <v>479</v>
      </c>
      <c r="AI49" s="274" t="s">
        <v>12</v>
      </c>
      <c r="AJ49" s="275"/>
      <c r="AK49" s="20">
        <f t="shared" ref="AK49:AP49" si="75">SUM(AK47:AK48)</f>
        <v>0</v>
      </c>
      <c r="AL49" s="20">
        <f t="shared" si="75"/>
        <v>0</v>
      </c>
      <c r="AM49" s="20">
        <f t="shared" si="75"/>
        <v>0</v>
      </c>
      <c r="AN49" s="20">
        <f t="shared" si="75"/>
        <v>0</v>
      </c>
      <c r="AO49" s="20">
        <f t="shared" si="75"/>
        <v>0</v>
      </c>
      <c r="AP49" s="20">
        <f t="shared" si="75"/>
        <v>0</v>
      </c>
      <c r="AQ49" s="295" t="s">
        <v>12</v>
      </c>
      <c r="AR49" s="296"/>
      <c r="AS49" s="20">
        <f t="shared" ref="AS49:AX49" si="76">SUM(AS47:AS48)</f>
        <v>0</v>
      </c>
      <c r="AT49" s="20">
        <f t="shared" si="76"/>
        <v>0</v>
      </c>
      <c r="AU49" s="20">
        <f t="shared" si="76"/>
        <v>0</v>
      </c>
      <c r="AV49" s="20">
        <f t="shared" si="76"/>
        <v>0</v>
      </c>
      <c r="AW49" s="20">
        <f t="shared" si="76"/>
        <v>0</v>
      </c>
      <c r="AX49" s="20">
        <f t="shared" si="76"/>
        <v>0</v>
      </c>
      <c r="BC49" s="274" t="s">
        <v>12</v>
      </c>
      <c r="BD49" s="275"/>
      <c r="BE49" s="20">
        <f t="shared" ref="BE49:BJ49" si="77">SUM(BE47:BE48)</f>
        <v>108</v>
      </c>
      <c r="BF49" s="20">
        <f t="shared" si="77"/>
        <v>115</v>
      </c>
      <c r="BG49" s="20">
        <f t="shared" si="77"/>
        <v>103</v>
      </c>
      <c r="BH49" s="20">
        <f t="shared" si="77"/>
        <v>116</v>
      </c>
      <c r="BI49" s="20">
        <f t="shared" si="77"/>
        <v>124</v>
      </c>
      <c r="BJ49" s="20">
        <f t="shared" si="77"/>
        <v>566</v>
      </c>
      <c r="BK49" s="295" t="s">
        <v>12</v>
      </c>
      <c r="BL49" s="296"/>
      <c r="BM49" s="20">
        <f t="shared" ref="BM49:BR49" si="78">SUM(BM47:BM48)</f>
        <v>97</v>
      </c>
      <c r="BN49" s="20">
        <f t="shared" si="78"/>
        <v>102</v>
      </c>
      <c r="BO49" s="20">
        <f t="shared" si="78"/>
        <v>114</v>
      </c>
      <c r="BP49" s="20">
        <f t="shared" si="78"/>
        <v>83</v>
      </c>
      <c r="BQ49" s="20">
        <f t="shared" si="78"/>
        <v>83</v>
      </c>
      <c r="BR49" s="20">
        <f t="shared" si="78"/>
        <v>479</v>
      </c>
    </row>
    <row r="50" spans="15:76" x14ac:dyDescent="0.15">
      <c r="O50" s="25"/>
      <c r="P50" s="25"/>
      <c r="Q50" s="23"/>
      <c r="R50" s="23"/>
      <c r="S50" s="23"/>
      <c r="T50" s="23"/>
      <c r="U50" s="23"/>
      <c r="V50" s="23"/>
      <c r="W50" s="25"/>
      <c r="X50" s="25"/>
      <c r="Y50" s="23"/>
      <c r="Z50" s="23"/>
      <c r="AA50" s="23"/>
      <c r="AB50" s="23"/>
      <c r="AC50" s="23"/>
      <c r="AD50" s="23"/>
      <c r="AI50" s="25"/>
      <c r="AJ50" s="25"/>
      <c r="AK50" s="23"/>
      <c r="AL50" s="23"/>
      <c r="AM50" s="23"/>
      <c r="AN50" s="23"/>
      <c r="AO50" s="23"/>
      <c r="AP50" s="23"/>
      <c r="AQ50" s="25"/>
      <c r="AR50" s="25"/>
      <c r="AS50" s="23"/>
      <c r="AT50" s="23"/>
      <c r="AU50" s="23"/>
      <c r="AV50" s="23"/>
      <c r="AW50" s="23"/>
      <c r="AX50" s="23"/>
      <c r="BC50" s="25"/>
      <c r="BD50" s="25"/>
      <c r="BE50" s="23"/>
      <c r="BF50" s="23"/>
      <c r="BG50" s="23"/>
      <c r="BH50" s="23"/>
      <c r="BI50" s="23"/>
      <c r="BJ50" s="23"/>
      <c r="BK50" s="25"/>
      <c r="BL50" s="25"/>
      <c r="BM50" s="23"/>
      <c r="BN50" s="23"/>
      <c r="BO50" s="23"/>
      <c r="BP50" s="23"/>
      <c r="BQ50" s="23"/>
      <c r="BR50" s="23"/>
    </row>
    <row r="51" spans="15:76" ht="14.25" thickBot="1" x14ac:dyDescent="0.2">
      <c r="O51" s="274" t="s">
        <v>10</v>
      </c>
      <c r="P51" s="275"/>
      <c r="Q51" s="13">
        <v>90</v>
      </c>
      <c r="R51" s="13">
        <v>91</v>
      </c>
      <c r="S51" s="13">
        <v>92</v>
      </c>
      <c r="T51" s="13">
        <v>93</v>
      </c>
      <c r="U51" s="13">
        <v>94</v>
      </c>
      <c r="V51" s="13" t="s">
        <v>12</v>
      </c>
      <c r="W51" s="280" t="s">
        <v>10</v>
      </c>
      <c r="X51" s="281"/>
      <c r="Y51" s="13">
        <v>95</v>
      </c>
      <c r="Z51" s="13">
        <v>96</v>
      </c>
      <c r="AA51" s="13">
        <v>97</v>
      </c>
      <c r="AB51" s="13">
        <v>98</v>
      </c>
      <c r="AC51" s="13">
        <v>99</v>
      </c>
      <c r="AD51" s="13" t="s">
        <v>12</v>
      </c>
      <c r="AI51" s="274" t="s">
        <v>10</v>
      </c>
      <c r="AJ51" s="275"/>
      <c r="AK51" s="13">
        <v>90</v>
      </c>
      <c r="AL51" s="13">
        <v>91</v>
      </c>
      <c r="AM51" s="13">
        <v>92</v>
      </c>
      <c r="AN51" s="13">
        <v>93</v>
      </c>
      <c r="AO51" s="13">
        <v>94</v>
      </c>
      <c r="AP51" s="13" t="s">
        <v>12</v>
      </c>
      <c r="AQ51" s="280" t="s">
        <v>10</v>
      </c>
      <c r="AR51" s="281"/>
      <c r="AS51" s="13">
        <v>95</v>
      </c>
      <c r="AT51" s="13">
        <v>96</v>
      </c>
      <c r="AU51" s="13">
        <v>97</v>
      </c>
      <c r="AV51" s="13">
        <v>98</v>
      </c>
      <c r="AW51" s="13">
        <v>99</v>
      </c>
      <c r="AX51" s="13" t="s">
        <v>12</v>
      </c>
      <c r="BC51" s="274" t="s">
        <v>10</v>
      </c>
      <c r="BD51" s="275"/>
      <c r="BE51" s="13">
        <v>90</v>
      </c>
      <c r="BF51" s="13">
        <v>91</v>
      </c>
      <c r="BG51" s="13">
        <v>92</v>
      </c>
      <c r="BH51" s="13">
        <v>93</v>
      </c>
      <c r="BI51" s="13">
        <v>94</v>
      </c>
      <c r="BJ51" s="13" t="s">
        <v>12</v>
      </c>
      <c r="BK51" s="280" t="s">
        <v>10</v>
      </c>
      <c r="BL51" s="281"/>
      <c r="BM51" s="13">
        <v>95</v>
      </c>
      <c r="BN51" s="13">
        <v>96</v>
      </c>
      <c r="BO51" s="13">
        <v>97</v>
      </c>
      <c r="BP51" s="13">
        <v>98</v>
      </c>
      <c r="BQ51" s="13">
        <v>99</v>
      </c>
      <c r="BR51" s="13" t="s">
        <v>12</v>
      </c>
    </row>
    <row r="52" spans="15:76" x14ac:dyDescent="0.15">
      <c r="O52" s="274" t="s">
        <v>13</v>
      </c>
      <c r="P52" s="293"/>
      <c r="Q52" s="199">
        <v>20</v>
      </c>
      <c r="R52" s="198">
        <v>11</v>
      </c>
      <c r="S52" s="198">
        <v>11</v>
      </c>
      <c r="T52" s="198">
        <v>14</v>
      </c>
      <c r="U52" s="198">
        <v>6</v>
      </c>
      <c r="V52" s="198">
        <f>SUM(Q52:U52)</f>
        <v>62</v>
      </c>
      <c r="W52" s="284" t="s">
        <v>13</v>
      </c>
      <c r="X52" s="285"/>
      <c r="Y52" s="27">
        <v>5</v>
      </c>
      <c r="Z52" s="27">
        <v>2</v>
      </c>
      <c r="AA52" s="27">
        <v>3</v>
      </c>
      <c r="AB52" s="27">
        <v>0</v>
      </c>
      <c r="AC52" s="27">
        <v>2</v>
      </c>
      <c r="AD52" s="200">
        <f>SUM(Y52:AC52)</f>
        <v>12</v>
      </c>
      <c r="AI52" s="274" t="s">
        <v>13</v>
      </c>
      <c r="AJ52" s="293"/>
      <c r="AK52" s="199"/>
      <c r="AL52" s="198"/>
      <c r="AM52" s="198"/>
      <c r="AN52" s="198"/>
      <c r="AO52" s="198"/>
      <c r="AP52" s="198">
        <f>SUM(AK52:AO52)</f>
        <v>0</v>
      </c>
      <c r="AQ52" s="284" t="s">
        <v>13</v>
      </c>
      <c r="AR52" s="285"/>
      <c r="AS52" s="198"/>
      <c r="AT52" s="198"/>
      <c r="AU52" s="198"/>
      <c r="AV52" s="198"/>
      <c r="AW52" s="198"/>
      <c r="AX52" s="200">
        <f>SUM(AS52:AW52)</f>
        <v>0</v>
      </c>
      <c r="BC52" s="274" t="s">
        <v>13</v>
      </c>
      <c r="BD52" s="293"/>
      <c r="BE52" s="199">
        <f t="shared" ref="BE52:BI53" si="79">Q52+AK52</f>
        <v>20</v>
      </c>
      <c r="BF52" s="198">
        <f t="shared" si="79"/>
        <v>11</v>
      </c>
      <c r="BG52" s="198">
        <f t="shared" si="79"/>
        <v>11</v>
      </c>
      <c r="BH52" s="198">
        <f t="shared" si="79"/>
        <v>14</v>
      </c>
      <c r="BI52" s="198">
        <f t="shared" si="79"/>
        <v>6</v>
      </c>
      <c r="BJ52" s="198">
        <f>SUM(BE52:BI52)</f>
        <v>62</v>
      </c>
      <c r="BK52" s="286" t="s">
        <v>13</v>
      </c>
      <c r="BL52" s="286"/>
      <c r="BM52" s="198">
        <f t="shared" ref="BM52:BQ53" si="80">Y52+AS52</f>
        <v>5</v>
      </c>
      <c r="BN52" s="198">
        <f t="shared" si="80"/>
        <v>2</v>
      </c>
      <c r="BO52" s="198">
        <f t="shared" si="80"/>
        <v>3</v>
      </c>
      <c r="BP52" s="198">
        <f t="shared" si="80"/>
        <v>0</v>
      </c>
      <c r="BQ52" s="198">
        <f t="shared" si="80"/>
        <v>2</v>
      </c>
      <c r="BR52" s="200">
        <f>SUM(BM52:BQ52)</f>
        <v>12</v>
      </c>
    </row>
    <row r="53" spans="15:76" ht="14.25" thickBot="1" x14ac:dyDescent="0.2">
      <c r="O53" s="274" t="s">
        <v>15</v>
      </c>
      <c r="P53" s="293"/>
      <c r="Q53" s="17">
        <v>55</v>
      </c>
      <c r="R53" s="18">
        <v>56</v>
      </c>
      <c r="S53" s="18">
        <v>38</v>
      </c>
      <c r="T53" s="18">
        <v>24</v>
      </c>
      <c r="U53" s="18">
        <v>22</v>
      </c>
      <c r="V53" s="18">
        <f>SUM(Q53:U53)</f>
        <v>195</v>
      </c>
      <c r="W53" s="291" t="s">
        <v>15</v>
      </c>
      <c r="X53" s="292"/>
      <c r="Y53" s="28">
        <v>22</v>
      </c>
      <c r="Z53" s="28">
        <v>17</v>
      </c>
      <c r="AA53" s="28">
        <v>10</v>
      </c>
      <c r="AB53" s="28">
        <v>10</v>
      </c>
      <c r="AC53" s="28">
        <v>8</v>
      </c>
      <c r="AD53" s="19">
        <f>SUM(Y53:AC53)</f>
        <v>67</v>
      </c>
      <c r="AI53" s="274" t="s">
        <v>15</v>
      </c>
      <c r="AJ53" s="293"/>
      <c r="AK53" s="17"/>
      <c r="AL53" s="18"/>
      <c r="AM53" s="18"/>
      <c r="AN53" s="18"/>
      <c r="AO53" s="18"/>
      <c r="AP53" s="18">
        <f>SUM(AK53:AO53)</f>
        <v>0</v>
      </c>
      <c r="AQ53" s="291" t="s">
        <v>15</v>
      </c>
      <c r="AR53" s="292"/>
      <c r="AS53" s="18"/>
      <c r="AT53" s="18"/>
      <c r="AU53" s="18"/>
      <c r="AV53" s="18"/>
      <c r="AW53" s="18"/>
      <c r="AX53" s="19">
        <f>SUM(AS53:AW53)</f>
        <v>0</v>
      </c>
      <c r="BC53" s="274" t="s">
        <v>15</v>
      </c>
      <c r="BD53" s="293"/>
      <c r="BE53" s="17">
        <f>Q53+AK53</f>
        <v>55</v>
      </c>
      <c r="BF53" s="18">
        <f t="shared" si="79"/>
        <v>56</v>
      </c>
      <c r="BG53" s="18">
        <f t="shared" si="79"/>
        <v>38</v>
      </c>
      <c r="BH53" s="18">
        <f t="shared" si="79"/>
        <v>24</v>
      </c>
      <c r="BI53" s="18">
        <f t="shared" si="79"/>
        <v>22</v>
      </c>
      <c r="BJ53" s="18">
        <f>SUM(BE53:BI53)</f>
        <v>195</v>
      </c>
      <c r="BK53" s="287" t="s">
        <v>15</v>
      </c>
      <c r="BL53" s="287"/>
      <c r="BM53" s="18">
        <f t="shared" si="80"/>
        <v>22</v>
      </c>
      <c r="BN53" s="18">
        <f t="shared" si="80"/>
        <v>17</v>
      </c>
      <c r="BO53" s="18">
        <f t="shared" si="80"/>
        <v>10</v>
      </c>
      <c r="BP53" s="18">
        <f t="shared" si="80"/>
        <v>10</v>
      </c>
      <c r="BQ53" s="18">
        <f t="shared" si="80"/>
        <v>8</v>
      </c>
      <c r="BR53" s="19">
        <f>SUM(BM53:BQ53)</f>
        <v>67</v>
      </c>
    </row>
    <row r="54" spans="15:76" x14ac:dyDescent="0.15">
      <c r="O54" s="274" t="s">
        <v>12</v>
      </c>
      <c r="P54" s="275"/>
      <c r="Q54" s="20">
        <f t="shared" ref="Q54:V54" si="81">SUM(Q52:Q53)</f>
        <v>75</v>
      </c>
      <c r="R54" s="20">
        <f t="shared" si="81"/>
        <v>67</v>
      </c>
      <c r="S54" s="20">
        <f t="shared" si="81"/>
        <v>49</v>
      </c>
      <c r="T54" s="20">
        <f t="shared" si="81"/>
        <v>38</v>
      </c>
      <c r="U54" s="20">
        <f t="shared" si="81"/>
        <v>28</v>
      </c>
      <c r="V54" s="20">
        <f t="shared" si="81"/>
        <v>257</v>
      </c>
      <c r="W54" s="295" t="s">
        <v>12</v>
      </c>
      <c r="X54" s="296"/>
      <c r="Y54" s="20">
        <f>SUM(Y52:Y53)</f>
        <v>27</v>
      </c>
      <c r="Z54" s="20">
        <f t="shared" ref="Z54:AD54" si="82">SUM(Z52:Z53)</f>
        <v>19</v>
      </c>
      <c r="AA54" s="20">
        <f t="shared" si="82"/>
        <v>13</v>
      </c>
      <c r="AB54" s="20">
        <f t="shared" si="82"/>
        <v>10</v>
      </c>
      <c r="AC54" s="20">
        <f t="shared" si="82"/>
        <v>10</v>
      </c>
      <c r="AD54" s="20">
        <f t="shared" si="82"/>
        <v>79</v>
      </c>
      <c r="AI54" s="274" t="s">
        <v>12</v>
      </c>
      <c r="AJ54" s="275"/>
      <c r="AK54" s="20">
        <f t="shared" ref="AK54:AP54" si="83">SUM(AK52:AK53)</f>
        <v>0</v>
      </c>
      <c r="AL54" s="20">
        <f t="shared" si="83"/>
        <v>0</v>
      </c>
      <c r="AM54" s="20">
        <f t="shared" si="83"/>
        <v>0</v>
      </c>
      <c r="AN54" s="20">
        <f t="shared" si="83"/>
        <v>0</v>
      </c>
      <c r="AO54" s="20">
        <f t="shared" si="83"/>
        <v>0</v>
      </c>
      <c r="AP54" s="20">
        <f t="shared" si="83"/>
        <v>0</v>
      </c>
      <c r="AQ54" s="295" t="s">
        <v>12</v>
      </c>
      <c r="AR54" s="296"/>
      <c r="AS54" s="20">
        <f t="shared" ref="AS54:AX54" si="84">SUM(AS52:AS53)</f>
        <v>0</v>
      </c>
      <c r="AT54" s="20">
        <f t="shared" si="84"/>
        <v>0</v>
      </c>
      <c r="AU54" s="20">
        <f t="shared" si="84"/>
        <v>0</v>
      </c>
      <c r="AV54" s="20">
        <f t="shared" si="84"/>
        <v>0</v>
      </c>
      <c r="AW54" s="20">
        <f t="shared" si="84"/>
        <v>0</v>
      </c>
      <c r="AX54" s="20">
        <f t="shared" si="84"/>
        <v>0</v>
      </c>
      <c r="BC54" s="274" t="s">
        <v>12</v>
      </c>
      <c r="BD54" s="275"/>
      <c r="BE54" s="20">
        <f t="shared" ref="BE54:BJ54" si="85">SUM(BE52:BE53)</f>
        <v>75</v>
      </c>
      <c r="BF54" s="20">
        <f t="shared" si="85"/>
        <v>67</v>
      </c>
      <c r="BG54" s="20">
        <f t="shared" si="85"/>
        <v>49</v>
      </c>
      <c r="BH54" s="20">
        <f t="shared" si="85"/>
        <v>38</v>
      </c>
      <c r="BI54" s="20">
        <f t="shared" si="85"/>
        <v>28</v>
      </c>
      <c r="BJ54" s="20">
        <f t="shared" si="85"/>
        <v>257</v>
      </c>
      <c r="BK54" s="295" t="s">
        <v>12</v>
      </c>
      <c r="BL54" s="296"/>
      <c r="BM54" s="20">
        <f t="shared" ref="BM54:BR54" si="86">SUM(BM52:BM53)</f>
        <v>27</v>
      </c>
      <c r="BN54" s="20">
        <f t="shared" si="86"/>
        <v>19</v>
      </c>
      <c r="BO54" s="20">
        <f t="shared" si="86"/>
        <v>13</v>
      </c>
      <c r="BP54" s="20">
        <f t="shared" si="86"/>
        <v>10</v>
      </c>
      <c r="BQ54" s="20">
        <f t="shared" si="86"/>
        <v>10</v>
      </c>
      <c r="BR54" s="20">
        <f t="shared" si="86"/>
        <v>79</v>
      </c>
    </row>
    <row r="55" spans="15:76" x14ac:dyDescent="0.15">
      <c r="O55" s="25"/>
      <c r="P55" s="25"/>
      <c r="Q55" s="23"/>
      <c r="R55" s="23"/>
      <c r="S55" s="23"/>
      <c r="T55" s="23"/>
      <c r="U55" s="23"/>
      <c r="V55" s="23"/>
      <c r="W55" s="25"/>
      <c r="X55" s="25"/>
      <c r="Y55" s="23"/>
      <c r="Z55" s="23"/>
      <c r="AA55" s="23"/>
      <c r="AB55" s="23"/>
      <c r="AC55" s="23"/>
      <c r="AD55" s="23"/>
      <c r="AI55" s="25"/>
      <c r="AJ55" s="25"/>
      <c r="AK55" s="23"/>
      <c r="AL55" s="23"/>
      <c r="AM55" s="23"/>
      <c r="AN55" s="23"/>
      <c r="AO55" s="23"/>
      <c r="AP55" s="23"/>
      <c r="AQ55" s="25"/>
      <c r="AR55" s="25"/>
      <c r="AS55" s="23"/>
      <c r="AT55" s="23"/>
      <c r="AU55" s="23"/>
      <c r="AV55" s="23"/>
      <c r="AW55" s="23"/>
      <c r="AX55" s="23"/>
      <c r="BC55" s="25"/>
      <c r="BD55" s="25"/>
      <c r="BE55" s="23"/>
      <c r="BF55" s="23"/>
      <c r="BG55" s="23"/>
      <c r="BH55" s="23"/>
      <c r="BI55" s="23"/>
      <c r="BJ55" s="23"/>
      <c r="BK55" s="25"/>
      <c r="BL55" s="25"/>
      <c r="BM55" s="23"/>
      <c r="BN55" s="23"/>
      <c r="BO55" s="23"/>
      <c r="BP55" s="23"/>
      <c r="BQ55" s="23"/>
      <c r="BR55" s="23"/>
    </row>
    <row r="56" spans="15:76" ht="14.25" thickBot="1" x14ac:dyDescent="0.2">
      <c r="O56" s="274" t="s">
        <v>10</v>
      </c>
      <c r="P56" s="275"/>
      <c r="Q56" s="13">
        <v>100</v>
      </c>
      <c r="R56" s="13">
        <v>101</v>
      </c>
      <c r="S56" s="13">
        <v>102</v>
      </c>
      <c r="T56" s="13">
        <v>103</v>
      </c>
      <c r="U56" s="13">
        <v>104</v>
      </c>
      <c r="V56" s="13" t="s">
        <v>12</v>
      </c>
      <c r="W56" s="280" t="s">
        <v>10</v>
      </c>
      <c r="X56" s="281"/>
      <c r="Y56" s="13">
        <v>105</v>
      </c>
      <c r="Z56" s="13">
        <v>106</v>
      </c>
      <c r="AA56" s="13">
        <v>107</v>
      </c>
      <c r="AB56" s="13" t="s">
        <v>17</v>
      </c>
      <c r="AC56" s="13" t="s">
        <v>17</v>
      </c>
      <c r="AD56" s="13" t="s">
        <v>12</v>
      </c>
      <c r="AI56" s="274" t="s">
        <v>10</v>
      </c>
      <c r="AJ56" s="275"/>
      <c r="AK56" s="13">
        <v>100</v>
      </c>
      <c r="AL56" s="13">
        <v>101</v>
      </c>
      <c r="AM56" s="13">
        <v>102</v>
      </c>
      <c r="AN56" s="13">
        <v>103</v>
      </c>
      <c r="AO56" s="13">
        <v>104</v>
      </c>
      <c r="AP56" s="13" t="s">
        <v>12</v>
      </c>
      <c r="AQ56" s="280" t="s">
        <v>10</v>
      </c>
      <c r="AR56" s="281"/>
      <c r="AS56" s="13">
        <v>105</v>
      </c>
      <c r="AT56" s="13">
        <v>106</v>
      </c>
      <c r="AU56" s="13">
        <v>107</v>
      </c>
      <c r="AV56" s="13" t="s">
        <v>17</v>
      </c>
      <c r="AW56" s="13" t="s">
        <v>17</v>
      </c>
      <c r="AX56" s="13" t="s">
        <v>12</v>
      </c>
      <c r="BC56" s="274" t="s">
        <v>10</v>
      </c>
      <c r="BD56" s="275"/>
      <c r="BE56" s="13">
        <v>100</v>
      </c>
      <c r="BF56" s="13">
        <v>101</v>
      </c>
      <c r="BG56" s="13">
        <v>102</v>
      </c>
      <c r="BH56" s="13">
        <v>103</v>
      </c>
      <c r="BI56" s="13">
        <v>104</v>
      </c>
      <c r="BJ56" s="13" t="s">
        <v>12</v>
      </c>
      <c r="BK56" s="280" t="s">
        <v>10</v>
      </c>
      <c r="BL56" s="281"/>
      <c r="BM56" s="13">
        <v>105</v>
      </c>
      <c r="BN56" s="13">
        <v>106</v>
      </c>
      <c r="BO56" s="13">
        <v>107</v>
      </c>
      <c r="BP56" s="13" t="s">
        <v>17</v>
      </c>
      <c r="BQ56" s="13" t="s">
        <v>17</v>
      </c>
      <c r="BR56" s="13" t="s">
        <v>12</v>
      </c>
    </row>
    <row r="57" spans="15:76" x14ac:dyDescent="0.15">
      <c r="O57" s="274" t="s">
        <v>13</v>
      </c>
      <c r="P57" s="293"/>
      <c r="Q57" s="26">
        <v>1</v>
      </c>
      <c r="R57" s="27">
        <v>1</v>
      </c>
      <c r="S57" s="27"/>
      <c r="T57" s="27"/>
      <c r="U57" s="27"/>
      <c r="V57" s="27">
        <f>SUM(Q57:U57)</f>
        <v>2</v>
      </c>
      <c r="W57" s="382" t="s">
        <v>13</v>
      </c>
      <c r="X57" s="383"/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190">
        <f>SUM(Y57:AC57)</f>
        <v>0</v>
      </c>
      <c r="AI57" s="274" t="s">
        <v>13</v>
      </c>
      <c r="AJ57" s="293"/>
      <c r="AK57" s="26"/>
      <c r="AL57" s="27"/>
      <c r="AM57" s="27"/>
      <c r="AN57" s="27"/>
      <c r="AO57" s="27"/>
      <c r="AP57" s="27">
        <f>SUM(AK57:AO57)</f>
        <v>0</v>
      </c>
      <c r="AQ57" s="284" t="s">
        <v>13</v>
      </c>
      <c r="AR57" s="285"/>
      <c r="AS57" s="27"/>
      <c r="AT57" s="27"/>
      <c r="AU57" s="27"/>
      <c r="AV57" s="27"/>
      <c r="AW57" s="27"/>
      <c r="AX57" s="200">
        <f>SUM(AS57:AW57)</f>
        <v>0</v>
      </c>
      <c r="BC57" s="274" t="s">
        <v>13</v>
      </c>
      <c r="BD57" s="293"/>
      <c r="BE57" s="199">
        <f t="shared" ref="BE57:BI58" si="87">Q57+AK57</f>
        <v>1</v>
      </c>
      <c r="BF57" s="198">
        <f t="shared" si="87"/>
        <v>1</v>
      </c>
      <c r="BG57" s="198">
        <f t="shared" si="87"/>
        <v>0</v>
      </c>
      <c r="BH57" s="198">
        <f t="shared" si="87"/>
        <v>0</v>
      </c>
      <c r="BI57" s="198">
        <f t="shared" si="87"/>
        <v>0</v>
      </c>
      <c r="BJ57" s="27">
        <f>SUM(BE57:BI57)</f>
        <v>2</v>
      </c>
      <c r="BK57" s="286" t="s">
        <v>13</v>
      </c>
      <c r="BL57" s="286"/>
      <c r="BM57" s="198">
        <f t="shared" ref="BM57:BO58" si="88">Y57+AS57</f>
        <v>0</v>
      </c>
      <c r="BN57" s="198">
        <f t="shared" si="88"/>
        <v>0</v>
      </c>
      <c r="BO57" s="198">
        <f t="shared" si="88"/>
        <v>0</v>
      </c>
      <c r="BP57" s="198"/>
      <c r="BQ57" s="198"/>
      <c r="BR57" s="200">
        <f>SUM(BM57:BQ57)</f>
        <v>0</v>
      </c>
    </row>
    <row r="58" spans="15:76" ht="14.25" thickBot="1" x14ac:dyDescent="0.2">
      <c r="O58" s="274" t="s">
        <v>15</v>
      </c>
      <c r="P58" s="293"/>
      <c r="Q58" s="30">
        <v>6</v>
      </c>
      <c r="R58" s="28">
        <v>5</v>
      </c>
      <c r="S58" s="28">
        <v>2</v>
      </c>
      <c r="T58" s="28">
        <v>1</v>
      </c>
      <c r="U58" s="28">
        <v>1</v>
      </c>
      <c r="V58" s="28">
        <f>SUM(Q58:U58)</f>
        <v>15</v>
      </c>
      <c r="W58" s="384" t="s">
        <v>15</v>
      </c>
      <c r="X58" s="385"/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191">
        <f>SUM(Y58:AC58)</f>
        <v>0</v>
      </c>
      <c r="AI58" s="274" t="s">
        <v>15</v>
      </c>
      <c r="AJ58" s="293"/>
      <c r="AK58" s="30"/>
      <c r="AL58" s="28"/>
      <c r="AM58" s="28"/>
      <c r="AN58" s="28"/>
      <c r="AO58" s="28"/>
      <c r="AP58" s="28">
        <f>SUM(AK58:AO58)</f>
        <v>0</v>
      </c>
      <c r="AQ58" s="291" t="s">
        <v>15</v>
      </c>
      <c r="AR58" s="292"/>
      <c r="AS58" s="28"/>
      <c r="AT58" s="28"/>
      <c r="AU58" s="28"/>
      <c r="AV58" s="28"/>
      <c r="AW58" s="28"/>
      <c r="AX58" s="19">
        <f>SUM(AS58:AW58)</f>
        <v>0</v>
      </c>
      <c r="BC58" s="274" t="s">
        <v>15</v>
      </c>
      <c r="BD58" s="293"/>
      <c r="BE58" s="17">
        <f>Q58+AK58</f>
        <v>6</v>
      </c>
      <c r="BF58" s="18">
        <f t="shared" si="87"/>
        <v>5</v>
      </c>
      <c r="BG58" s="18">
        <f t="shared" si="87"/>
        <v>2</v>
      </c>
      <c r="BH58" s="18">
        <f t="shared" si="87"/>
        <v>1</v>
      </c>
      <c r="BI58" s="18">
        <f t="shared" si="87"/>
        <v>1</v>
      </c>
      <c r="BJ58" s="28">
        <f>SUM(BE58:BI58)</f>
        <v>15</v>
      </c>
      <c r="BK58" s="287" t="s">
        <v>15</v>
      </c>
      <c r="BL58" s="287"/>
      <c r="BM58" s="18">
        <f t="shared" si="88"/>
        <v>0</v>
      </c>
      <c r="BN58" s="18">
        <f t="shared" si="88"/>
        <v>0</v>
      </c>
      <c r="BO58" s="18">
        <f t="shared" si="88"/>
        <v>0</v>
      </c>
      <c r="BP58" s="18"/>
      <c r="BQ58" s="18"/>
      <c r="BR58" s="19">
        <f>SUM(BM58:BQ58)</f>
        <v>0</v>
      </c>
    </row>
    <row r="59" spans="15:76" x14ac:dyDescent="0.15">
      <c r="O59" s="274" t="s">
        <v>12</v>
      </c>
      <c r="P59" s="275"/>
      <c r="Q59" s="20">
        <f t="shared" ref="Q59:V59" si="89">SUM(Q57:Q58)</f>
        <v>7</v>
      </c>
      <c r="R59" s="20">
        <f t="shared" si="89"/>
        <v>6</v>
      </c>
      <c r="S59" s="20">
        <f t="shared" si="89"/>
        <v>2</v>
      </c>
      <c r="T59" s="20">
        <f t="shared" si="89"/>
        <v>1</v>
      </c>
      <c r="U59" s="20">
        <f t="shared" si="89"/>
        <v>1</v>
      </c>
      <c r="V59" s="20">
        <f t="shared" si="89"/>
        <v>17</v>
      </c>
      <c r="W59" s="295" t="s">
        <v>12</v>
      </c>
      <c r="X59" s="296"/>
      <c r="Y59" s="20">
        <f t="shared" ref="Y59:AD59" si="90">SUM(Y57:Y58)</f>
        <v>0</v>
      </c>
      <c r="Z59" s="20">
        <f t="shared" si="90"/>
        <v>0</v>
      </c>
      <c r="AA59" s="20">
        <f t="shared" si="90"/>
        <v>0</v>
      </c>
      <c r="AB59" s="20">
        <f t="shared" si="90"/>
        <v>0</v>
      </c>
      <c r="AC59" s="20">
        <f t="shared" si="90"/>
        <v>0</v>
      </c>
      <c r="AD59" s="20">
        <f t="shared" si="90"/>
        <v>0</v>
      </c>
      <c r="AI59" s="274" t="s">
        <v>12</v>
      </c>
      <c r="AJ59" s="275"/>
      <c r="AK59" s="20">
        <f t="shared" ref="AK59:AP59" si="91">SUM(AK57:AK58)</f>
        <v>0</v>
      </c>
      <c r="AL59" s="20">
        <f t="shared" si="91"/>
        <v>0</v>
      </c>
      <c r="AM59" s="20">
        <f t="shared" si="91"/>
        <v>0</v>
      </c>
      <c r="AN59" s="20">
        <f t="shared" si="91"/>
        <v>0</v>
      </c>
      <c r="AO59" s="20">
        <f t="shared" si="91"/>
        <v>0</v>
      </c>
      <c r="AP59" s="20">
        <f t="shared" si="91"/>
        <v>0</v>
      </c>
      <c r="AQ59" s="295" t="s">
        <v>12</v>
      </c>
      <c r="AR59" s="296"/>
      <c r="AS59" s="20">
        <f t="shared" ref="AS59:AX59" si="92">SUM(AS57:AS58)</f>
        <v>0</v>
      </c>
      <c r="AT59" s="20">
        <f t="shared" si="92"/>
        <v>0</v>
      </c>
      <c r="AU59" s="20">
        <f t="shared" si="92"/>
        <v>0</v>
      </c>
      <c r="AV59" s="20">
        <f t="shared" si="92"/>
        <v>0</v>
      </c>
      <c r="AW59" s="20">
        <f t="shared" si="92"/>
        <v>0</v>
      </c>
      <c r="AX59" s="20">
        <f t="shared" si="92"/>
        <v>0</v>
      </c>
      <c r="BC59" s="274" t="s">
        <v>12</v>
      </c>
      <c r="BD59" s="275"/>
      <c r="BE59" s="20">
        <f t="shared" ref="BE59:BJ59" si="93">SUM(BE57:BE58)</f>
        <v>7</v>
      </c>
      <c r="BF59" s="20">
        <f t="shared" si="93"/>
        <v>6</v>
      </c>
      <c r="BG59" s="20">
        <f t="shared" si="93"/>
        <v>2</v>
      </c>
      <c r="BH59" s="20">
        <f t="shared" si="93"/>
        <v>1</v>
      </c>
      <c r="BI59" s="20">
        <f t="shared" si="93"/>
        <v>1</v>
      </c>
      <c r="BJ59" s="20">
        <f t="shared" si="93"/>
        <v>17</v>
      </c>
      <c r="BK59" s="295" t="s">
        <v>12</v>
      </c>
      <c r="BL59" s="296"/>
      <c r="BM59" s="20">
        <f t="shared" ref="BM59:BR59" si="94">SUM(BM57:BM58)</f>
        <v>0</v>
      </c>
      <c r="BN59" s="20">
        <f t="shared" si="94"/>
        <v>0</v>
      </c>
      <c r="BO59" s="20">
        <f t="shared" si="94"/>
        <v>0</v>
      </c>
      <c r="BP59" s="20">
        <f t="shared" si="94"/>
        <v>0</v>
      </c>
      <c r="BQ59" s="20">
        <f t="shared" si="94"/>
        <v>0</v>
      </c>
      <c r="BR59" s="20">
        <f t="shared" si="94"/>
        <v>0</v>
      </c>
    </row>
    <row r="60" spans="15:76" x14ac:dyDescent="0.15">
      <c r="AE60" s="386" t="s">
        <v>28</v>
      </c>
      <c r="AF60" s="386"/>
      <c r="AY60" s="386" t="s">
        <v>28</v>
      </c>
      <c r="AZ60" s="386"/>
      <c r="BS60" s="386" t="s">
        <v>28</v>
      </c>
      <c r="BT60" s="386"/>
    </row>
    <row r="61" spans="15:76" ht="14.25" x14ac:dyDescent="0.15">
      <c r="Q61" s="387" t="s">
        <v>18</v>
      </c>
      <c r="R61" s="388"/>
      <c r="S61" s="389"/>
      <c r="T61" s="46"/>
      <c r="U61" s="47"/>
      <c r="V61" s="390" t="s">
        <v>19</v>
      </c>
      <c r="W61" s="391"/>
      <c r="X61" s="392"/>
      <c r="Y61" s="48"/>
      <c r="Z61" s="48"/>
      <c r="AA61" s="393" t="s">
        <v>20</v>
      </c>
      <c r="AB61" s="394"/>
      <c r="AC61" s="395"/>
      <c r="AE61" s="82" t="s">
        <v>21</v>
      </c>
      <c r="AF61" s="82" t="s">
        <v>22</v>
      </c>
      <c r="AK61" s="396" t="s">
        <v>18</v>
      </c>
      <c r="AL61" s="397"/>
      <c r="AM61" s="398"/>
      <c r="AN61" s="31"/>
      <c r="AP61" s="399" t="s">
        <v>19</v>
      </c>
      <c r="AQ61" s="400"/>
      <c r="AR61" s="401"/>
      <c r="AS61" s="32"/>
      <c r="AT61" s="32"/>
      <c r="AU61" s="402" t="s">
        <v>20</v>
      </c>
      <c r="AV61" s="403"/>
      <c r="AW61" s="404"/>
      <c r="AY61" s="82" t="s">
        <v>21</v>
      </c>
      <c r="AZ61" s="82" t="s">
        <v>22</v>
      </c>
      <c r="BE61" s="396" t="s">
        <v>18</v>
      </c>
      <c r="BF61" s="397"/>
      <c r="BG61" s="398"/>
      <c r="BH61" s="31"/>
      <c r="BJ61" s="399" t="s">
        <v>19</v>
      </c>
      <c r="BK61" s="400"/>
      <c r="BL61" s="401"/>
      <c r="BM61" s="32"/>
      <c r="BN61" s="32"/>
      <c r="BO61" s="402" t="s">
        <v>20</v>
      </c>
      <c r="BP61" s="403"/>
      <c r="BQ61" s="404"/>
      <c r="BS61" s="82" t="s">
        <v>21</v>
      </c>
      <c r="BT61" s="82" t="s">
        <v>22</v>
      </c>
    </row>
    <row r="62" spans="15:76" ht="14.25" x14ac:dyDescent="0.15">
      <c r="Q62" s="49" t="s">
        <v>16</v>
      </c>
      <c r="R62" s="405">
        <f>V7+AD7+V12</f>
        <v>584</v>
      </c>
      <c r="S62" s="406"/>
      <c r="T62" s="46"/>
      <c r="U62" s="47"/>
      <c r="V62" s="49" t="s">
        <v>16</v>
      </c>
      <c r="W62" s="405">
        <f>AD12+V17+AD17+V22+AD22+V27+AD27+V32+AD32+V37</f>
        <v>2731</v>
      </c>
      <c r="X62" s="406"/>
      <c r="Y62" s="50"/>
      <c r="Z62" s="50"/>
      <c r="AA62" s="49" t="s">
        <v>16</v>
      </c>
      <c r="AB62" s="405">
        <f>AD37+V42+AD42+V47+AD47+V52+AD52+V57+AD57</f>
        <v>1716</v>
      </c>
      <c r="AC62" s="406"/>
      <c r="AD62" s="40" t="s">
        <v>16</v>
      </c>
      <c r="AE62" s="167">
        <f>AD37+V42</f>
        <v>933</v>
      </c>
      <c r="AF62" s="167">
        <f>AD42+V47+AD47+V52+AD52+V57+AD57</f>
        <v>783</v>
      </c>
      <c r="AK62" s="33" t="s">
        <v>16</v>
      </c>
      <c r="AL62" s="407">
        <f>AP7+AX7+AP12</f>
        <v>0</v>
      </c>
      <c r="AM62" s="251"/>
      <c r="AN62" s="31"/>
      <c r="AP62" s="33" t="s">
        <v>16</v>
      </c>
      <c r="AQ62" s="407">
        <f>AX12+AP17+AX17+AP22+AX22+AP27+AX27+AP32+AX32+AP37</f>
        <v>39</v>
      </c>
      <c r="AR62" s="251"/>
      <c r="AS62" s="34"/>
      <c r="AT62" s="34"/>
      <c r="AU62" s="33" t="s">
        <v>16</v>
      </c>
      <c r="AV62" s="407">
        <f>AX37+AP42+AX42+AP47+AX47+AP52+AX52+AP57+AX57</f>
        <v>0</v>
      </c>
      <c r="AW62" s="251"/>
      <c r="AX62" s="40" t="s">
        <v>16</v>
      </c>
      <c r="AY62" s="41">
        <f>AX37+AP42</f>
        <v>0</v>
      </c>
      <c r="AZ62" s="41">
        <f>AX42+AP47+AX47+AP52+AX52+AP57+AX57</f>
        <v>0</v>
      </c>
      <c r="BE62" s="33" t="s">
        <v>16</v>
      </c>
      <c r="BF62" s="408">
        <f>BJ7+BR7+BJ12</f>
        <v>584</v>
      </c>
      <c r="BG62" s="409"/>
      <c r="BH62" s="31"/>
      <c r="BJ62" s="33" t="s">
        <v>16</v>
      </c>
      <c r="BK62" s="408">
        <f>BR12+BJ17+BR17+BJ22+BR22+BJ27+BR27+BJ32+BR32+BJ37</f>
        <v>2770</v>
      </c>
      <c r="BL62" s="409"/>
      <c r="BM62" s="34"/>
      <c r="BN62" s="34"/>
      <c r="BO62" s="33" t="s">
        <v>16</v>
      </c>
      <c r="BP62" s="408">
        <f>BR37+BJ42+BR42+BJ47+BR47+BJ52+BR52+BJ57+BR57</f>
        <v>1716</v>
      </c>
      <c r="BQ62" s="409"/>
      <c r="BR62" s="40" t="s">
        <v>16</v>
      </c>
      <c r="BS62" s="167">
        <f>BR37+BJ42</f>
        <v>933</v>
      </c>
      <c r="BT62" s="167">
        <f>BR42+BJ47+BR47+BJ52+BR52+BJ57+BR57</f>
        <v>783</v>
      </c>
    </row>
    <row r="63" spans="15:76" ht="15" thickBot="1" x14ac:dyDescent="0.2">
      <c r="Q63" s="51" t="s">
        <v>14</v>
      </c>
      <c r="R63" s="410">
        <f>V8+AD8+V13</f>
        <v>578</v>
      </c>
      <c r="S63" s="411"/>
      <c r="T63" s="46"/>
      <c r="U63" s="47"/>
      <c r="V63" s="51" t="s">
        <v>14</v>
      </c>
      <c r="W63" s="410">
        <f>AD13+V18+AD18+V23+AD23+V28+AD28+V33+AD33+V38</f>
        <v>2654</v>
      </c>
      <c r="X63" s="411"/>
      <c r="Y63" s="50"/>
      <c r="Z63" s="50"/>
      <c r="AA63" s="51" t="s">
        <v>14</v>
      </c>
      <c r="AB63" s="410">
        <f>AD38+V43+AD43+V48+AD48+V53+AD53+V58+AD58</f>
        <v>2261</v>
      </c>
      <c r="AC63" s="411"/>
      <c r="AD63" s="40" t="s">
        <v>14</v>
      </c>
      <c r="AE63" s="168">
        <f>AD38+V43</f>
        <v>980</v>
      </c>
      <c r="AF63" s="168">
        <f>AD43+V48+AD48+V53+AD53+V58+AD58</f>
        <v>1281</v>
      </c>
      <c r="AK63" s="164" t="s">
        <v>14</v>
      </c>
      <c r="AL63" s="412">
        <f>AP8+AX8+AP13</f>
        <v>0</v>
      </c>
      <c r="AM63" s="413"/>
      <c r="AN63" s="31"/>
      <c r="AP63" s="164" t="s">
        <v>14</v>
      </c>
      <c r="AQ63" s="412">
        <f>AX13+AP18+AX18+AP23+AX23+AP28+AX28+AP33+AX33+AP38</f>
        <v>37</v>
      </c>
      <c r="AR63" s="413"/>
      <c r="AS63" s="34"/>
      <c r="AT63" s="34"/>
      <c r="AU63" s="164" t="s">
        <v>14</v>
      </c>
      <c r="AV63" s="412">
        <f>AX38+AP43+AX43+AP48+AX48+AP53+AX53+AP58+AX58</f>
        <v>1</v>
      </c>
      <c r="AW63" s="413"/>
      <c r="AX63" s="40" t="s">
        <v>14</v>
      </c>
      <c r="AY63" s="42">
        <f>AX38+AP43</f>
        <v>0</v>
      </c>
      <c r="AZ63" s="42">
        <f>AX43+AP48+AX48+AP53+AX53+AP58+AX58</f>
        <v>1</v>
      </c>
      <c r="BE63" s="164" t="s">
        <v>14</v>
      </c>
      <c r="BF63" s="414">
        <f>BJ8+BR8+BJ13</f>
        <v>578</v>
      </c>
      <c r="BG63" s="415"/>
      <c r="BH63" s="31"/>
      <c r="BJ63" s="164" t="s">
        <v>14</v>
      </c>
      <c r="BK63" s="414">
        <f>BR13+BJ18+BR18+BJ23+BR23+BJ28+BR28+BJ33+BR33+BJ38</f>
        <v>2691</v>
      </c>
      <c r="BL63" s="415"/>
      <c r="BM63" s="34"/>
      <c r="BN63" s="34"/>
      <c r="BO63" s="164" t="s">
        <v>14</v>
      </c>
      <c r="BP63" s="414">
        <f>BR38+BJ43+BR43+BJ48+BR48+BJ53+BR53+BJ58+BR58</f>
        <v>2262</v>
      </c>
      <c r="BQ63" s="416"/>
      <c r="BR63" s="40" t="s">
        <v>14</v>
      </c>
      <c r="BS63" s="168">
        <f>BR38+BJ43</f>
        <v>980</v>
      </c>
      <c r="BT63" s="168">
        <f>BR43+BJ48+BR48+BJ53+BR53+BJ58+BR58</f>
        <v>1282</v>
      </c>
    </row>
    <row r="64" spans="15:76" ht="15" thickBot="1" x14ac:dyDescent="0.2">
      <c r="Q64" s="52" t="s">
        <v>12</v>
      </c>
      <c r="R64" s="424">
        <f>R62+R63</f>
        <v>1162</v>
      </c>
      <c r="S64" s="425"/>
      <c r="T64" s="46"/>
      <c r="U64" s="47"/>
      <c r="V64" s="52" t="s">
        <v>12</v>
      </c>
      <c r="W64" s="424">
        <f>W62+W63</f>
        <v>5385</v>
      </c>
      <c r="X64" s="425"/>
      <c r="Y64" s="50"/>
      <c r="Z64" s="50"/>
      <c r="AA64" s="52" t="s">
        <v>12</v>
      </c>
      <c r="AB64" s="424">
        <f>AB62+AB63</f>
        <v>3977</v>
      </c>
      <c r="AC64" s="425"/>
      <c r="AD64" s="40" t="s">
        <v>12</v>
      </c>
      <c r="AE64" s="169">
        <f>AD39+V44</f>
        <v>1913</v>
      </c>
      <c r="AF64" s="170">
        <f>AD44+V49+AD49+V54+AD54+V59+AD59</f>
        <v>2064</v>
      </c>
      <c r="AK64" s="166" t="s">
        <v>12</v>
      </c>
      <c r="AL64" s="426">
        <f>AL62+AL63</f>
        <v>0</v>
      </c>
      <c r="AM64" s="427"/>
      <c r="AN64" s="31"/>
      <c r="AP64" s="166" t="s">
        <v>12</v>
      </c>
      <c r="AQ64" s="426">
        <f>AQ62+AQ63</f>
        <v>76</v>
      </c>
      <c r="AR64" s="427"/>
      <c r="AS64" s="34"/>
      <c r="AT64" s="34"/>
      <c r="AU64" s="166" t="s">
        <v>12</v>
      </c>
      <c r="AV64" s="426">
        <f>AV62+AV63</f>
        <v>1</v>
      </c>
      <c r="AW64" s="427"/>
      <c r="AX64" s="40" t="s">
        <v>12</v>
      </c>
      <c r="AY64" s="43">
        <f>AX39+AP44</f>
        <v>0</v>
      </c>
      <c r="AZ64" s="44">
        <f>AX44+AP49+AX49+AP54+AX54+AP59+AX59</f>
        <v>1</v>
      </c>
      <c r="BE64" s="166" t="s">
        <v>12</v>
      </c>
      <c r="BF64" s="420">
        <f>BF62+BF63</f>
        <v>1162</v>
      </c>
      <c r="BG64" s="421"/>
      <c r="BH64" s="31"/>
      <c r="BJ64" s="166" t="s">
        <v>12</v>
      </c>
      <c r="BK64" s="420">
        <f>BK62+BK63</f>
        <v>5461</v>
      </c>
      <c r="BL64" s="421"/>
      <c r="BM64" s="34"/>
      <c r="BN64" s="34"/>
      <c r="BO64" s="166" t="s">
        <v>12</v>
      </c>
      <c r="BP64" s="420">
        <f>BP62+BP63</f>
        <v>3978</v>
      </c>
      <c r="BQ64" s="421"/>
      <c r="BR64" s="40" t="s">
        <v>12</v>
      </c>
      <c r="BS64" s="169">
        <f>BR39+BJ44</f>
        <v>1913</v>
      </c>
      <c r="BT64" s="170">
        <f>BR44+BJ49+BR49+BJ54+BR54+BJ59+BR59</f>
        <v>2065</v>
      </c>
      <c r="BW64" s="35"/>
      <c r="BX64" s="35"/>
    </row>
    <row r="65" spans="17:76" ht="14.25" x14ac:dyDescent="0.15">
      <c r="Q65" s="53" t="s">
        <v>23</v>
      </c>
      <c r="R65" s="422">
        <f>R64/O9</f>
        <v>0.11041429114405168</v>
      </c>
      <c r="S65" s="423"/>
      <c r="T65" s="47"/>
      <c r="U65" s="47"/>
      <c r="V65" s="53" t="s">
        <v>23</v>
      </c>
      <c r="W65" s="422">
        <f>W64/O9</f>
        <v>0.51168757126567843</v>
      </c>
      <c r="X65" s="423"/>
      <c r="Y65" s="54"/>
      <c r="Z65" s="54"/>
      <c r="AA65" s="53" t="s">
        <v>23</v>
      </c>
      <c r="AB65" s="422">
        <f>AB64/O9</f>
        <v>0.37789813759026986</v>
      </c>
      <c r="AC65" s="423"/>
      <c r="AE65" s="45">
        <f>AE64/O9</f>
        <v>0.18177499049790954</v>
      </c>
      <c r="AF65" s="45">
        <f>AF64/O9</f>
        <v>0.19612314709236031</v>
      </c>
      <c r="AK65" s="165" t="s">
        <v>23</v>
      </c>
      <c r="AL65" s="417">
        <f>AL64/AI9</f>
        <v>0</v>
      </c>
      <c r="AM65" s="418"/>
      <c r="AP65" s="165" t="s">
        <v>23</v>
      </c>
      <c r="AQ65" s="417">
        <f>AQ64/AI9</f>
        <v>0.98701298701298701</v>
      </c>
      <c r="AR65" s="418"/>
      <c r="AS65" s="36"/>
      <c r="AT65" s="36"/>
      <c r="AU65" s="165" t="s">
        <v>23</v>
      </c>
      <c r="AV65" s="417">
        <f>AV64/AI9</f>
        <v>1.2987012987012988E-2</v>
      </c>
      <c r="AW65" s="418"/>
      <c r="AY65" s="45">
        <f>AY64/AI9</f>
        <v>0</v>
      </c>
      <c r="AZ65" s="45">
        <f>AZ64/AI9</f>
        <v>1.2987012987012988E-2</v>
      </c>
      <c r="BE65" s="165" t="s">
        <v>23</v>
      </c>
      <c r="BF65" s="417">
        <f>BF64/BC9</f>
        <v>0.10961230072634658</v>
      </c>
      <c r="BG65" s="418"/>
      <c r="BJ65" s="165" t="s">
        <v>23</v>
      </c>
      <c r="BK65" s="417">
        <f>BK64/BC9</f>
        <v>0.51514008112442222</v>
      </c>
      <c r="BL65" s="418"/>
      <c r="BM65" s="36"/>
      <c r="BN65" s="36"/>
      <c r="BO65" s="165" t="s">
        <v>23</v>
      </c>
      <c r="BP65" s="417">
        <f>BP64/BC9</f>
        <v>0.37524761814923119</v>
      </c>
      <c r="BQ65" s="418"/>
      <c r="BS65" s="45">
        <f>BS64/BC9</f>
        <v>0.18045467408735025</v>
      </c>
      <c r="BT65" s="45">
        <f>BT64/BC9</f>
        <v>0.19479294406188097</v>
      </c>
      <c r="BW65" s="35"/>
      <c r="BX65" s="35"/>
    </row>
    <row r="67" spans="17:76" x14ac:dyDescent="0.15">
      <c r="Q67" s="37" t="s">
        <v>24</v>
      </c>
      <c r="AK67" s="37"/>
      <c r="BE67" s="37" t="s">
        <v>25</v>
      </c>
    </row>
    <row r="74" spans="17:76" x14ac:dyDescent="0.15">
      <c r="W74" s="38"/>
      <c r="X74" s="38"/>
      <c r="Y74" s="39" t="s">
        <v>26</v>
      </c>
      <c r="Z74" s="419">
        <f>V27+AD27+V32+AD32+V37</f>
        <v>1633</v>
      </c>
      <c r="AA74" s="419"/>
    </row>
    <row r="75" spans="17:76" x14ac:dyDescent="0.15">
      <c r="W75" s="38"/>
      <c r="X75" s="38"/>
      <c r="Y75" s="39" t="s">
        <v>27</v>
      </c>
      <c r="Z75" s="419">
        <f>V28+AD28+V33+AD33+V38</f>
        <v>1626</v>
      </c>
      <c r="AA75" s="419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R3.1</vt:lpstr>
      <vt:lpstr>R3.2</vt:lpstr>
      <vt:lpstr>R3.3</vt:lpstr>
      <vt:lpstr>R2.10!Print_Area</vt:lpstr>
      <vt:lpstr>R2.11!Print_Area</vt:lpstr>
      <vt:lpstr>R2.12!Print_Area</vt:lpstr>
      <vt:lpstr>R2.4!Print_Area</vt:lpstr>
      <vt:lpstr>R2.5!Print_Area</vt:lpstr>
      <vt:lpstr>R2.6!Print_Area</vt:lpstr>
      <vt:lpstr>R2.7!Print_Area</vt:lpstr>
      <vt:lpstr>R2.8!Print_Area</vt:lpstr>
      <vt:lpstr>R2.9!Print_Area</vt:lpstr>
      <vt:lpstr>R3.1!Print_Area</vt:lpstr>
      <vt:lpstr>R3.2!Print_Area</vt:lpstr>
      <vt:lpstr>R3.3!Print_Area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U2039</dc:creator>
  <cp:lastModifiedBy>坂本 幸喜</cp:lastModifiedBy>
  <cp:lastPrinted>2020-06-02T05:07:26Z</cp:lastPrinted>
  <dcterms:created xsi:type="dcterms:W3CDTF">2014-05-12T00:18:53Z</dcterms:created>
  <dcterms:modified xsi:type="dcterms:W3CDTF">2021-07-16T06:16:43Z</dcterms:modified>
</cp:coreProperties>
</file>