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000共通\人口統計資料\R5年度「人口統計」\HP用\"/>
    </mc:Choice>
  </mc:AlternateContent>
  <xr:revisionPtr revIDLastSave="0" documentId="13_ncr:1_{BE910A39-1434-4974-82D3-E2FA88D7B978}" xr6:coauthVersionLast="47" xr6:coauthVersionMax="47" xr10:uidLastSave="{00000000-0000-0000-0000-000000000000}"/>
  <bookViews>
    <workbookView xWindow="600" yWindow="30" windowWidth="19305" windowHeight="10890" tabRatio="725" xr2:uid="{00000000-000D-0000-FFFF-FFFF00000000}"/>
  </bookViews>
  <sheets>
    <sheet name="R6.3" sheetId="68" r:id="rId1"/>
    <sheet name="R6.2" sheetId="67" r:id="rId2"/>
    <sheet name="R6.1" sheetId="66" r:id="rId3"/>
    <sheet name="R5.12" sheetId="65" r:id="rId4"/>
    <sheet name="R5.11" sheetId="64" r:id="rId5"/>
    <sheet name="R5.10" sheetId="63" r:id="rId6"/>
    <sheet name="R5.9" sheetId="62" r:id="rId7"/>
    <sheet name="R5.8" sheetId="61" r:id="rId8"/>
    <sheet name="R5.7 " sheetId="60" r:id="rId9"/>
    <sheet name="R5.6" sheetId="59" r:id="rId10"/>
    <sheet name="R5.5" sheetId="58" r:id="rId11"/>
    <sheet name="R5.4" sheetId="57" r:id="rId12"/>
    <sheet name="R4.3" sheetId="56" r:id="rId13"/>
  </sheets>
  <definedNames>
    <definedName name="_xlnm.Print_Area" localSheetId="12">'R4.3'!$A$1:$BT$67</definedName>
    <definedName name="_xlnm.Print_Area" localSheetId="5">'R5.10'!$A$1:$BT$67</definedName>
    <definedName name="_xlnm.Print_Area" localSheetId="4">'R5.11'!$A$1:$BT$67</definedName>
    <definedName name="_xlnm.Print_Area" localSheetId="3">'R5.12'!$A$1:$BT$67</definedName>
    <definedName name="_xlnm.Print_Area" localSheetId="11">'R5.4'!$A$1:$BT$67</definedName>
    <definedName name="_xlnm.Print_Area" localSheetId="10">'R5.5'!$A$1:$BT$67</definedName>
    <definedName name="_xlnm.Print_Area" localSheetId="9">'R5.6'!$A$1:$BT$67</definedName>
    <definedName name="_xlnm.Print_Area" localSheetId="8">'R5.7 '!$A$1:$BT$67</definedName>
    <definedName name="_xlnm.Print_Area" localSheetId="7">'R5.8'!$A$1:$BT$67</definedName>
    <definedName name="_xlnm.Print_Area" localSheetId="6">'R5.9'!$A$1:$BT$67</definedName>
    <definedName name="_xlnm.Print_Area" localSheetId="2">'R6.1'!$A$1:$BT$67</definedName>
    <definedName name="_xlnm.Print_Area" localSheetId="1">'R6.2'!$A$1:$BT$67</definedName>
    <definedName name="_xlnm.Print_Area" localSheetId="0">'R6.3'!$A$1:$BT$67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62" i="66" l="1"/>
  <c r="BQ59" i="66"/>
  <c r="BP59" i="66"/>
  <c r="AW59" i="66"/>
  <c r="AV59" i="66"/>
  <c r="AU59" i="66"/>
  <c r="AT59" i="66"/>
  <c r="AS59" i="66"/>
  <c r="AP59" i="66"/>
  <c r="AO59" i="66"/>
  <c r="AN59" i="66"/>
  <c r="AM59" i="66"/>
  <c r="AL59" i="66"/>
  <c r="AK59" i="66"/>
  <c r="AC59" i="66"/>
  <c r="AB59" i="66"/>
  <c r="AA59" i="66"/>
  <c r="Z59" i="66"/>
  <c r="Y59" i="66"/>
  <c r="U59" i="66"/>
  <c r="T59" i="66"/>
  <c r="S59" i="66"/>
  <c r="R59" i="66"/>
  <c r="Q59" i="66"/>
  <c r="BO58" i="66"/>
  <c r="BN58" i="66"/>
  <c r="BR58" i="66" s="1"/>
  <c r="BM58" i="66"/>
  <c r="BI58" i="66"/>
  <c r="BH58" i="66"/>
  <c r="BG58" i="66"/>
  <c r="BF58" i="66"/>
  <c r="BE58" i="66"/>
  <c r="AX58" i="66"/>
  <c r="AP58" i="66"/>
  <c r="AD58" i="66"/>
  <c r="V58" i="66"/>
  <c r="V59" i="66" s="1"/>
  <c r="BR57" i="66"/>
  <c r="BO57" i="66"/>
  <c r="BO59" i="66" s="1"/>
  <c r="BN57" i="66"/>
  <c r="BN59" i="66" s="1"/>
  <c r="BM57" i="66"/>
  <c r="BM59" i="66" s="1"/>
  <c r="BI57" i="66"/>
  <c r="BH57" i="66"/>
  <c r="BG57" i="66"/>
  <c r="BG59" i="66" s="1"/>
  <c r="BF57" i="66"/>
  <c r="BE57" i="66"/>
  <c r="AX57" i="66"/>
  <c r="AX59" i="66" s="1"/>
  <c r="AP57" i="66"/>
  <c r="AD57" i="66"/>
  <c r="AD59" i="66" s="1"/>
  <c r="V57" i="66"/>
  <c r="AW54" i="66"/>
  <c r="AV54" i="66"/>
  <c r="AU54" i="66"/>
  <c r="AT54" i="66"/>
  <c r="AS54" i="66"/>
  <c r="AP54" i="66"/>
  <c r="AO54" i="66"/>
  <c r="AN54" i="66"/>
  <c r="AM54" i="66"/>
  <c r="AL54" i="66"/>
  <c r="AK54" i="66"/>
  <c r="AC54" i="66"/>
  <c r="AB54" i="66"/>
  <c r="AA54" i="66"/>
  <c r="Z54" i="66"/>
  <c r="Y54" i="66"/>
  <c r="U54" i="66"/>
  <c r="T54" i="66"/>
  <c r="S54" i="66"/>
  <c r="R54" i="66"/>
  <c r="Q54" i="66"/>
  <c r="BQ53" i="66"/>
  <c r="BP53" i="66"/>
  <c r="BP54" i="66" s="1"/>
  <c r="BO53" i="66"/>
  <c r="BN53" i="66"/>
  <c r="BM53" i="66"/>
  <c r="BI53" i="66"/>
  <c r="BH53" i="66"/>
  <c r="BG53" i="66"/>
  <c r="BF53" i="66"/>
  <c r="BE53" i="66"/>
  <c r="AX53" i="66"/>
  <c r="AP53" i="66"/>
  <c r="AD53" i="66"/>
  <c r="V53" i="66"/>
  <c r="BQ52" i="66"/>
  <c r="BP52" i="66"/>
  <c r="BO52" i="66"/>
  <c r="BN52" i="66"/>
  <c r="BN54" i="66" s="1"/>
  <c r="BM52" i="66"/>
  <c r="BM54" i="66" s="1"/>
  <c r="BI52" i="66"/>
  <c r="BH52" i="66"/>
  <c r="BG52" i="66"/>
  <c r="BF52" i="66"/>
  <c r="BE52" i="66"/>
  <c r="AX52" i="66"/>
  <c r="AX54" i="66" s="1"/>
  <c r="AP52" i="66"/>
  <c r="AD52" i="66"/>
  <c r="V52" i="66"/>
  <c r="AW49" i="66"/>
  <c r="AV49" i="66"/>
  <c r="AU49" i="66"/>
  <c r="AT49" i="66"/>
  <c r="AS49" i="66"/>
  <c r="AO49" i="66"/>
  <c r="AN49" i="66"/>
  <c r="AM49" i="66"/>
  <c r="AL49" i="66"/>
  <c r="AK49" i="66"/>
  <c r="AC49" i="66"/>
  <c r="AB49" i="66"/>
  <c r="AA49" i="66"/>
  <c r="Z49" i="66"/>
  <c r="Y49" i="66"/>
  <c r="U49" i="66"/>
  <c r="T49" i="66"/>
  <c r="S49" i="66"/>
  <c r="R49" i="66"/>
  <c r="Q49" i="66"/>
  <c r="BQ48" i="66"/>
  <c r="BP48" i="66"/>
  <c r="BO48" i="66"/>
  <c r="BN48" i="66"/>
  <c r="BM48" i="66"/>
  <c r="BI48" i="66"/>
  <c r="BH48" i="66"/>
  <c r="BG48" i="66"/>
  <c r="BF48" i="66"/>
  <c r="BE48" i="66"/>
  <c r="AX48" i="66"/>
  <c r="AP48" i="66"/>
  <c r="AP49" i="66" s="1"/>
  <c r="AD48" i="66"/>
  <c r="V48" i="66"/>
  <c r="BQ47" i="66"/>
  <c r="BQ49" i="66" s="1"/>
  <c r="BP47" i="66"/>
  <c r="BO47" i="66"/>
  <c r="BN47" i="66"/>
  <c r="BN49" i="66" s="1"/>
  <c r="BM47" i="66"/>
  <c r="BM49" i="66" s="1"/>
  <c r="BI47" i="66"/>
  <c r="BH47" i="66"/>
  <c r="BH49" i="66" s="1"/>
  <c r="BG47" i="66"/>
  <c r="BG49" i="66" s="1"/>
  <c r="BF47" i="66"/>
  <c r="BE47" i="66"/>
  <c r="AX47" i="66"/>
  <c r="AX49" i="66" s="1"/>
  <c r="AP47" i="66"/>
  <c r="AD47" i="66"/>
  <c r="V47" i="66"/>
  <c r="AW44" i="66"/>
  <c r="AV44" i="66"/>
  <c r="AU44" i="66"/>
  <c r="AT44" i="66"/>
  <c r="AS44" i="66"/>
  <c r="AP44" i="66"/>
  <c r="AO44" i="66"/>
  <c r="AN44" i="66"/>
  <c r="AM44" i="66"/>
  <c r="AL44" i="66"/>
  <c r="AK44" i="66"/>
  <c r="AC44" i="66"/>
  <c r="AB44" i="66"/>
  <c r="AA44" i="66"/>
  <c r="Z44" i="66"/>
  <c r="Y44" i="66"/>
  <c r="U44" i="66"/>
  <c r="T44" i="66"/>
  <c r="S44" i="66"/>
  <c r="R44" i="66"/>
  <c r="Q44" i="66"/>
  <c r="BQ43" i="66"/>
  <c r="BP43" i="66"/>
  <c r="BO43" i="66"/>
  <c r="BN43" i="66"/>
  <c r="BM43" i="66"/>
  <c r="BI43" i="66"/>
  <c r="BH43" i="66"/>
  <c r="BG43" i="66"/>
  <c r="BF43" i="66"/>
  <c r="BE43" i="66"/>
  <c r="AX43" i="66"/>
  <c r="AZ63" i="66" s="1"/>
  <c r="AP43" i="66"/>
  <c r="AD43" i="66"/>
  <c r="V43" i="66"/>
  <c r="D19" i="66" s="1"/>
  <c r="BQ42" i="66"/>
  <c r="BP42" i="66"/>
  <c r="BP44" i="66" s="1"/>
  <c r="BO42" i="66"/>
  <c r="BO44" i="66" s="1"/>
  <c r="BN42" i="66"/>
  <c r="BM42" i="66"/>
  <c r="BM44" i="66" s="1"/>
  <c r="BI42" i="66"/>
  <c r="BH42" i="66"/>
  <c r="BG42" i="66"/>
  <c r="BG44" i="66" s="1"/>
  <c r="BF42" i="66"/>
  <c r="BE42" i="66"/>
  <c r="AX42" i="66"/>
  <c r="AX44" i="66" s="1"/>
  <c r="AP42" i="66"/>
  <c r="AD42" i="66"/>
  <c r="V42" i="66"/>
  <c r="C19" i="66" s="1"/>
  <c r="AW39" i="66"/>
  <c r="AV39" i="66"/>
  <c r="AU39" i="66"/>
  <c r="AT39" i="66"/>
  <c r="AS39" i="66"/>
  <c r="AO39" i="66"/>
  <c r="AN39" i="66"/>
  <c r="AM39" i="66"/>
  <c r="AL39" i="66"/>
  <c r="AK39" i="66"/>
  <c r="AC39" i="66"/>
  <c r="AB39" i="66"/>
  <c r="AA39" i="66"/>
  <c r="Z39" i="66"/>
  <c r="Y39" i="66"/>
  <c r="U39" i="66"/>
  <c r="T39" i="66"/>
  <c r="S39" i="66"/>
  <c r="R39" i="66"/>
  <c r="Q39" i="66"/>
  <c r="BQ38" i="66"/>
  <c r="BP38" i="66"/>
  <c r="BO38" i="66"/>
  <c r="BN38" i="66"/>
  <c r="BM38" i="66"/>
  <c r="BI38" i="66"/>
  <c r="BI39" i="66" s="1"/>
  <c r="BH38" i="66"/>
  <c r="BG38" i="66"/>
  <c r="BF38" i="66"/>
  <c r="BE38" i="66"/>
  <c r="AX38" i="66"/>
  <c r="AY63" i="66" s="1"/>
  <c r="AP38" i="66"/>
  <c r="AD38" i="66"/>
  <c r="V38" i="66"/>
  <c r="BQ37" i="66"/>
  <c r="BP37" i="66"/>
  <c r="BO37" i="66"/>
  <c r="BN37" i="66"/>
  <c r="BN39" i="66" s="1"/>
  <c r="BM37" i="66"/>
  <c r="BM39" i="66" s="1"/>
  <c r="BI37" i="66"/>
  <c r="BH37" i="66"/>
  <c r="BH39" i="66" s="1"/>
  <c r="BG37" i="66"/>
  <c r="BF37" i="66"/>
  <c r="BF39" i="66" s="1"/>
  <c r="BE37" i="66"/>
  <c r="AX37" i="66"/>
  <c r="AP37" i="66"/>
  <c r="AP39" i="66" s="1"/>
  <c r="AD37" i="66"/>
  <c r="V37" i="66"/>
  <c r="AW34" i="66"/>
  <c r="AV34" i="66"/>
  <c r="AU34" i="66"/>
  <c r="AT34" i="66"/>
  <c r="AS34" i="66"/>
  <c r="AO34" i="66"/>
  <c r="AN34" i="66"/>
  <c r="AM34" i="66"/>
  <c r="AL34" i="66"/>
  <c r="AK34" i="66"/>
  <c r="AC34" i="66"/>
  <c r="AB34" i="66"/>
  <c r="AA34" i="66"/>
  <c r="Z34" i="66"/>
  <c r="Y34" i="66"/>
  <c r="U34" i="66"/>
  <c r="T34" i="66"/>
  <c r="S34" i="66"/>
  <c r="R34" i="66"/>
  <c r="Q34" i="66"/>
  <c r="BQ33" i="66"/>
  <c r="BP33" i="66"/>
  <c r="BO33" i="66"/>
  <c r="BN33" i="66"/>
  <c r="BM33" i="66"/>
  <c r="BI33" i="66"/>
  <c r="BH33" i="66"/>
  <c r="BG33" i="66"/>
  <c r="BF33" i="66"/>
  <c r="BE33" i="66"/>
  <c r="AX33" i="66"/>
  <c r="AP33" i="66"/>
  <c r="AD33" i="66"/>
  <c r="V33" i="66"/>
  <c r="BQ32" i="66"/>
  <c r="BP32" i="66"/>
  <c r="BO32" i="66"/>
  <c r="BN32" i="66"/>
  <c r="BN34" i="66" s="1"/>
  <c r="BM32" i="66"/>
  <c r="BI32" i="66"/>
  <c r="BH32" i="66"/>
  <c r="BG32" i="66"/>
  <c r="BF32" i="66"/>
  <c r="BE32" i="66"/>
  <c r="AX32" i="66"/>
  <c r="AP32" i="66"/>
  <c r="AD32" i="66"/>
  <c r="V32" i="66"/>
  <c r="AW29" i="66"/>
  <c r="AV29" i="66"/>
  <c r="AU29" i="66"/>
  <c r="AT29" i="66"/>
  <c r="AS29" i="66"/>
  <c r="AO29" i="66"/>
  <c r="AN29" i="66"/>
  <c r="AM29" i="66"/>
  <c r="AL29" i="66"/>
  <c r="AK29" i="66"/>
  <c r="AC29" i="66"/>
  <c r="AB29" i="66"/>
  <c r="AA29" i="66"/>
  <c r="Z29" i="66"/>
  <c r="Y29" i="66"/>
  <c r="U29" i="66"/>
  <c r="T29" i="66"/>
  <c r="S29" i="66"/>
  <c r="R29" i="66"/>
  <c r="Q29" i="66"/>
  <c r="BQ28" i="66"/>
  <c r="BP28" i="66"/>
  <c r="BO28" i="66"/>
  <c r="BN28" i="66"/>
  <c r="BM28" i="66"/>
  <c r="BI28" i="66"/>
  <c r="BH28" i="66"/>
  <c r="BG28" i="66"/>
  <c r="BF28" i="66"/>
  <c r="BE28" i="66"/>
  <c r="AX28" i="66"/>
  <c r="AP28" i="66"/>
  <c r="AD28" i="66"/>
  <c r="V28" i="66"/>
  <c r="BQ27" i="66"/>
  <c r="BP27" i="66"/>
  <c r="BO27" i="66"/>
  <c r="BN27" i="66"/>
  <c r="BN29" i="66" s="1"/>
  <c r="BM27" i="66"/>
  <c r="BI27" i="66"/>
  <c r="BH27" i="66"/>
  <c r="BH29" i="66" s="1"/>
  <c r="BG27" i="66"/>
  <c r="BF27" i="66"/>
  <c r="BE27" i="66"/>
  <c r="BE29" i="66" s="1"/>
  <c r="AX27" i="66"/>
  <c r="AP27" i="66"/>
  <c r="AD27" i="66"/>
  <c r="V27" i="66"/>
  <c r="AW24" i="66"/>
  <c r="AV24" i="66"/>
  <c r="AU24" i="66"/>
  <c r="AT24" i="66"/>
  <c r="AS24" i="66"/>
  <c r="AO24" i="66"/>
  <c r="AN24" i="66"/>
  <c r="AM24" i="66"/>
  <c r="AL24" i="66"/>
  <c r="AK24" i="66"/>
  <c r="AC24" i="66"/>
  <c r="AB24" i="66"/>
  <c r="AA24" i="66"/>
  <c r="Z24" i="66"/>
  <c r="Y24" i="66"/>
  <c r="U24" i="66"/>
  <c r="T24" i="66"/>
  <c r="S24" i="66"/>
  <c r="R24" i="66"/>
  <c r="Q24" i="66"/>
  <c r="BQ23" i="66"/>
  <c r="BP23" i="66"/>
  <c r="BO23" i="66"/>
  <c r="BN23" i="66"/>
  <c r="BM23" i="66"/>
  <c r="BI23" i="66"/>
  <c r="BH23" i="66"/>
  <c r="BG23" i="66"/>
  <c r="BF23" i="66"/>
  <c r="BE23" i="66"/>
  <c r="AX23" i="66"/>
  <c r="AP23" i="66"/>
  <c r="AD23" i="66"/>
  <c r="V23" i="66"/>
  <c r="BQ22" i="66"/>
  <c r="BP22" i="66"/>
  <c r="BO22" i="66"/>
  <c r="BN22" i="66"/>
  <c r="BM22" i="66"/>
  <c r="BI22" i="66"/>
  <c r="BI24" i="66" s="1"/>
  <c r="BH22" i="66"/>
  <c r="BG22" i="66"/>
  <c r="BF22" i="66"/>
  <c r="BE22" i="66"/>
  <c r="AX22" i="66"/>
  <c r="AP22" i="66"/>
  <c r="AD22" i="66"/>
  <c r="V22" i="66"/>
  <c r="AW19" i="66"/>
  <c r="AV19" i="66"/>
  <c r="AU19" i="66"/>
  <c r="AT19" i="66"/>
  <c r="AS19" i="66"/>
  <c r="AO19" i="66"/>
  <c r="AN19" i="66"/>
  <c r="AM19" i="66"/>
  <c r="AL19" i="66"/>
  <c r="AK19" i="66"/>
  <c r="AC19" i="66"/>
  <c r="AB19" i="66"/>
  <c r="AA19" i="66"/>
  <c r="Z19" i="66"/>
  <c r="Y19" i="66"/>
  <c r="U19" i="66"/>
  <c r="T19" i="66"/>
  <c r="S19" i="66"/>
  <c r="R19" i="66"/>
  <c r="Q19" i="66"/>
  <c r="G19" i="66"/>
  <c r="F19" i="66"/>
  <c r="BQ18" i="66"/>
  <c r="BP18" i="66"/>
  <c r="BO18" i="66"/>
  <c r="BN18" i="66"/>
  <c r="BM18" i="66"/>
  <c r="BI18" i="66"/>
  <c r="BH18" i="66"/>
  <c r="BG18" i="66"/>
  <c r="BF18" i="66"/>
  <c r="BE18" i="66"/>
  <c r="AX18" i="66"/>
  <c r="AP18" i="66"/>
  <c r="AD18" i="66"/>
  <c r="V18" i="66"/>
  <c r="G18" i="66"/>
  <c r="G32" i="66" s="1"/>
  <c r="D18" i="66"/>
  <c r="J18" i="66" s="1"/>
  <c r="BQ17" i="66"/>
  <c r="BP17" i="66"/>
  <c r="BO17" i="66"/>
  <c r="BN17" i="66"/>
  <c r="BM17" i="66"/>
  <c r="BI17" i="66"/>
  <c r="BH17" i="66"/>
  <c r="BG17" i="66"/>
  <c r="BF17" i="66"/>
  <c r="BF19" i="66" s="1"/>
  <c r="BE17" i="66"/>
  <c r="AX17" i="66"/>
  <c r="AP17" i="66"/>
  <c r="AD17" i="66"/>
  <c r="V17" i="66"/>
  <c r="AW14" i="66"/>
  <c r="AV14" i="66"/>
  <c r="AU14" i="66"/>
  <c r="AT14" i="66"/>
  <c r="AS14" i="66"/>
  <c r="AO14" i="66"/>
  <c r="AN14" i="66"/>
  <c r="AM14" i="66"/>
  <c r="AL14" i="66"/>
  <c r="AK14" i="66"/>
  <c r="AC14" i="66"/>
  <c r="AB14" i="66"/>
  <c r="AA14" i="66"/>
  <c r="Z14" i="66"/>
  <c r="Y14" i="66"/>
  <c r="U14" i="66"/>
  <c r="T14" i="66"/>
  <c r="S14" i="66"/>
  <c r="R14" i="66"/>
  <c r="Q14" i="66"/>
  <c r="BQ13" i="66"/>
  <c r="BP13" i="66"/>
  <c r="BO13" i="66"/>
  <c r="BN13" i="66"/>
  <c r="BM13" i="66"/>
  <c r="BI13" i="66"/>
  <c r="BH13" i="66"/>
  <c r="BG13" i="66"/>
  <c r="BF13" i="66"/>
  <c r="BE13" i="66"/>
  <c r="AX13" i="66"/>
  <c r="AP13" i="66"/>
  <c r="AD13" i="66"/>
  <c r="V13" i="66"/>
  <c r="BQ12" i="66"/>
  <c r="BQ14" i="66" s="1"/>
  <c r="BP12" i="66"/>
  <c r="BP14" i="66" s="1"/>
  <c r="BO12" i="66"/>
  <c r="BO14" i="66" s="1"/>
  <c r="BN12" i="66"/>
  <c r="BM12" i="66"/>
  <c r="BI12" i="66"/>
  <c r="BH12" i="66"/>
  <c r="BH14" i="66" s="1"/>
  <c r="BG12" i="66"/>
  <c r="BF12" i="66"/>
  <c r="BF14" i="66" s="1"/>
  <c r="BE12" i="66"/>
  <c r="AX12" i="66"/>
  <c r="AP12" i="66"/>
  <c r="AP14" i="66" s="1"/>
  <c r="AD12" i="66"/>
  <c r="V12" i="66"/>
  <c r="AW9" i="66"/>
  <c r="AV9" i="66"/>
  <c r="AU9" i="66"/>
  <c r="AT9" i="66"/>
  <c r="AS9" i="66"/>
  <c r="AP9" i="66"/>
  <c r="AO9" i="66"/>
  <c r="AN9" i="66"/>
  <c r="AM9" i="66"/>
  <c r="AL9" i="66"/>
  <c r="AK9" i="66"/>
  <c r="AC9" i="66"/>
  <c r="AB9" i="66"/>
  <c r="AA9" i="66"/>
  <c r="Z9" i="66"/>
  <c r="Y9" i="66"/>
  <c r="U9" i="66"/>
  <c r="T9" i="66"/>
  <c r="S9" i="66"/>
  <c r="R9" i="66"/>
  <c r="Q9" i="66"/>
  <c r="BQ8" i="66"/>
  <c r="BP8" i="66"/>
  <c r="BO8" i="66"/>
  <c r="BN8" i="66"/>
  <c r="BM8" i="66"/>
  <c r="BI8" i="66"/>
  <c r="BH8" i="66"/>
  <c r="BG8" i="66"/>
  <c r="BF8" i="66"/>
  <c r="BE8" i="66"/>
  <c r="AX8" i="66"/>
  <c r="AP8" i="66"/>
  <c r="AD8" i="66"/>
  <c r="V8" i="66"/>
  <c r="BQ7" i="66"/>
  <c r="BP7" i="66"/>
  <c r="BO7" i="66"/>
  <c r="BN7" i="66"/>
  <c r="BN9" i="66" s="1"/>
  <c r="BM7" i="66"/>
  <c r="BI7" i="66"/>
  <c r="BH7" i="66"/>
  <c r="BG7" i="66"/>
  <c r="BG9" i="66" s="1"/>
  <c r="BF7" i="66"/>
  <c r="BE7" i="66"/>
  <c r="AX7" i="66"/>
  <c r="AX9" i="66" s="1"/>
  <c r="AP7" i="66"/>
  <c r="AL62" i="66" s="1"/>
  <c r="AD7" i="66"/>
  <c r="V7" i="66"/>
  <c r="Z4" i="66"/>
  <c r="AT4" i="66" s="1"/>
  <c r="BN4" i="66" s="1"/>
  <c r="AX34" i="66" l="1"/>
  <c r="AP34" i="66"/>
  <c r="AP29" i="66"/>
  <c r="AX24" i="66"/>
  <c r="BE24" i="66"/>
  <c r="AP24" i="66"/>
  <c r="AP19" i="66"/>
  <c r="BO34" i="66"/>
  <c r="BH34" i="66"/>
  <c r="G17" i="66"/>
  <c r="AX29" i="66"/>
  <c r="BO29" i="66"/>
  <c r="AI8" i="66"/>
  <c r="G10" i="66" s="1"/>
  <c r="G24" i="66" s="1"/>
  <c r="F17" i="66"/>
  <c r="AI7" i="66"/>
  <c r="F10" i="66" s="1"/>
  <c r="F25" i="66" s="1"/>
  <c r="BF29" i="66"/>
  <c r="BF24" i="66"/>
  <c r="AQ63" i="66"/>
  <c r="AQ62" i="66"/>
  <c r="BI59" i="66"/>
  <c r="BH59" i="66"/>
  <c r="BJ58" i="66"/>
  <c r="BE59" i="66"/>
  <c r="BJ57" i="66"/>
  <c r="BQ54" i="66"/>
  <c r="AD54" i="66"/>
  <c r="BI54" i="66"/>
  <c r="V54" i="66"/>
  <c r="BE54" i="66"/>
  <c r="BJ52" i="66"/>
  <c r="AD49" i="66"/>
  <c r="V49" i="66"/>
  <c r="BN44" i="66"/>
  <c r="BJ42" i="66"/>
  <c r="AE62" i="66"/>
  <c r="V44" i="66"/>
  <c r="C18" i="66"/>
  <c r="C32" i="66" s="1"/>
  <c r="BQ34" i="66"/>
  <c r="AD34" i="66"/>
  <c r="BM34" i="66"/>
  <c r="BG34" i="66"/>
  <c r="BF34" i="66"/>
  <c r="BJ33" i="66"/>
  <c r="BP29" i="66"/>
  <c r="BI29" i="66"/>
  <c r="V29" i="66"/>
  <c r="BO24" i="66"/>
  <c r="AD24" i="66"/>
  <c r="BH24" i="66"/>
  <c r="AD19" i="66"/>
  <c r="BQ19" i="66"/>
  <c r="BH19" i="66"/>
  <c r="BG19" i="66"/>
  <c r="BM14" i="66"/>
  <c r="BI14" i="66"/>
  <c r="V14" i="66"/>
  <c r="BJ12" i="66"/>
  <c r="BQ9" i="66"/>
  <c r="BP9" i="66"/>
  <c r="AD9" i="66"/>
  <c r="BH9" i="66"/>
  <c r="BJ8" i="66"/>
  <c r="BO54" i="66"/>
  <c r="BR53" i="66"/>
  <c r="BG54" i="66"/>
  <c r="BH54" i="66"/>
  <c r="BJ53" i="66"/>
  <c r="BO49" i="66"/>
  <c r="BP49" i="66"/>
  <c r="BR48" i="66"/>
  <c r="BE49" i="66"/>
  <c r="BI49" i="66"/>
  <c r="BJ48" i="66"/>
  <c r="AF63" i="66"/>
  <c r="BF49" i="66"/>
  <c r="BQ44" i="66"/>
  <c r="AE63" i="66"/>
  <c r="BH44" i="66"/>
  <c r="BF44" i="66"/>
  <c r="BE44" i="66"/>
  <c r="BI44" i="66"/>
  <c r="BR38" i="66"/>
  <c r="BQ39" i="66"/>
  <c r="BP39" i="66"/>
  <c r="BO39" i="66"/>
  <c r="D17" i="66"/>
  <c r="V39" i="66"/>
  <c r="BG39" i="66"/>
  <c r="BR33" i="66"/>
  <c r="BP34" i="66"/>
  <c r="V34" i="66"/>
  <c r="BI34" i="66"/>
  <c r="BM29" i="66"/>
  <c r="BQ29" i="66"/>
  <c r="Z75" i="66"/>
  <c r="BG29" i="66"/>
  <c r="BJ28" i="66"/>
  <c r="BP24" i="66"/>
  <c r="BM24" i="66"/>
  <c r="BQ24" i="66"/>
  <c r="O8" i="66"/>
  <c r="D10" i="66" s="1"/>
  <c r="D25" i="66" s="1"/>
  <c r="BR22" i="66"/>
  <c r="BN24" i="66"/>
  <c r="BG24" i="66"/>
  <c r="V24" i="66"/>
  <c r="BJ23" i="66"/>
  <c r="BO19" i="66"/>
  <c r="BR18" i="66"/>
  <c r="W62" i="66"/>
  <c r="BJ18" i="66"/>
  <c r="W63" i="66"/>
  <c r="V19" i="66"/>
  <c r="BI19" i="66"/>
  <c r="BN14" i="66"/>
  <c r="BR13" i="66"/>
  <c r="BJ13" i="66"/>
  <c r="BJ14" i="66" s="1"/>
  <c r="BG14" i="66"/>
  <c r="R62" i="66"/>
  <c r="BO9" i="66"/>
  <c r="BR8" i="66"/>
  <c r="BR7" i="66"/>
  <c r="BI9" i="66"/>
  <c r="BE9" i="66"/>
  <c r="BF9" i="66"/>
  <c r="BE34" i="66"/>
  <c r="BJ32" i="66"/>
  <c r="C17" i="66"/>
  <c r="AD29" i="66"/>
  <c r="BJ43" i="66"/>
  <c r="O7" i="66"/>
  <c r="BJ7" i="66"/>
  <c r="AL63" i="66"/>
  <c r="AL64" i="66" s="1"/>
  <c r="BR12" i="66"/>
  <c r="AD14" i="66"/>
  <c r="AX14" i="66"/>
  <c r="BJ17" i="66"/>
  <c r="BP19" i="66"/>
  <c r="I19" i="66"/>
  <c r="H19" i="66"/>
  <c r="BJ22" i="66"/>
  <c r="BR28" i="66"/>
  <c r="BJ38" i="66"/>
  <c r="AF62" i="66"/>
  <c r="AD44" i="66"/>
  <c r="BF59" i="66"/>
  <c r="AB63" i="66"/>
  <c r="D9" i="66" s="1"/>
  <c r="AX19" i="66"/>
  <c r="BJ27" i="66"/>
  <c r="BJ47" i="66"/>
  <c r="R63" i="66"/>
  <c r="BM9" i="66"/>
  <c r="BE14" i="66"/>
  <c r="BR17" i="66"/>
  <c r="J19" i="66"/>
  <c r="BM19" i="66"/>
  <c r="BR23" i="66"/>
  <c r="D32" i="66"/>
  <c r="BR37" i="66"/>
  <c r="BR43" i="66"/>
  <c r="BF54" i="66"/>
  <c r="BR59" i="66"/>
  <c r="V9" i="66"/>
  <c r="BN19" i="66"/>
  <c r="I18" i="66"/>
  <c r="BE19" i="66"/>
  <c r="Z74" i="66"/>
  <c r="AY62" i="66"/>
  <c r="F18" i="66"/>
  <c r="AV62" i="66"/>
  <c r="AX39" i="66"/>
  <c r="AY64" i="66" s="1"/>
  <c r="AZ64" i="66"/>
  <c r="AD39" i="66"/>
  <c r="AB62" i="66"/>
  <c r="AV63" i="66"/>
  <c r="G9" i="66" s="1"/>
  <c r="BR27" i="66"/>
  <c r="BJ37" i="66"/>
  <c r="BJ39" i="66" s="1"/>
  <c r="BE39" i="66"/>
  <c r="BR42" i="66"/>
  <c r="BR47" i="66"/>
  <c r="BR52" i="66"/>
  <c r="BR54" i="66" s="1"/>
  <c r="E19" i="66"/>
  <c r="BR32" i="66"/>
  <c r="AD8" i="65"/>
  <c r="AY62" i="65"/>
  <c r="BQ59" i="65"/>
  <c r="BP59" i="65"/>
  <c r="BO59" i="65"/>
  <c r="AW59" i="65"/>
  <c r="AV59" i="65"/>
  <c r="AU59" i="65"/>
  <c r="AT59" i="65"/>
  <c r="AS59" i="65"/>
  <c r="AO59" i="65"/>
  <c r="AN59" i="65"/>
  <c r="AM59" i="65"/>
  <c r="AL59" i="65"/>
  <c r="AK59" i="65"/>
  <c r="AC59" i="65"/>
  <c r="AB59" i="65"/>
  <c r="AA59" i="65"/>
  <c r="Z59" i="65"/>
  <c r="Y59" i="65"/>
  <c r="U59" i="65"/>
  <c r="T59" i="65"/>
  <c r="S59" i="65"/>
  <c r="R59" i="65"/>
  <c r="Q59" i="65"/>
  <c r="BO58" i="65"/>
  <c r="BN58" i="65"/>
  <c r="BM58" i="65"/>
  <c r="BR58" i="65" s="1"/>
  <c r="BI58" i="65"/>
  <c r="BH58" i="65"/>
  <c r="BG58" i="65"/>
  <c r="BF58" i="65"/>
  <c r="BE58" i="65"/>
  <c r="AX58" i="65"/>
  <c r="AP58" i="65"/>
  <c r="AD58" i="65"/>
  <c r="V58" i="65"/>
  <c r="BO57" i="65"/>
  <c r="BN57" i="65"/>
  <c r="BN59" i="65" s="1"/>
  <c r="BM57" i="65"/>
  <c r="BR57" i="65" s="1"/>
  <c r="BR59" i="65" s="1"/>
  <c r="BI57" i="65"/>
  <c r="BI59" i="65" s="1"/>
  <c r="BH57" i="65"/>
  <c r="BH59" i="65" s="1"/>
  <c r="BG57" i="65"/>
  <c r="BG59" i="65" s="1"/>
  <c r="BF57" i="65"/>
  <c r="BF59" i="65" s="1"/>
  <c r="BE57" i="65"/>
  <c r="AX57" i="65"/>
  <c r="AX59" i="65" s="1"/>
  <c r="AP57" i="65"/>
  <c r="AP59" i="65" s="1"/>
  <c r="AD57" i="65"/>
  <c r="AD59" i="65" s="1"/>
  <c r="V57" i="65"/>
  <c r="V59" i="65" s="1"/>
  <c r="AW54" i="65"/>
  <c r="AV54" i="65"/>
  <c r="AU54" i="65"/>
  <c r="AT54" i="65"/>
  <c r="AS54" i="65"/>
  <c r="AO54" i="65"/>
  <c r="AN54" i="65"/>
  <c r="AM54" i="65"/>
  <c r="AL54" i="65"/>
  <c r="AK54" i="65"/>
  <c r="AC54" i="65"/>
  <c r="AB54" i="65"/>
  <c r="AA54" i="65"/>
  <c r="Z54" i="65"/>
  <c r="Y54" i="65"/>
  <c r="U54" i="65"/>
  <c r="T54" i="65"/>
  <c r="S54" i="65"/>
  <c r="R54" i="65"/>
  <c r="Q54" i="65"/>
  <c r="BQ53" i="65"/>
  <c r="BP53" i="65"/>
  <c r="BO53" i="65"/>
  <c r="BN53" i="65"/>
  <c r="BM53" i="65"/>
  <c r="BI53" i="65"/>
  <c r="BH53" i="65"/>
  <c r="BG53" i="65"/>
  <c r="BF53" i="65"/>
  <c r="BE53" i="65"/>
  <c r="AX53" i="65"/>
  <c r="AP53" i="65"/>
  <c r="AD53" i="65"/>
  <c r="V53" i="65"/>
  <c r="BQ52" i="65"/>
  <c r="BP52" i="65"/>
  <c r="BP54" i="65" s="1"/>
  <c r="BO52" i="65"/>
  <c r="BN52" i="65"/>
  <c r="BN54" i="65" s="1"/>
  <c r="BM52" i="65"/>
  <c r="BM54" i="65" s="1"/>
  <c r="BI52" i="65"/>
  <c r="BI54" i="65" s="1"/>
  <c r="BH52" i="65"/>
  <c r="BG52" i="65"/>
  <c r="BG54" i="65" s="1"/>
  <c r="BF52" i="65"/>
  <c r="BF54" i="65" s="1"/>
  <c r="BE52" i="65"/>
  <c r="AX52" i="65"/>
  <c r="AX54" i="65" s="1"/>
  <c r="AP52" i="65"/>
  <c r="AP54" i="65" s="1"/>
  <c r="AD52" i="65"/>
  <c r="V52" i="65"/>
  <c r="AW49" i="65"/>
  <c r="AV49" i="65"/>
  <c r="AU49" i="65"/>
  <c r="AT49" i="65"/>
  <c r="AS49" i="65"/>
  <c r="AO49" i="65"/>
  <c r="AN49" i="65"/>
  <c r="AM49" i="65"/>
  <c r="AL49" i="65"/>
  <c r="AK49" i="65"/>
  <c r="AC49" i="65"/>
  <c r="AB49" i="65"/>
  <c r="AA49" i="65"/>
  <c r="Z49" i="65"/>
  <c r="Y49" i="65"/>
  <c r="U49" i="65"/>
  <c r="T49" i="65"/>
  <c r="S49" i="65"/>
  <c r="R49" i="65"/>
  <c r="Q49" i="65"/>
  <c r="BQ48" i="65"/>
  <c r="BP48" i="65"/>
  <c r="BO48" i="65"/>
  <c r="BN48" i="65"/>
  <c r="BM48" i="65"/>
  <c r="BI48" i="65"/>
  <c r="BH48" i="65"/>
  <c r="BG48" i="65"/>
  <c r="BF48" i="65"/>
  <c r="BE48" i="65"/>
  <c r="AX48" i="65"/>
  <c r="AP48" i="65"/>
  <c r="AD48" i="65"/>
  <c r="V48" i="65"/>
  <c r="BQ47" i="65"/>
  <c r="BQ49" i="65" s="1"/>
  <c r="BP47" i="65"/>
  <c r="BO47" i="65"/>
  <c r="BN47" i="65"/>
  <c r="BM47" i="65"/>
  <c r="BM49" i="65" s="1"/>
  <c r="BI47" i="65"/>
  <c r="BI49" i="65" s="1"/>
  <c r="BH47" i="65"/>
  <c r="BG47" i="65"/>
  <c r="BG49" i="65" s="1"/>
  <c r="BF47" i="65"/>
  <c r="BE47" i="65"/>
  <c r="AX47" i="65"/>
  <c r="AX49" i="65" s="1"/>
  <c r="AP47" i="65"/>
  <c r="AD47" i="65"/>
  <c r="V47" i="65"/>
  <c r="AW44" i="65"/>
  <c r="AV44" i="65"/>
  <c r="AU44" i="65"/>
  <c r="AT44" i="65"/>
  <c r="AS44" i="65"/>
  <c r="AO44" i="65"/>
  <c r="AN44" i="65"/>
  <c r="AM44" i="65"/>
  <c r="AL44" i="65"/>
  <c r="AK44" i="65"/>
  <c r="AC44" i="65"/>
  <c r="AB44" i="65"/>
  <c r="AA44" i="65"/>
  <c r="Z44" i="65"/>
  <c r="Y44" i="65"/>
  <c r="U44" i="65"/>
  <c r="T44" i="65"/>
  <c r="S44" i="65"/>
  <c r="R44" i="65"/>
  <c r="Q44" i="65"/>
  <c r="BQ43" i="65"/>
  <c r="BP43" i="65"/>
  <c r="BO43" i="65"/>
  <c r="BN43" i="65"/>
  <c r="BM43" i="65"/>
  <c r="BI43" i="65"/>
  <c r="BH43" i="65"/>
  <c r="BG43" i="65"/>
  <c r="BF43" i="65"/>
  <c r="BE43" i="65"/>
  <c r="BJ43" i="65" s="1"/>
  <c r="AX43" i="65"/>
  <c r="AP43" i="65"/>
  <c r="AD43" i="65"/>
  <c r="V43" i="65"/>
  <c r="D19" i="65" s="1"/>
  <c r="BQ42" i="65"/>
  <c r="BP42" i="65"/>
  <c r="BO42" i="65"/>
  <c r="BO44" i="65" s="1"/>
  <c r="BN42" i="65"/>
  <c r="BN44" i="65" s="1"/>
  <c r="BM42" i="65"/>
  <c r="BM44" i="65" s="1"/>
  <c r="BI42" i="65"/>
  <c r="BH42" i="65"/>
  <c r="BH44" i="65" s="1"/>
  <c r="BG42" i="65"/>
  <c r="BG44" i="65" s="1"/>
  <c r="BF42" i="65"/>
  <c r="BF44" i="65" s="1"/>
  <c r="BE42" i="65"/>
  <c r="AX42" i="65"/>
  <c r="AZ62" i="65" s="1"/>
  <c r="AP42" i="65"/>
  <c r="AP44" i="65" s="1"/>
  <c r="AD42" i="65"/>
  <c r="V42" i="65"/>
  <c r="C19" i="65" s="1"/>
  <c r="AW39" i="65"/>
  <c r="AV39" i="65"/>
  <c r="AU39" i="65"/>
  <c r="AT39" i="65"/>
  <c r="AS39" i="65"/>
  <c r="AO39" i="65"/>
  <c r="AN39" i="65"/>
  <c r="AM39" i="65"/>
  <c r="AL39" i="65"/>
  <c r="AK39" i="65"/>
  <c r="AC39" i="65"/>
  <c r="AB39" i="65"/>
  <c r="AA39" i="65"/>
  <c r="Z39" i="65"/>
  <c r="Y39" i="65"/>
  <c r="U39" i="65"/>
  <c r="T39" i="65"/>
  <c r="S39" i="65"/>
  <c r="R39" i="65"/>
  <c r="Q39" i="65"/>
  <c r="BQ38" i="65"/>
  <c r="BP38" i="65"/>
  <c r="BO38" i="65"/>
  <c r="BN38" i="65"/>
  <c r="BM38" i="65"/>
  <c r="BI38" i="65"/>
  <c r="BH38" i="65"/>
  <c r="BG38" i="65"/>
  <c r="BF38" i="65"/>
  <c r="BE38" i="65"/>
  <c r="AX38" i="65"/>
  <c r="AY63" i="65" s="1"/>
  <c r="AP38" i="65"/>
  <c r="AD38" i="65"/>
  <c r="V38" i="65"/>
  <c r="BQ37" i="65"/>
  <c r="BQ39" i="65" s="1"/>
  <c r="BP37" i="65"/>
  <c r="BO37" i="65"/>
  <c r="BO39" i="65" s="1"/>
  <c r="BN37" i="65"/>
  <c r="BN39" i="65" s="1"/>
  <c r="BM37" i="65"/>
  <c r="BI37" i="65"/>
  <c r="BI39" i="65" s="1"/>
  <c r="BH37" i="65"/>
  <c r="BH39" i="65" s="1"/>
  <c r="BG37" i="65"/>
  <c r="BF37" i="65"/>
  <c r="BE37" i="65"/>
  <c r="BE39" i="65" s="1"/>
  <c r="AX37" i="65"/>
  <c r="AV62" i="65" s="1"/>
  <c r="AP37" i="65"/>
  <c r="AP39" i="65" s="1"/>
  <c r="AD37" i="65"/>
  <c r="C18" i="65" s="1"/>
  <c r="V37" i="65"/>
  <c r="AW34" i="65"/>
  <c r="AV34" i="65"/>
  <c r="AU34" i="65"/>
  <c r="AT34" i="65"/>
  <c r="AS34" i="65"/>
  <c r="AO34" i="65"/>
  <c r="AN34" i="65"/>
  <c r="AM34" i="65"/>
  <c r="AL34" i="65"/>
  <c r="AK34" i="65"/>
  <c r="AC34" i="65"/>
  <c r="AB34" i="65"/>
  <c r="AA34" i="65"/>
  <c r="Z34" i="65"/>
  <c r="Y34" i="65"/>
  <c r="U34" i="65"/>
  <c r="T34" i="65"/>
  <c r="S34" i="65"/>
  <c r="R34" i="65"/>
  <c r="Q34" i="65"/>
  <c r="BQ33" i="65"/>
  <c r="BP33" i="65"/>
  <c r="BO33" i="65"/>
  <c r="BN33" i="65"/>
  <c r="BM33" i="65"/>
  <c r="BI33" i="65"/>
  <c r="BH33" i="65"/>
  <c r="BG33" i="65"/>
  <c r="BF33" i="65"/>
  <c r="BE33" i="65"/>
  <c r="AX33" i="65"/>
  <c r="AP33" i="65"/>
  <c r="AD33" i="65"/>
  <c r="V33" i="65"/>
  <c r="BQ32" i="65"/>
  <c r="BP32" i="65"/>
  <c r="BP34" i="65" s="1"/>
  <c r="BO32" i="65"/>
  <c r="BN32" i="65"/>
  <c r="BM32" i="65"/>
  <c r="BM34" i="65" s="1"/>
  <c r="BI32" i="65"/>
  <c r="BH32" i="65"/>
  <c r="BH34" i="65" s="1"/>
  <c r="BG32" i="65"/>
  <c r="BF32" i="65"/>
  <c r="BE32" i="65"/>
  <c r="AX32" i="65"/>
  <c r="AP32" i="65"/>
  <c r="AD32" i="65"/>
  <c r="V32" i="65"/>
  <c r="AW29" i="65"/>
  <c r="AV29" i="65"/>
  <c r="AU29" i="65"/>
  <c r="AT29" i="65"/>
  <c r="AS29" i="65"/>
  <c r="AO29" i="65"/>
  <c r="AN29" i="65"/>
  <c r="AM29" i="65"/>
  <c r="AL29" i="65"/>
  <c r="AK29" i="65"/>
  <c r="AC29" i="65"/>
  <c r="AB29" i="65"/>
  <c r="AA29" i="65"/>
  <c r="Z29" i="65"/>
  <c r="Y29" i="65"/>
  <c r="U29" i="65"/>
  <c r="T29" i="65"/>
  <c r="S29" i="65"/>
  <c r="R29" i="65"/>
  <c r="Q29" i="65"/>
  <c r="BQ28" i="65"/>
  <c r="BP28" i="65"/>
  <c r="BO28" i="65"/>
  <c r="BN28" i="65"/>
  <c r="BM28" i="65"/>
  <c r="BI28" i="65"/>
  <c r="BH28" i="65"/>
  <c r="BG28" i="65"/>
  <c r="BF28" i="65"/>
  <c r="BE28" i="65"/>
  <c r="AX28" i="65"/>
  <c r="AP28" i="65"/>
  <c r="AD28" i="65"/>
  <c r="V28" i="65"/>
  <c r="BQ27" i="65"/>
  <c r="BP27" i="65"/>
  <c r="BO27" i="65"/>
  <c r="BN27" i="65"/>
  <c r="BM27" i="65"/>
  <c r="BI27" i="65"/>
  <c r="BI29" i="65" s="1"/>
  <c r="BH27" i="65"/>
  <c r="BH29" i="65" s="1"/>
  <c r="BG27" i="65"/>
  <c r="BG29" i="65" s="1"/>
  <c r="BF27" i="65"/>
  <c r="BE27" i="65"/>
  <c r="AX27" i="65"/>
  <c r="AX29" i="65" s="1"/>
  <c r="AP27" i="65"/>
  <c r="AD27" i="65"/>
  <c r="V27" i="65"/>
  <c r="AW24" i="65"/>
  <c r="AV24" i="65"/>
  <c r="AU24" i="65"/>
  <c r="AT24" i="65"/>
  <c r="AS24" i="65"/>
  <c r="AO24" i="65"/>
  <c r="AN24" i="65"/>
  <c r="AM24" i="65"/>
  <c r="AL24" i="65"/>
  <c r="AK24" i="65"/>
  <c r="AC24" i="65"/>
  <c r="AB24" i="65"/>
  <c r="AA24" i="65"/>
  <c r="Z24" i="65"/>
  <c r="Y24" i="65"/>
  <c r="U24" i="65"/>
  <c r="T24" i="65"/>
  <c r="S24" i="65"/>
  <c r="R24" i="65"/>
  <c r="Q24" i="65"/>
  <c r="BQ23" i="65"/>
  <c r="BP23" i="65"/>
  <c r="BO23" i="65"/>
  <c r="BN23" i="65"/>
  <c r="BM23" i="65"/>
  <c r="BI23" i="65"/>
  <c r="BH23" i="65"/>
  <c r="BG23" i="65"/>
  <c r="BF23" i="65"/>
  <c r="BE23" i="65"/>
  <c r="AX23" i="65"/>
  <c r="AP23" i="65"/>
  <c r="AD23" i="65"/>
  <c r="V23" i="65"/>
  <c r="BQ22" i="65"/>
  <c r="BQ24" i="65" s="1"/>
  <c r="BP22" i="65"/>
  <c r="BO22" i="65"/>
  <c r="BN22" i="65"/>
  <c r="BM22" i="65"/>
  <c r="BI22" i="65"/>
  <c r="BH22" i="65"/>
  <c r="BG22" i="65"/>
  <c r="BF22" i="65"/>
  <c r="BE22" i="65"/>
  <c r="AX22" i="65"/>
  <c r="AP22" i="65"/>
  <c r="AD22" i="65"/>
  <c r="V22" i="65"/>
  <c r="AW19" i="65"/>
  <c r="AV19" i="65"/>
  <c r="AU19" i="65"/>
  <c r="AT19" i="65"/>
  <c r="AS19" i="65"/>
  <c r="AO19" i="65"/>
  <c r="AN19" i="65"/>
  <c r="AM19" i="65"/>
  <c r="AL19" i="65"/>
  <c r="AK19" i="65"/>
  <c r="AC19" i="65"/>
  <c r="AB19" i="65"/>
  <c r="AA19" i="65"/>
  <c r="Z19" i="65"/>
  <c r="Y19" i="65"/>
  <c r="U19" i="65"/>
  <c r="T19" i="65"/>
  <c r="S19" i="65"/>
  <c r="R19" i="65"/>
  <c r="Q19" i="65"/>
  <c r="G19" i="65"/>
  <c r="H19" i="65" s="1"/>
  <c r="F19" i="65"/>
  <c r="BQ18" i="65"/>
  <c r="BP18" i="65"/>
  <c r="BO18" i="65"/>
  <c r="BN18" i="65"/>
  <c r="BM18" i="65"/>
  <c r="BI18" i="65"/>
  <c r="BH18" i="65"/>
  <c r="BG18" i="65"/>
  <c r="BF18" i="65"/>
  <c r="BE18" i="65"/>
  <c r="AX18" i="65"/>
  <c r="AP18" i="65"/>
  <c r="AD18" i="65"/>
  <c r="V18" i="65"/>
  <c r="H18" i="65"/>
  <c r="G18" i="65"/>
  <c r="F18" i="65"/>
  <c r="F32" i="65" s="1"/>
  <c r="D18" i="65"/>
  <c r="BQ17" i="65"/>
  <c r="BP17" i="65"/>
  <c r="BO17" i="65"/>
  <c r="BN17" i="65"/>
  <c r="BM17" i="65"/>
  <c r="BI17" i="65"/>
  <c r="BH17" i="65"/>
  <c r="BG17" i="65"/>
  <c r="BF17" i="65"/>
  <c r="BE17" i="65"/>
  <c r="AX17" i="65"/>
  <c r="AP17" i="65"/>
  <c r="AD17" i="65"/>
  <c r="V17" i="65"/>
  <c r="AW14" i="65"/>
  <c r="AV14" i="65"/>
  <c r="AU14" i="65"/>
  <c r="AT14" i="65"/>
  <c r="AS14" i="65"/>
  <c r="AO14" i="65"/>
  <c r="AN14" i="65"/>
  <c r="AM14" i="65"/>
  <c r="AL14" i="65"/>
  <c r="AK14" i="65"/>
  <c r="AC14" i="65"/>
  <c r="AB14" i="65"/>
  <c r="AA14" i="65"/>
  <c r="Z14" i="65"/>
  <c r="Y14" i="65"/>
  <c r="U14" i="65"/>
  <c r="T14" i="65"/>
  <c r="S14" i="65"/>
  <c r="R14" i="65"/>
  <c r="Q14" i="65"/>
  <c r="BQ13" i="65"/>
  <c r="BP13" i="65"/>
  <c r="BO13" i="65"/>
  <c r="BN13" i="65"/>
  <c r="BM13" i="65"/>
  <c r="BI13" i="65"/>
  <c r="BH13" i="65"/>
  <c r="BG13" i="65"/>
  <c r="BF13" i="65"/>
  <c r="BE13" i="65"/>
  <c r="AX13" i="65"/>
  <c r="AP13" i="65"/>
  <c r="AD13" i="65"/>
  <c r="V13" i="65"/>
  <c r="BQ12" i="65"/>
  <c r="BP12" i="65"/>
  <c r="BO12" i="65"/>
  <c r="BN12" i="65"/>
  <c r="BN14" i="65" s="1"/>
  <c r="BM12" i="65"/>
  <c r="BM14" i="65" s="1"/>
  <c r="BI12" i="65"/>
  <c r="BH12" i="65"/>
  <c r="BH14" i="65" s="1"/>
  <c r="BG12" i="65"/>
  <c r="BG14" i="65" s="1"/>
  <c r="BF12" i="65"/>
  <c r="BF14" i="65" s="1"/>
  <c r="BE12" i="65"/>
  <c r="AX12" i="65"/>
  <c r="AP12" i="65"/>
  <c r="AP14" i="65" s="1"/>
  <c r="AD12" i="65"/>
  <c r="V12" i="65"/>
  <c r="AW9" i="65"/>
  <c r="AV9" i="65"/>
  <c r="AU9" i="65"/>
  <c r="AT9" i="65"/>
  <c r="AS9" i="65"/>
  <c r="AP9" i="65"/>
  <c r="AO9" i="65"/>
  <c r="AN9" i="65"/>
  <c r="AM9" i="65"/>
  <c r="AL9" i="65"/>
  <c r="AK9" i="65"/>
  <c r="AC9" i="65"/>
  <c r="AB9" i="65"/>
  <c r="AA9" i="65"/>
  <c r="Z9" i="65"/>
  <c r="Y9" i="65"/>
  <c r="U9" i="65"/>
  <c r="T9" i="65"/>
  <c r="S9" i="65"/>
  <c r="R9" i="65"/>
  <c r="Q9" i="65"/>
  <c r="F9" i="65"/>
  <c r="F20" i="65" s="1"/>
  <c r="BQ8" i="65"/>
  <c r="BP8" i="65"/>
  <c r="BO8" i="65"/>
  <c r="BN8" i="65"/>
  <c r="BM8" i="65"/>
  <c r="BI8" i="65"/>
  <c r="BH8" i="65"/>
  <c r="BG8" i="65"/>
  <c r="BF8" i="65"/>
  <c r="BE8" i="65"/>
  <c r="AX8" i="65"/>
  <c r="AP8" i="65"/>
  <c r="AL63" i="65" s="1"/>
  <c r="V8" i="65"/>
  <c r="BQ7" i="65"/>
  <c r="BP7" i="65"/>
  <c r="BO7" i="65"/>
  <c r="BN7" i="65"/>
  <c r="BN9" i="65" s="1"/>
  <c r="BM7" i="65"/>
  <c r="BI7" i="65"/>
  <c r="BH7" i="65"/>
  <c r="BG7" i="65"/>
  <c r="BG9" i="65" s="1"/>
  <c r="BF7" i="65"/>
  <c r="BE7" i="65"/>
  <c r="AX7" i="65"/>
  <c r="AX9" i="65" s="1"/>
  <c r="AP7" i="65"/>
  <c r="AD7" i="65"/>
  <c r="V7" i="65"/>
  <c r="Z4" i="65"/>
  <c r="AT4" i="65" s="1"/>
  <c r="BN4" i="65" s="1"/>
  <c r="AB54" i="64"/>
  <c r="AD38" i="64"/>
  <c r="V28" i="64"/>
  <c r="BQ59" i="64"/>
  <c r="BP59" i="64"/>
  <c r="AW59" i="64"/>
  <c r="AV59" i="64"/>
  <c r="AU59" i="64"/>
  <c r="AT59" i="64"/>
  <c r="AS59" i="64"/>
  <c r="AO59" i="64"/>
  <c r="AN59" i="64"/>
  <c r="AM59" i="64"/>
  <c r="AL59" i="64"/>
  <c r="AK59" i="64"/>
  <c r="AC59" i="64"/>
  <c r="AB59" i="64"/>
  <c r="AA59" i="64"/>
  <c r="Z59" i="64"/>
  <c r="Y59" i="64"/>
  <c r="U59" i="64"/>
  <c r="T59" i="64"/>
  <c r="S59" i="64"/>
  <c r="R59" i="64"/>
  <c r="Q59" i="64"/>
  <c r="BO58" i="64"/>
  <c r="BN58" i="64"/>
  <c r="BM58" i="64"/>
  <c r="BI58" i="64"/>
  <c r="BH58" i="64"/>
  <c r="BG58" i="64"/>
  <c r="BF58" i="64"/>
  <c r="BE58" i="64"/>
  <c r="AX58" i="64"/>
  <c r="AP58" i="64"/>
  <c r="AD58" i="64"/>
  <c r="V58" i="64"/>
  <c r="BO57" i="64"/>
  <c r="BO59" i="64" s="1"/>
  <c r="BN57" i="64"/>
  <c r="BN59" i="64" s="1"/>
  <c r="BM57" i="64"/>
  <c r="BR57" i="64" s="1"/>
  <c r="BI57" i="64"/>
  <c r="BI59" i="64" s="1"/>
  <c r="BH57" i="64"/>
  <c r="BH59" i="64" s="1"/>
  <c r="BG57" i="64"/>
  <c r="BG59" i="64" s="1"/>
  <c r="BF57" i="64"/>
  <c r="BF59" i="64" s="1"/>
  <c r="BE57" i="64"/>
  <c r="BE59" i="64" s="1"/>
  <c r="AX57" i="64"/>
  <c r="AX59" i="64" s="1"/>
  <c r="AP57" i="64"/>
  <c r="AP59" i="64" s="1"/>
  <c r="AD57" i="64"/>
  <c r="AD59" i="64" s="1"/>
  <c r="V57" i="64"/>
  <c r="V59" i="64" s="1"/>
  <c r="BQ54" i="64"/>
  <c r="AW54" i="64"/>
  <c r="AV54" i="64"/>
  <c r="AU54" i="64"/>
  <c r="AT54" i="64"/>
  <c r="AS54" i="64"/>
  <c r="AO54" i="64"/>
  <c r="AN54" i="64"/>
  <c r="AM54" i="64"/>
  <c r="AL54" i="64"/>
  <c r="AK54" i="64"/>
  <c r="AC54" i="64"/>
  <c r="AA54" i="64"/>
  <c r="Z54" i="64"/>
  <c r="Y54" i="64"/>
  <c r="U54" i="64"/>
  <c r="T54" i="64"/>
  <c r="S54" i="64"/>
  <c r="R54" i="64"/>
  <c r="Q54" i="64"/>
  <c r="BQ53" i="64"/>
  <c r="BP53" i="64"/>
  <c r="BO53" i="64"/>
  <c r="BN53" i="64"/>
  <c r="BM53" i="64"/>
  <c r="BI53" i="64"/>
  <c r="BH53" i="64"/>
  <c r="BG53" i="64"/>
  <c r="BF53" i="64"/>
  <c r="BE53" i="64"/>
  <c r="AX53" i="64"/>
  <c r="AP53" i="64"/>
  <c r="AD53" i="64"/>
  <c r="V53" i="64"/>
  <c r="BQ52" i="64"/>
  <c r="BP52" i="64"/>
  <c r="BO52" i="64"/>
  <c r="BN52" i="64"/>
  <c r="BN54" i="64" s="1"/>
  <c r="BM52" i="64"/>
  <c r="BI52" i="64"/>
  <c r="BI54" i="64" s="1"/>
  <c r="BH52" i="64"/>
  <c r="BH54" i="64" s="1"/>
  <c r="BG52" i="64"/>
  <c r="BF52" i="64"/>
  <c r="BF54" i="64" s="1"/>
  <c r="BE52" i="64"/>
  <c r="BE54" i="64" s="1"/>
  <c r="AX52" i="64"/>
  <c r="AX54" i="64" s="1"/>
  <c r="AP52" i="64"/>
  <c r="AP54" i="64" s="1"/>
  <c r="AD52" i="64"/>
  <c r="V52" i="64"/>
  <c r="BM49" i="64"/>
  <c r="AW49" i="64"/>
  <c r="AV49" i="64"/>
  <c r="AU49" i="64"/>
  <c r="AT49" i="64"/>
  <c r="AS49" i="64"/>
  <c r="AO49" i="64"/>
  <c r="AN49" i="64"/>
  <c r="AM49" i="64"/>
  <c r="AL49" i="64"/>
  <c r="AK49" i="64"/>
  <c r="AC49" i="64"/>
  <c r="AB49" i="64"/>
  <c r="AA49" i="64"/>
  <c r="Z49" i="64"/>
  <c r="Y49" i="64"/>
  <c r="U49" i="64"/>
  <c r="T49" i="64"/>
  <c r="S49" i="64"/>
  <c r="R49" i="64"/>
  <c r="Q49" i="64"/>
  <c r="BQ48" i="64"/>
  <c r="BP48" i="64"/>
  <c r="BO48" i="64"/>
  <c r="BN48" i="64"/>
  <c r="BM48" i="64"/>
  <c r="BI48" i="64"/>
  <c r="BH48" i="64"/>
  <c r="BG48" i="64"/>
  <c r="BF48" i="64"/>
  <c r="BE48" i="64"/>
  <c r="AX48" i="64"/>
  <c r="AP48" i="64"/>
  <c r="AD48" i="64"/>
  <c r="V48" i="64"/>
  <c r="BQ47" i="64"/>
  <c r="BP47" i="64"/>
  <c r="BP49" i="64" s="1"/>
  <c r="BO47" i="64"/>
  <c r="BO49" i="64" s="1"/>
  <c r="BN47" i="64"/>
  <c r="BN49" i="64" s="1"/>
  <c r="BM47" i="64"/>
  <c r="BI47" i="64"/>
  <c r="BI49" i="64" s="1"/>
  <c r="BH47" i="64"/>
  <c r="BH49" i="64" s="1"/>
  <c r="BG47" i="64"/>
  <c r="BF47" i="64"/>
  <c r="BF49" i="64" s="1"/>
  <c r="BE47" i="64"/>
  <c r="BE49" i="64" s="1"/>
  <c r="AX47" i="64"/>
  <c r="AX49" i="64" s="1"/>
  <c r="AP47" i="64"/>
  <c r="AP49" i="64" s="1"/>
  <c r="AD47" i="64"/>
  <c r="V47" i="64"/>
  <c r="BM44" i="64"/>
  <c r="AW44" i="64"/>
  <c r="AV44" i="64"/>
  <c r="AU44" i="64"/>
  <c r="AT44" i="64"/>
  <c r="AS44" i="64"/>
  <c r="AO44" i="64"/>
  <c r="AN44" i="64"/>
  <c r="AM44" i="64"/>
  <c r="AL44" i="64"/>
  <c r="AK44" i="64"/>
  <c r="AC44" i="64"/>
  <c r="AB44" i="64"/>
  <c r="AA44" i="64"/>
  <c r="Z44" i="64"/>
  <c r="Y44" i="64"/>
  <c r="U44" i="64"/>
  <c r="T44" i="64"/>
  <c r="S44" i="64"/>
  <c r="R44" i="64"/>
  <c r="Q44" i="64"/>
  <c r="BQ43" i="64"/>
  <c r="BP43" i="64"/>
  <c r="BO43" i="64"/>
  <c r="BN43" i="64"/>
  <c r="BM43" i="64"/>
  <c r="BI43" i="64"/>
  <c r="BH43" i="64"/>
  <c r="BG43" i="64"/>
  <c r="BF43" i="64"/>
  <c r="BE43" i="64"/>
  <c r="AX43" i="64"/>
  <c r="AZ63" i="64" s="1"/>
  <c r="AP43" i="64"/>
  <c r="AD43" i="64"/>
  <c r="V43" i="64"/>
  <c r="BQ42" i="64"/>
  <c r="BP42" i="64"/>
  <c r="BP44" i="64" s="1"/>
  <c r="BO42" i="64"/>
  <c r="BO44" i="64" s="1"/>
  <c r="BN42" i="64"/>
  <c r="BM42" i="64"/>
  <c r="BI42" i="64"/>
  <c r="BI44" i="64" s="1"/>
  <c r="BH42" i="64"/>
  <c r="BH44" i="64" s="1"/>
  <c r="BG42" i="64"/>
  <c r="BG44" i="64" s="1"/>
  <c r="BF42" i="64"/>
  <c r="BF44" i="64" s="1"/>
  <c r="BE42" i="64"/>
  <c r="BE44" i="64" s="1"/>
  <c r="AX42" i="64"/>
  <c r="AP42" i="64"/>
  <c r="AP44" i="64" s="1"/>
  <c r="AD42" i="64"/>
  <c r="V42" i="64"/>
  <c r="AW39" i="64"/>
  <c r="AV39" i="64"/>
  <c r="AU39" i="64"/>
  <c r="AT39" i="64"/>
  <c r="AS39" i="64"/>
  <c r="AO39" i="64"/>
  <c r="AN39" i="64"/>
  <c r="AM39" i="64"/>
  <c r="AL39" i="64"/>
  <c r="AK39" i="64"/>
  <c r="AC39" i="64"/>
  <c r="AB39" i="64"/>
  <c r="AA39" i="64"/>
  <c r="Z39" i="64"/>
  <c r="Y39" i="64"/>
  <c r="U39" i="64"/>
  <c r="T39" i="64"/>
  <c r="S39" i="64"/>
  <c r="R39" i="64"/>
  <c r="Q39" i="64"/>
  <c r="BQ38" i="64"/>
  <c r="BP38" i="64"/>
  <c r="BO38" i="64"/>
  <c r="BN38" i="64"/>
  <c r="BM38" i="64"/>
  <c r="BM39" i="64" s="1"/>
  <c r="BI38" i="64"/>
  <c r="BH38" i="64"/>
  <c r="BG38" i="64"/>
  <c r="BF38" i="64"/>
  <c r="BE38" i="64"/>
  <c r="AX38" i="64"/>
  <c r="AY63" i="64" s="1"/>
  <c r="AP38" i="64"/>
  <c r="V38" i="64"/>
  <c r="BQ37" i="64"/>
  <c r="BP37" i="64"/>
  <c r="BP39" i="64" s="1"/>
  <c r="BO37" i="64"/>
  <c r="BO39" i="64" s="1"/>
  <c r="BN37" i="64"/>
  <c r="BM37" i="64"/>
  <c r="BI37" i="64"/>
  <c r="BI39" i="64" s="1"/>
  <c r="BH37" i="64"/>
  <c r="BH39" i="64" s="1"/>
  <c r="BG37" i="64"/>
  <c r="BF37" i="64"/>
  <c r="BE37" i="64"/>
  <c r="AX37" i="64"/>
  <c r="F18" i="64" s="1"/>
  <c r="AP37" i="64"/>
  <c r="AP39" i="64" s="1"/>
  <c r="AD37" i="64"/>
  <c r="AE62" i="64" s="1"/>
  <c r="V37" i="64"/>
  <c r="AW34" i="64"/>
  <c r="AV34" i="64"/>
  <c r="AU34" i="64"/>
  <c r="AT34" i="64"/>
  <c r="AS34" i="64"/>
  <c r="AO34" i="64"/>
  <c r="AN34" i="64"/>
  <c r="AM34" i="64"/>
  <c r="AL34" i="64"/>
  <c r="AK34" i="64"/>
  <c r="AC34" i="64"/>
  <c r="AB34" i="64"/>
  <c r="AA34" i="64"/>
  <c r="Z34" i="64"/>
  <c r="Y34" i="64"/>
  <c r="U34" i="64"/>
  <c r="T34" i="64"/>
  <c r="S34" i="64"/>
  <c r="R34" i="64"/>
  <c r="Q34" i="64"/>
  <c r="BQ33" i="64"/>
  <c r="BP33" i="64"/>
  <c r="BO33" i="64"/>
  <c r="BN33" i="64"/>
  <c r="BM33" i="64"/>
  <c r="BI33" i="64"/>
  <c r="BH33" i="64"/>
  <c r="BG33" i="64"/>
  <c r="BF33" i="64"/>
  <c r="BE33" i="64"/>
  <c r="AX33" i="64"/>
  <c r="AP33" i="64"/>
  <c r="AD33" i="64"/>
  <c r="V33" i="64"/>
  <c r="BQ32" i="64"/>
  <c r="BQ34" i="64" s="1"/>
  <c r="BP32" i="64"/>
  <c r="BO32" i="64"/>
  <c r="BO34" i="64" s="1"/>
  <c r="BN32" i="64"/>
  <c r="BN34" i="64" s="1"/>
  <c r="BM32" i="64"/>
  <c r="BM34" i="64" s="1"/>
  <c r="BI32" i="64"/>
  <c r="BI34" i="64" s="1"/>
  <c r="BH32" i="64"/>
  <c r="BH34" i="64" s="1"/>
  <c r="BG32" i="64"/>
  <c r="BG34" i="64" s="1"/>
  <c r="BF32" i="64"/>
  <c r="BE32" i="64"/>
  <c r="AX32" i="64"/>
  <c r="AX34" i="64" s="1"/>
  <c r="AP32" i="64"/>
  <c r="AP34" i="64" s="1"/>
  <c r="AD32" i="64"/>
  <c r="V32" i="64"/>
  <c r="AW29" i="64"/>
  <c r="AV29" i="64"/>
  <c r="AU29" i="64"/>
  <c r="AT29" i="64"/>
  <c r="AS29" i="64"/>
  <c r="AO29" i="64"/>
  <c r="AN29" i="64"/>
  <c r="AM29" i="64"/>
  <c r="AL29" i="64"/>
  <c r="AK29" i="64"/>
  <c r="AC29" i="64"/>
  <c r="AB29" i="64"/>
  <c r="AA29" i="64"/>
  <c r="Z29" i="64"/>
  <c r="Y29" i="64"/>
  <c r="U29" i="64"/>
  <c r="T29" i="64"/>
  <c r="S29" i="64"/>
  <c r="R29" i="64"/>
  <c r="Q29" i="64"/>
  <c r="BQ28" i="64"/>
  <c r="BP28" i="64"/>
  <c r="BO28" i="64"/>
  <c r="BN28" i="64"/>
  <c r="BM28" i="64"/>
  <c r="BI28" i="64"/>
  <c r="BH28" i="64"/>
  <c r="BG28" i="64"/>
  <c r="BF28" i="64"/>
  <c r="BE28" i="64"/>
  <c r="AX28" i="64"/>
  <c r="AP28" i="64"/>
  <c r="AD28" i="64"/>
  <c r="BQ27" i="64"/>
  <c r="BP27" i="64"/>
  <c r="BO27" i="64"/>
  <c r="BO29" i="64" s="1"/>
  <c r="BN27" i="64"/>
  <c r="BN29" i="64" s="1"/>
  <c r="BM27" i="64"/>
  <c r="BI27" i="64"/>
  <c r="BI29" i="64" s="1"/>
  <c r="BH27" i="64"/>
  <c r="BG27" i="64"/>
  <c r="BF27" i="64"/>
  <c r="BF29" i="64" s="1"/>
  <c r="BE27" i="64"/>
  <c r="AX27" i="64"/>
  <c r="AX29" i="64" s="1"/>
  <c r="AP27" i="64"/>
  <c r="AP29" i="64" s="1"/>
  <c r="AD27" i="64"/>
  <c r="V27" i="64"/>
  <c r="AW24" i="64"/>
  <c r="AV24" i="64"/>
  <c r="AU24" i="64"/>
  <c r="AT24" i="64"/>
  <c r="AS24" i="64"/>
  <c r="AO24" i="64"/>
  <c r="AN24" i="64"/>
  <c r="AM24" i="64"/>
  <c r="AL24" i="64"/>
  <c r="AK24" i="64"/>
  <c r="AC24" i="64"/>
  <c r="AB24" i="64"/>
  <c r="AA24" i="64"/>
  <c r="Z24" i="64"/>
  <c r="Y24" i="64"/>
  <c r="U24" i="64"/>
  <c r="T24" i="64"/>
  <c r="S24" i="64"/>
  <c r="R24" i="64"/>
  <c r="Q24" i="64"/>
  <c r="BQ23" i="64"/>
  <c r="BP23" i="64"/>
  <c r="BO23" i="64"/>
  <c r="BN23" i="64"/>
  <c r="BM23" i="64"/>
  <c r="BI23" i="64"/>
  <c r="BH23" i="64"/>
  <c r="BG23" i="64"/>
  <c r="BF23" i="64"/>
  <c r="BE23" i="64"/>
  <c r="AX23" i="64"/>
  <c r="AP23" i="64"/>
  <c r="AD23" i="64"/>
  <c r="V23" i="64"/>
  <c r="BQ22" i="64"/>
  <c r="BQ24" i="64" s="1"/>
  <c r="BP22" i="64"/>
  <c r="BP24" i="64" s="1"/>
  <c r="BO22" i="64"/>
  <c r="BN22" i="64"/>
  <c r="BM22" i="64"/>
  <c r="BI22" i="64"/>
  <c r="BH22" i="64"/>
  <c r="BG22" i="64"/>
  <c r="BG24" i="64" s="1"/>
  <c r="BF22" i="64"/>
  <c r="BE22" i="64"/>
  <c r="AX22" i="64"/>
  <c r="AP22" i="64"/>
  <c r="AD22" i="64"/>
  <c r="V22" i="64"/>
  <c r="BH19" i="64"/>
  <c r="AW19" i="64"/>
  <c r="AV19" i="64"/>
  <c r="AU19" i="64"/>
  <c r="AT19" i="64"/>
  <c r="AS19" i="64"/>
  <c r="AO19" i="64"/>
  <c r="AN19" i="64"/>
  <c r="AM19" i="64"/>
  <c r="AL19" i="64"/>
  <c r="AK19" i="64"/>
  <c r="AC19" i="64"/>
  <c r="AB19" i="64"/>
  <c r="AA19" i="64"/>
  <c r="Z19" i="64"/>
  <c r="Y19" i="64"/>
  <c r="U19" i="64"/>
  <c r="T19" i="64"/>
  <c r="S19" i="64"/>
  <c r="R19" i="64"/>
  <c r="Q19" i="64"/>
  <c r="G19" i="64"/>
  <c r="D19" i="64"/>
  <c r="BQ18" i="64"/>
  <c r="BP18" i="64"/>
  <c r="BO18" i="64"/>
  <c r="BN18" i="64"/>
  <c r="BM18" i="64"/>
  <c r="BI18" i="64"/>
  <c r="BH18" i="64"/>
  <c r="BG18" i="64"/>
  <c r="BF18" i="64"/>
  <c r="BE18" i="64"/>
  <c r="BJ18" i="64" s="1"/>
  <c r="AX18" i="64"/>
  <c r="AP18" i="64"/>
  <c r="AD18" i="64"/>
  <c r="V18" i="64"/>
  <c r="G18" i="64"/>
  <c r="BQ17" i="64"/>
  <c r="BP17" i="64"/>
  <c r="BO17" i="64"/>
  <c r="BO19" i="64" s="1"/>
  <c r="BN17" i="64"/>
  <c r="BN19" i="64" s="1"/>
  <c r="BM17" i="64"/>
  <c r="BI17" i="64"/>
  <c r="BI19" i="64" s="1"/>
  <c r="BH17" i="64"/>
  <c r="BG17" i="64"/>
  <c r="BG19" i="64" s="1"/>
  <c r="BF17" i="64"/>
  <c r="BE17" i="64"/>
  <c r="BE19" i="64" s="1"/>
  <c r="AX17" i="64"/>
  <c r="AP17" i="64"/>
  <c r="AP19" i="64" s="1"/>
  <c r="AD17" i="64"/>
  <c r="AD19" i="64" s="1"/>
  <c r="V17" i="64"/>
  <c r="V19" i="64" s="1"/>
  <c r="G17" i="64"/>
  <c r="AW14" i="64"/>
  <c r="AV14" i="64"/>
  <c r="AU14" i="64"/>
  <c r="AT14" i="64"/>
  <c r="AS14" i="64"/>
  <c r="AO14" i="64"/>
  <c r="AN14" i="64"/>
  <c r="AM14" i="64"/>
  <c r="AL14" i="64"/>
  <c r="AK14" i="64"/>
  <c r="AC14" i="64"/>
  <c r="AB14" i="64"/>
  <c r="AA14" i="64"/>
  <c r="Z14" i="64"/>
  <c r="Y14" i="64"/>
  <c r="U14" i="64"/>
  <c r="T14" i="64"/>
  <c r="S14" i="64"/>
  <c r="R14" i="64"/>
  <c r="Q14" i="64"/>
  <c r="BQ13" i="64"/>
  <c r="BP13" i="64"/>
  <c r="BO13" i="64"/>
  <c r="BN13" i="64"/>
  <c r="BM13" i="64"/>
  <c r="BI13" i="64"/>
  <c r="BH13" i="64"/>
  <c r="BG13" i="64"/>
  <c r="BF13" i="64"/>
  <c r="BE13" i="64"/>
  <c r="AX13" i="64"/>
  <c r="AP13" i="64"/>
  <c r="AD13" i="64"/>
  <c r="V13" i="64"/>
  <c r="BQ12" i="64"/>
  <c r="BQ14" i="64" s="1"/>
  <c r="BP12" i="64"/>
  <c r="BO12" i="64"/>
  <c r="BO14" i="64" s="1"/>
  <c r="BN12" i="64"/>
  <c r="BN14" i="64" s="1"/>
  <c r="BM12" i="64"/>
  <c r="BI12" i="64"/>
  <c r="BI14" i="64" s="1"/>
  <c r="BH12" i="64"/>
  <c r="BH14" i="64" s="1"/>
  <c r="BG12" i="64"/>
  <c r="BG14" i="64" s="1"/>
  <c r="BF12" i="64"/>
  <c r="BF14" i="64" s="1"/>
  <c r="BE12" i="64"/>
  <c r="AX12" i="64"/>
  <c r="AP12" i="64"/>
  <c r="AP14" i="64" s="1"/>
  <c r="AD12" i="64"/>
  <c r="V12" i="64"/>
  <c r="AW9" i="64"/>
  <c r="AV9" i="64"/>
  <c r="AU9" i="64"/>
  <c r="AT9" i="64"/>
  <c r="AS9" i="64"/>
  <c r="AP9" i="64"/>
  <c r="AO9" i="64"/>
  <c r="AN9" i="64"/>
  <c r="AM9" i="64"/>
  <c r="AL9" i="64"/>
  <c r="AK9" i="64"/>
  <c r="AC9" i="64"/>
  <c r="AB9" i="64"/>
  <c r="AA9" i="64"/>
  <c r="Z9" i="64"/>
  <c r="Y9" i="64"/>
  <c r="U9" i="64"/>
  <c r="T9" i="64"/>
  <c r="S9" i="64"/>
  <c r="R9" i="64"/>
  <c r="Q9" i="64"/>
  <c r="BQ8" i="64"/>
  <c r="BP8" i="64"/>
  <c r="BO8" i="64"/>
  <c r="BN8" i="64"/>
  <c r="BM8" i="64"/>
  <c r="BI8" i="64"/>
  <c r="BH8" i="64"/>
  <c r="BG8" i="64"/>
  <c r="BF8" i="64"/>
  <c r="BE8" i="64"/>
  <c r="AX8" i="64"/>
  <c r="AP8" i="64"/>
  <c r="AD8" i="64"/>
  <c r="V8" i="64"/>
  <c r="BQ7" i="64"/>
  <c r="BQ9" i="64" s="1"/>
  <c r="BP7" i="64"/>
  <c r="BO7" i="64"/>
  <c r="BN7" i="64"/>
  <c r="BN9" i="64" s="1"/>
  <c r="BM7" i="64"/>
  <c r="BI7" i="64"/>
  <c r="BI9" i="64" s="1"/>
  <c r="BH7" i="64"/>
  <c r="BG7" i="64"/>
  <c r="BG9" i="64" s="1"/>
  <c r="BF7" i="64"/>
  <c r="BE7" i="64"/>
  <c r="AX7" i="64"/>
  <c r="AX9" i="64" s="1"/>
  <c r="AP7" i="64"/>
  <c r="AD7" i="64"/>
  <c r="V7" i="64"/>
  <c r="Z4" i="64"/>
  <c r="AT4" i="64" s="1"/>
  <c r="BN4" i="64" s="1"/>
  <c r="BQ59" i="63"/>
  <c r="BP59" i="63"/>
  <c r="BH59" i="63"/>
  <c r="BG59" i="63"/>
  <c r="AW59" i="63"/>
  <c r="AV59" i="63"/>
  <c r="AU59" i="63"/>
  <c r="AT59" i="63"/>
  <c r="AS59" i="63"/>
  <c r="AO59" i="63"/>
  <c r="AN59" i="63"/>
  <c r="AM59" i="63"/>
  <c r="AL59" i="63"/>
  <c r="AK59" i="63"/>
  <c r="AD59" i="63"/>
  <c r="AC59" i="63"/>
  <c r="AB59" i="63"/>
  <c r="AA59" i="63"/>
  <c r="Z59" i="63"/>
  <c r="Y59" i="63"/>
  <c r="U59" i="63"/>
  <c r="T59" i="63"/>
  <c r="S59" i="63"/>
  <c r="R59" i="63"/>
  <c r="Q59" i="63"/>
  <c r="BO58" i="63"/>
  <c r="BR58" i="63" s="1"/>
  <c r="BN58" i="63"/>
  <c r="BM58" i="63"/>
  <c r="BI58" i="63"/>
  <c r="BH58" i="63"/>
  <c r="BG58" i="63"/>
  <c r="BF58" i="63"/>
  <c r="BE58" i="63"/>
  <c r="AX58" i="63"/>
  <c r="AP58" i="63"/>
  <c r="AD58" i="63"/>
  <c r="V58" i="63"/>
  <c r="BO57" i="63"/>
  <c r="BN57" i="63"/>
  <c r="BN59" i="63" s="1"/>
  <c r="BM57" i="63"/>
  <c r="BR57" i="63" s="1"/>
  <c r="BI57" i="63"/>
  <c r="BI59" i="63" s="1"/>
  <c r="BH57" i="63"/>
  <c r="BG57" i="63"/>
  <c r="BF57" i="63"/>
  <c r="BF59" i="63" s="1"/>
  <c r="BE57" i="63"/>
  <c r="BE59" i="63" s="1"/>
  <c r="AX57" i="63"/>
  <c r="AX59" i="63" s="1"/>
  <c r="AP57" i="63"/>
  <c r="AP59" i="63" s="1"/>
  <c r="AD57" i="63"/>
  <c r="V57" i="63"/>
  <c r="V59" i="63" s="1"/>
  <c r="AW54" i="63"/>
  <c r="AV54" i="63"/>
  <c r="AU54" i="63"/>
  <c r="AT54" i="63"/>
  <c r="AS54" i="63"/>
  <c r="AO54" i="63"/>
  <c r="AN54" i="63"/>
  <c r="AM54" i="63"/>
  <c r="AL54" i="63"/>
  <c r="AK54" i="63"/>
  <c r="AC54" i="63"/>
  <c r="AB54" i="63"/>
  <c r="AA54" i="63"/>
  <c r="Z54" i="63"/>
  <c r="Y54" i="63"/>
  <c r="U54" i="63"/>
  <c r="T54" i="63"/>
  <c r="S54" i="63"/>
  <c r="R54" i="63"/>
  <c r="Q54" i="63"/>
  <c r="BQ53" i="63"/>
  <c r="BP53" i="63"/>
  <c r="BO53" i="63"/>
  <c r="BN53" i="63"/>
  <c r="BM53" i="63"/>
  <c r="BI53" i="63"/>
  <c r="BH53" i="63"/>
  <c r="BG53" i="63"/>
  <c r="BF53" i="63"/>
  <c r="BE53" i="63"/>
  <c r="AX53" i="63"/>
  <c r="AP53" i="63"/>
  <c r="AD53" i="63"/>
  <c r="V53" i="63"/>
  <c r="BQ52" i="63"/>
  <c r="BP52" i="63"/>
  <c r="BP54" i="63" s="1"/>
  <c r="BO52" i="63"/>
  <c r="BO54" i="63" s="1"/>
  <c r="BN52" i="63"/>
  <c r="BN54" i="63" s="1"/>
  <c r="BM52" i="63"/>
  <c r="BI52" i="63"/>
  <c r="BI54" i="63" s="1"/>
  <c r="BH52" i="63"/>
  <c r="BH54" i="63" s="1"/>
  <c r="BG52" i="63"/>
  <c r="BF52" i="63"/>
  <c r="BF54" i="63" s="1"/>
  <c r="BE52" i="63"/>
  <c r="BE54" i="63" s="1"/>
  <c r="AX52" i="63"/>
  <c r="AX54" i="63" s="1"/>
  <c r="AP52" i="63"/>
  <c r="AD52" i="63"/>
  <c r="V52" i="63"/>
  <c r="AW49" i="63"/>
  <c r="AV49" i="63"/>
  <c r="AU49" i="63"/>
  <c r="AT49" i="63"/>
  <c r="AS49" i="63"/>
  <c r="AO49" i="63"/>
  <c r="AN49" i="63"/>
  <c r="AM49" i="63"/>
  <c r="AL49" i="63"/>
  <c r="AK49" i="63"/>
  <c r="AC49" i="63"/>
  <c r="AB49" i="63"/>
  <c r="AA49" i="63"/>
  <c r="Z49" i="63"/>
  <c r="Y49" i="63"/>
  <c r="U49" i="63"/>
  <c r="T49" i="63"/>
  <c r="S49" i="63"/>
  <c r="R49" i="63"/>
  <c r="Q49" i="63"/>
  <c r="BQ48" i="63"/>
  <c r="BP48" i="63"/>
  <c r="BO48" i="63"/>
  <c r="BN48" i="63"/>
  <c r="BM48" i="63"/>
  <c r="BI48" i="63"/>
  <c r="BH48" i="63"/>
  <c r="BG48" i="63"/>
  <c r="BF48" i="63"/>
  <c r="BE48" i="63"/>
  <c r="AX48" i="63"/>
  <c r="AP48" i="63"/>
  <c r="AD48" i="63"/>
  <c r="V48" i="63"/>
  <c r="BQ47" i="63"/>
  <c r="BQ49" i="63" s="1"/>
  <c r="BP47" i="63"/>
  <c r="BP49" i="63" s="1"/>
  <c r="BO47" i="63"/>
  <c r="BO49" i="63" s="1"/>
  <c r="BN47" i="63"/>
  <c r="BM47" i="63"/>
  <c r="BM49" i="63" s="1"/>
  <c r="BI47" i="63"/>
  <c r="BI49" i="63" s="1"/>
  <c r="BH47" i="63"/>
  <c r="BG47" i="63"/>
  <c r="BG49" i="63" s="1"/>
  <c r="BF47" i="63"/>
  <c r="BF49" i="63" s="1"/>
  <c r="BE47" i="63"/>
  <c r="AX47" i="63"/>
  <c r="AP47" i="63"/>
  <c r="AP49" i="63" s="1"/>
  <c r="AD47" i="63"/>
  <c r="V47" i="63"/>
  <c r="AW44" i="63"/>
  <c r="AV44" i="63"/>
  <c r="AU44" i="63"/>
  <c r="AT44" i="63"/>
  <c r="AS44" i="63"/>
  <c r="AO44" i="63"/>
  <c r="AN44" i="63"/>
  <c r="AM44" i="63"/>
  <c r="AL44" i="63"/>
  <c r="AK44" i="63"/>
  <c r="AC44" i="63"/>
  <c r="AB44" i="63"/>
  <c r="AA44" i="63"/>
  <c r="Z44" i="63"/>
  <c r="Y44" i="63"/>
  <c r="U44" i="63"/>
  <c r="T44" i="63"/>
  <c r="S44" i="63"/>
  <c r="R44" i="63"/>
  <c r="Q44" i="63"/>
  <c r="BQ43" i="63"/>
  <c r="BP43" i="63"/>
  <c r="BO43" i="63"/>
  <c r="BN43" i="63"/>
  <c r="BM43" i="63"/>
  <c r="BI43" i="63"/>
  <c r="BH43" i="63"/>
  <c r="BG43" i="63"/>
  <c r="BF43" i="63"/>
  <c r="BE43" i="63"/>
  <c r="AX43" i="63"/>
  <c r="AP43" i="63"/>
  <c r="AD43" i="63"/>
  <c r="V43" i="63"/>
  <c r="BQ42" i="63"/>
  <c r="BQ44" i="63" s="1"/>
  <c r="BP42" i="63"/>
  <c r="BO42" i="63"/>
  <c r="BN42" i="63"/>
  <c r="BM42" i="63"/>
  <c r="BI42" i="63"/>
  <c r="BI44" i="63" s="1"/>
  <c r="BH42" i="63"/>
  <c r="BG42" i="63"/>
  <c r="BG44" i="63" s="1"/>
  <c r="BF42" i="63"/>
  <c r="BE42" i="63"/>
  <c r="BE44" i="63" s="1"/>
  <c r="AX42" i="63"/>
  <c r="AP42" i="63"/>
  <c r="AD42" i="63"/>
  <c r="V42" i="63"/>
  <c r="AW39" i="63"/>
  <c r="AV39" i="63"/>
  <c r="AU39" i="63"/>
  <c r="AT39" i="63"/>
  <c r="AS39" i="63"/>
  <c r="AO39" i="63"/>
  <c r="AN39" i="63"/>
  <c r="AM39" i="63"/>
  <c r="AL39" i="63"/>
  <c r="AK39" i="63"/>
  <c r="AC39" i="63"/>
  <c r="AB39" i="63"/>
  <c r="AA39" i="63"/>
  <c r="Z39" i="63"/>
  <c r="Y39" i="63"/>
  <c r="U39" i="63"/>
  <c r="T39" i="63"/>
  <c r="S39" i="63"/>
  <c r="R39" i="63"/>
  <c r="Q39" i="63"/>
  <c r="BQ38" i="63"/>
  <c r="BQ39" i="63" s="1"/>
  <c r="BP38" i="63"/>
  <c r="BO38" i="63"/>
  <c r="BO39" i="63" s="1"/>
  <c r="BN38" i="63"/>
  <c r="BM38" i="63"/>
  <c r="BI38" i="63"/>
  <c r="BH38" i="63"/>
  <c r="BG38" i="63"/>
  <c r="BF38" i="63"/>
  <c r="BE38" i="63"/>
  <c r="AX38" i="63"/>
  <c r="AX39" i="63" s="1"/>
  <c r="AP38" i="63"/>
  <c r="AD38" i="63"/>
  <c r="V38" i="63"/>
  <c r="BQ37" i="63"/>
  <c r="BP37" i="63"/>
  <c r="BP39" i="63" s="1"/>
  <c r="BO37" i="63"/>
  <c r="BN37" i="63"/>
  <c r="BM37" i="63"/>
  <c r="BI37" i="63"/>
  <c r="BI39" i="63" s="1"/>
  <c r="BH37" i="63"/>
  <c r="BH39" i="63" s="1"/>
  <c r="BG37" i="63"/>
  <c r="BF37" i="63"/>
  <c r="BF39" i="63" s="1"/>
  <c r="BE37" i="63"/>
  <c r="BE39" i="63" s="1"/>
  <c r="AX37" i="63"/>
  <c r="AP37" i="63"/>
  <c r="AP39" i="63" s="1"/>
  <c r="AD37" i="63"/>
  <c r="V37" i="63"/>
  <c r="BN34" i="63"/>
  <c r="AX34" i="63"/>
  <c r="AW34" i="63"/>
  <c r="AV34" i="63"/>
  <c r="AU34" i="63"/>
  <c r="AT34" i="63"/>
  <c r="AS34" i="63"/>
  <c r="AO34" i="63"/>
  <c r="AN34" i="63"/>
  <c r="AM34" i="63"/>
  <c r="AL34" i="63"/>
  <c r="AK34" i="63"/>
  <c r="AC34" i="63"/>
  <c r="AB34" i="63"/>
  <c r="AA34" i="63"/>
  <c r="Z34" i="63"/>
  <c r="Y34" i="63"/>
  <c r="U34" i="63"/>
  <c r="T34" i="63"/>
  <c r="S34" i="63"/>
  <c r="R34" i="63"/>
  <c r="Q34" i="63"/>
  <c r="BQ33" i="63"/>
  <c r="BP33" i="63"/>
  <c r="BO33" i="63"/>
  <c r="BN33" i="63"/>
  <c r="BM33" i="63"/>
  <c r="BI33" i="63"/>
  <c r="BH33" i="63"/>
  <c r="BH34" i="63" s="1"/>
  <c r="BG33" i="63"/>
  <c r="BF33" i="63"/>
  <c r="BF34" i="63" s="1"/>
  <c r="BE33" i="63"/>
  <c r="AX33" i="63"/>
  <c r="AP33" i="63"/>
  <c r="AD33" i="63"/>
  <c r="V33" i="63"/>
  <c r="BQ32" i="63"/>
  <c r="BQ34" i="63" s="1"/>
  <c r="BP32" i="63"/>
  <c r="BO32" i="63"/>
  <c r="BN32" i="63"/>
  <c r="BM32" i="63"/>
  <c r="BI32" i="63"/>
  <c r="BI34" i="63" s="1"/>
  <c r="BH32" i="63"/>
  <c r="BG32" i="63"/>
  <c r="BG34" i="63" s="1"/>
  <c r="BF32" i="63"/>
  <c r="BE32" i="63"/>
  <c r="BE34" i="63" s="1"/>
  <c r="AX32" i="63"/>
  <c r="AP32" i="63"/>
  <c r="AD32" i="63"/>
  <c r="V32" i="63"/>
  <c r="AW29" i="63"/>
  <c r="AV29" i="63"/>
  <c r="AU29" i="63"/>
  <c r="AT29" i="63"/>
  <c r="AS29" i="63"/>
  <c r="AP29" i="63"/>
  <c r="AO29" i="63"/>
  <c r="AN29" i="63"/>
  <c r="AM29" i="63"/>
  <c r="AL29" i="63"/>
  <c r="AK29" i="63"/>
  <c r="AC29" i="63"/>
  <c r="AB29" i="63"/>
  <c r="AA29" i="63"/>
  <c r="Z29" i="63"/>
  <c r="Y29" i="63"/>
  <c r="U29" i="63"/>
  <c r="T29" i="63"/>
  <c r="S29" i="63"/>
  <c r="R29" i="63"/>
  <c r="Q29" i="63"/>
  <c r="BQ28" i="63"/>
  <c r="BP28" i="63"/>
  <c r="BO28" i="63"/>
  <c r="BN28" i="63"/>
  <c r="BM28" i="63"/>
  <c r="BI28" i="63"/>
  <c r="BH28" i="63"/>
  <c r="BG28" i="63"/>
  <c r="BF28" i="63"/>
  <c r="BE28" i="63"/>
  <c r="AX28" i="63"/>
  <c r="AP28" i="63"/>
  <c r="AD28" i="63"/>
  <c r="V28" i="63"/>
  <c r="BQ27" i="63"/>
  <c r="BQ29" i="63" s="1"/>
  <c r="BP27" i="63"/>
  <c r="BO27" i="63"/>
  <c r="BN27" i="63"/>
  <c r="BN29" i="63" s="1"/>
  <c r="BM27" i="63"/>
  <c r="BM29" i="63" s="1"/>
  <c r="BI27" i="63"/>
  <c r="BI29" i="63" s="1"/>
  <c r="BH27" i="63"/>
  <c r="BH29" i="63" s="1"/>
  <c r="BG27" i="63"/>
  <c r="BG29" i="63" s="1"/>
  <c r="BF27" i="63"/>
  <c r="BE27" i="63"/>
  <c r="BE29" i="63" s="1"/>
  <c r="AX27" i="63"/>
  <c r="AP27" i="63"/>
  <c r="AD27" i="63"/>
  <c r="V27" i="63"/>
  <c r="AW24" i="63"/>
  <c r="AV24" i="63"/>
  <c r="AU24" i="63"/>
  <c r="AT24" i="63"/>
  <c r="AS24" i="63"/>
  <c r="AO24" i="63"/>
  <c r="AN24" i="63"/>
  <c r="AM24" i="63"/>
  <c r="AL24" i="63"/>
  <c r="AK24" i="63"/>
  <c r="AC24" i="63"/>
  <c r="AB24" i="63"/>
  <c r="AA24" i="63"/>
  <c r="Z24" i="63"/>
  <c r="Y24" i="63"/>
  <c r="U24" i="63"/>
  <c r="T24" i="63"/>
  <c r="S24" i="63"/>
  <c r="R24" i="63"/>
  <c r="Q24" i="63"/>
  <c r="BQ23" i="63"/>
  <c r="BP23" i="63"/>
  <c r="BO23" i="63"/>
  <c r="BN23" i="63"/>
  <c r="BM23" i="63"/>
  <c r="BR23" i="63" s="1"/>
  <c r="BI23" i="63"/>
  <c r="BI24" i="63" s="1"/>
  <c r="BH23" i="63"/>
  <c r="BG23" i="63"/>
  <c r="BF23" i="63"/>
  <c r="BE23" i="63"/>
  <c r="AX23" i="63"/>
  <c r="AP23" i="63"/>
  <c r="AD23" i="63"/>
  <c r="V23" i="63"/>
  <c r="BQ22" i="63"/>
  <c r="BP22" i="63"/>
  <c r="BP24" i="63" s="1"/>
  <c r="BO22" i="63"/>
  <c r="BN22" i="63"/>
  <c r="BN24" i="63" s="1"/>
  <c r="BM22" i="63"/>
  <c r="BI22" i="63"/>
  <c r="BH22" i="63"/>
  <c r="BG22" i="63"/>
  <c r="BF22" i="63"/>
  <c r="BF24" i="63" s="1"/>
  <c r="BE22" i="63"/>
  <c r="BE24" i="63" s="1"/>
  <c r="AX22" i="63"/>
  <c r="AX24" i="63" s="1"/>
  <c r="AP22" i="63"/>
  <c r="AD22" i="63"/>
  <c r="V22" i="63"/>
  <c r="BM19" i="63"/>
  <c r="AW19" i="63"/>
  <c r="AV19" i="63"/>
  <c r="AU19" i="63"/>
  <c r="AT19" i="63"/>
  <c r="AS19" i="63"/>
  <c r="AO19" i="63"/>
  <c r="AN19" i="63"/>
  <c r="AM19" i="63"/>
  <c r="AL19" i="63"/>
  <c r="AK19" i="63"/>
  <c r="AC19" i="63"/>
  <c r="AB19" i="63"/>
  <c r="AA19" i="63"/>
  <c r="Z19" i="63"/>
  <c r="Y19" i="63"/>
  <c r="U19" i="63"/>
  <c r="T19" i="63"/>
  <c r="S19" i="63"/>
  <c r="R19" i="63"/>
  <c r="Q19" i="63"/>
  <c r="F19" i="63"/>
  <c r="D19" i="63"/>
  <c r="BQ18" i="63"/>
  <c r="BP18" i="63"/>
  <c r="BO18" i="63"/>
  <c r="BN18" i="63"/>
  <c r="BN19" i="63" s="1"/>
  <c r="BM18" i="63"/>
  <c r="BI18" i="63"/>
  <c r="BH18" i="63"/>
  <c r="BH19" i="63" s="1"/>
  <c r="BG18" i="63"/>
  <c r="BF18" i="63"/>
  <c r="BE18" i="63"/>
  <c r="AX18" i="63"/>
  <c r="AP18" i="63"/>
  <c r="AD18" i="63"/>
  <c r="V18" i="63"/>
  <c r="G18" i="63"/>
  <c r="BQ17" i="63"/>
  <c r="BQ19" i="63" s="1"/>
  <c r="BP17" i="63"/>
  <c r="BO17" i="63"/>
  <c r="BN17" i="63"/>
  <c r="BM17" i="63"/>
  <c r="BI17" i="63"/>
  <c r="BH17" i="63"/>
  <c r="BG17" i="63"/>
  <c r="BF17" i="63"/>
  <c r="BE17" i="63"/>
  <c r="AX17" i="63"/>
  <c r="AP17" i="63"/>
  <c r="AD17" i="63"/>
  <c r="V17" i="63"/>
  <c r="AW14" i="63"/>
  <c r="AV14" i="63"/>
  <c r="AU14" i="63"/>
  <c r="AT14" i="63"/>
  <c r="AS14" i="63"/>
  <c r="AO14" i="63"/>
  <c r="AN14" i="63"/>
  <c r="AM14" i="63"/>
  <c r="AL14" i="63"/>
  <c r="AK14" i="63"/>
  <c r="AC14" i="63"/>
  <c r="AB14" i="63"/>
  <c r="AA14" i="63"/>
  <c r="Z14" i="63"/>
  <c r="Y14" i="63"/>
  <c r="U14" i="63"/>
  <c r="T14" i="63"/>
  <c r="S14" i="63"/>
  <c r="R14" i="63"/>
  <c r="Q14" i="63"/>
  <c r="BQ13" i="63"/>
  <c r="BP13" i="63"/>
  <c r="BO13" i="63"/>
  <c r="BN13" i="63"/>
  <c r="BM13" i="63"/>
  <c r="BI13" i="63"/>
  <c r="BH13" i="63"/>
  <c r="BG13" i="63"/>
  <c r="BF13" i="63"/>
  <c r="BE13" i="63"/>
  <c r="AX13" i="63"/>
  <c r="AP13" i="63"/>
  <c r="AD13" i="63"/>
  <c r="V13" i="63"/>
  <c r="BQ12" i="63"/>
  <c r="BQ14" i="63" s="1"/>
  <c r="BP12" i="63"/>
  <c r="BP14" i="63" s="1"/>
  <c r="BO12" i="63"/>
  <c r="BO14" i="63" s="1"/>
  <c r="BN12" i="63"/>
  <c r="BM12" i="63"/>
  <c r="BI12" i="63"/>
  <c r="BI14" i="63" s="1"/>
  <c r="BH12" i="63"/>
  <c r="BH14" i="63" s="1"/>
  <c r="BG12" i="63"/>
  <c r="BG14" i="63" s="1"/>
  <c r="BF12" i="63"/>
  <c r="BE12" i="63"/>
  <c r="BE14" i="63" s="1"/>
  <c r="AX12" i="63"/>
  <c r="AP12" i="63"/>
  <c r="AP14" i="63" s="1"/>
  <c r="AD12" i="63"/>
  <c r="V12" i="63"/>
  <c r="AW9" i="63"/>
  <c r="AV9" i="63"/>
  <c r="AU9" i="63"/>
  <c r="AT9" i="63"/>
  <c r="AS9" i="63"/>
  <c r="AO9" i="63"/>
  <c r="AN9" i="63"/>
  <c r="AM9" i="63"/>
  <c r="AL9" i="63"/>
  <c r="AK9" i="63"/>
  <c r="AC9" i="63"/>
  <c r="AB9" i="63"/>
  <c r="AA9" i="63"/>
  <c r="Z9" i="63"/>
  <c r="Y9" i="63"/>
  <c r="U9" i="63"/>
  <c r="T9" i="63"/>
  <c r="S9" i="63"/>
  <c r="R9" i="63"/>
  <c r="Q9" i="63"/>
  <c r="BQ8" i="63"/>
  <c r="BP8" i="63"/>
  <c r="BO8" i="63"/>
  <c r="BN8" i="63"/>
  <c r="BM8" i="63"/>
  <c r="BI8" i="63"/>
  <c r="BH8" i="63"/>
  <c r="BG8" i="63"/>
  <c r="BF8" i="63"/>
  <c r="BE8" i="63"/>
  <c r="AX8" i="63"/>
  <c r="AP8" i="63"/>
  <c r="AD8" i="63"/>
  <c r="V8" i="63"/>
  <c r="BQ7" i="63"/>
  <c r="BQ9" i="63" s="1"/>
  <c r="BP7" i="63"/>
  <c r="BO7" i="63"/>
  <c r="BO9" i="63" s="1"/>
  <c r="BN7" i="63"/>
  <c r="BM7" i="63"/>
  <c r="BI7" i="63"/>
  <c r="BH7" i="63"/>
  <c r="BG7" i="63"/>
  <c r="BG9" i="63" s="1"/>
  <c r="BF7" i="63"/>
  <c r="BF9" i="63" s="1"/>
  <c r="BE7" i="63"/>
  <c r="BE9" i="63" s="1"/>
  <c r="AX7" i="63"/>
  <c r="AX9" i="63" s="1"/>
  <c r="AP7" i="63"/>
  <c r="AD7" i="63"/>
  <c r="V7" i="63"/>
  <c r="Z4" i="63"/>
  <c r="AT4" i="63" s="1"/>
  <c r="BN4" i="63" s="1"/>
  <c r="V22" i="62"/>
  <c r="V17" i="62"/>
  <c r="BQ59" i="62"/>
  <c r="BP59" i="62"/>
  <c r="BG59" i="62"/>
  <c r="AW59" i="62"/>
  <c r="AV59" i="62"/>
  <c r="AU59" i="62"/>
  <c r="AT59" i="62"/>
  <c r="AS59" i="62"/>
  <c r="AO59" i="62"/>
  <c r="AN59" i="62"/>
  <c r="AM59" i="62"/>
  <c r="AL59" i="62"/>
  <c r="AK59" i="62"/>
  <c r="AC59" i="62"/>
  <c r="AB59" i="62"/>
  <c r="AA59" i="62"/>
  <c r="Z59" i="62"/>
  <c r="Y59" i="62"/>
  <c r="U59" i="62"/>
  <c r="T59" i="62"/>
  <c r="S59" i="62"/>
  <c r="R59" i="62"/>
  <c r="Q59" i="62"/>
  <c r="BO58" i="62"/>
  <c r="BN58" i="62"/>
  <c r="BM58" i="62"/>
  <c r="BI58" i="62"/>
  <c r="BH58" i="62"/>
  <c r="BG58" i="62"/>
  <c r="BF58" i="62"/>
  <c r="BE58" i="62"/>
  <c r="AX58" i="62"/>
  <c r="AP58" i="62"/>
  <c r="AD58" i="62"/>
  <c r="AD59" i="62" s="1"/>
  <c r="V58" i="62"/>
  <c r="BO57" i="62"/>
  <c r="BO59" i="62" s="1"/>
  <c r="BN57" i="62"/>
  <c r="BN59" i="62" s="1"/>
  <c r="BM57" i="62"/>
  <c r="BR57" i="62" s="1"/>
  <c r="BI57" i="62"/>
  <c r="BI59" i="62" s="1"/>
  <c r="BH57" i="62"/>
  <c r="BH59" i="62" s="1"/>
  <c r="BG57" i="62"/>
  <c r="BF57" i="62"/>
  <c r="BF59" i="62" s="1"/>
  <c r="BE57" i="62"/>
  <c r="AX57" i="62"/>
  <c r="AX59" i="62" s="1"/>
  <c r="AP57" i="62"/>
  <c r="AP59" i="62" s="1"/>
  <c r="AD57" i="62"/>
  <c r="V57" i="62"/>
  <c r="V59" i="62" s="1"/>
  <c r="AW54" i="62"/>
  <c r="AV54" i="62"/>
  <c r="AU54" i="62"/>
  <c r="AT54" i="62"/>
  <c r="AS54" i="62"/>
  <c r="AO54" i="62"/>
  <c r="AN54" i="62"/>
  <c r="AM54" i="62"/>
  <c r="AL54" i="62"/>
  <c r="AK54" i="62"/>
  <c r="AC54" i="62"/>
  <c r="AB54" i="62"/>
  <c r="AA54" i="62"/>
  <c r="Z54" i="62"/>
  <c r="Y54" i="62"/>
  <c r="U54" i="62"/>
  <c r="T54" i="62"/>
  <c r="S54" i="62"/>
  <c r="R54" i="62"/>
  <c r="Q54" i="62"/>
  <c r="BQ53" i="62"/>
  <c r="BP53" i="62"/>
  <c r="BO53" i="62"/>
  <c r="BN53" i="62"/>
  <c r="BM53" i="62"/>
  <c r="BI53" i="62"/>
  <c r="BH53" i="62"/>
  <c r="BG53" i="62"/>
  <c r="BF53" i="62"/>
  <c r="BE53" i="62"/>
  <c r="AX53" i="62"/>
  <c r="AP53" i="62"/>
  <c r="AD53" i="62"/>
  <c r="AD54" i="62" s="1"/>
  <c r="V53" i="62"/>
  <c r="BQ52" i="62"/>
  <c r="BQ54" i="62" s="1"/>
  <c r="BP52" i="62"/>
  <c r="BP54" i="62" s="1"/>
  <c r="BO52" i="62"/>
  <c r="BO54" i="62" s="1"/>
  <c r="BN52" i="62"/>
  <c r="BM52" i="62"/>
  <c r="BI52" i="62"/>
  <c r="BI54" i="62" s="1"/>
  <c r="BH52" i="62"/>
  <c r="BG52" i="62"/>
  <c r="BF52" i="62"/>
  <c r="BF54" i="62" s="1"/>
  <c r="BE52" i="62"/>
  <c r="BE54" i="62" s="1"/>
  <c r="AX52" i="62"/>
  <c r="AX54" i="62" s="1"/>
  <c r="AP52" i="62"/>
  <c r="AD52" i="62"/>
  <c r="V52" i="62"/>
  <c r="V54" i="62" s="1"/>
  <c r="AW49" i="62"/>
  <c r="AV49" i="62"/>
  <c r="AU49" i="62"/>
  <c r="AT49" i="62"/>
  <c r="AS49" i="62"/>
  <c r="AO49" i="62"/>
  <c r="AN49" i="62"/>
  <c r="AM49" i="62"/>
  <c r="AL49" i="62"/>
  <c r="AK49" i="62"/>
  <c r="AC49" i="62"/>
  <c r="AB49" i="62"/>
  <c r="AA49" i="62"/>
  <c r="Z49" i="62"/>
  <c r="Y49" i="62"/>
  <c r="U49" i="62"/>
  <c r="T49" i="62"/>
  <c r="S49" i="62"/>
  <c r="R49" i="62"/>
  <c r="Q49" i="62"/>
  <c r="BQ48" i="62"/>
  <c r="BQ49" i="62" s="1"/>
  <c r="BP48" i="62"/>
  <c r="BO48" i="62"/>
  <c r="BN48" i="62"/>
  <c r="BM48" i="62"/>
  <c r="BI48" i="62"/>
  <c r="BH48" i="62"/>
  <c r="BG48" i="62"/>
  <c r="BG49" i="62" s="1"/>
  <c r="BF48" i="62"/>
  <c r="BE48" i="62"/>
  <c r="AX48" i="62"/>
  <c r="AP48" i="62"/>
  <c r="AD48" i="62"/>
  <c r="V48" i="62"/>
  <c r="BQ47" i="62"/>
  <c r="BP47" i="62"/>
  <c r="BP49" i="62" s="1"/>
  <c r="BO47" i="62"/>
  <c r="BN47" i="62"/>
  <c r="BN49" i="62" s="1"/>
  <c r="BM47" i="62"/>
  <c r="BM49" i="62" s="1"/>
  <c r="BI47" i="62"/>
  <c r="BI49" i="62" s="1"/>
  <c r="BH47" i="62"/>
  <c r="BH49" i="62" s="1"/>
  <c r="BG47" i="62"/>
  <c r="BF47" i="62"/>
  <c r="BF49" i="62" s="1"/>
  <c r="BE47" i="62"/>
  <c r="BE49" i="62" s="1"/>
  <c r="AX47" i="62"/>
  <c r="AX49" i="62" s="1"/>
  <c r="AP47" i="62"/>
  <c r="AP49" i="62" s="1"/>
  <c r="AD47" i="62"/>
  <c r="V47" i="62"/>
  <c r="AW44" i="62"/>
  <c r="AV44" i="62"/>
  <c r="AU44" i="62"/>
  <c r="AT44" i="62"/>
  <c r="AS44" i="62"/>
  <c r="AO44" i="62"/>
  <c r="AN44" i="62"/>
  <c r="AM44" i="62"/>
  <c r="AL44" i="62"/>
  <c r="AK44" i="62"/>
  <c r="AC44" i="62"/>
  <c r="AB44" i="62"/>
  <c r="AA44" i="62"/>
  <c r="Z44" i="62"/>
  <c r="Y44" i="62"/>
  <c r="U44" i="62"/>
  <c r="T44" i="62"/>
  <c r="S44" i="62"/>
  <c r="R44" i="62"/>
  <c r="Q44" i="62"/>
  <c r="BQ43" i="62"/>
  <c r="BP43" i="62"/>
  <c r="BO43" i="62"/>
  <c r="BN43" i="62"/>
  <c r="BM43" i="62"/>
  <c r="BI43" i="62"/>
  <c r="BH43" i="62"/>
  <c r="BG43" i="62"/>
  <c r="BF43" i="62"/>
  <c r="BE43" i="62"/>
  <c r="AX43" i="62"/>
  <c r="AZ63" i="62" s="1"/>
  <c r="AP43" i="62"/>
  <c r="AD43" i="62"/>
  <c r="V43" i="62"/>
  <c r="D19" i="62" s="1"/>
  <c r="J19" i="62" s="1"/>
  <c r="BQ42" i="62"/>
  <c r="BQ44" i="62" s="1"/>
  <c r="BP42" i="62"/>
  <c r="BP44" i="62" s="1"/>
  <c r="BO42" i="62"/>
  <c r="BN42" i="62"/>
  <c r="BN44" i="62" s="1"/>
  <c r="BM42" i="62"/>
  <c r="BM44" i="62" s="1"/>
  <c r="BI42" i="62"/>
  <c r="BI44" i="62" s="1"/>
  <c r="BH42" i="62"/>
  <c r="BG42" i="62"/>
  <c r="BG44" i="62" s="1"/>
  <c r="BF42" i="62"/>
  <c r="BE42" i="62"/>
  <c r="AX42" i="62"/>
  <c r="AP42" i="62"/>
  <c r="F19" i="62" s="1"/>
  <c r="AD42" i="62"/>
  <c r="V42" i="62"/>
  <c r="AW39" i="62"/>
  <c r="AV39" i="62"/>
  <c r="AU39" i="62"/>
  <c r="AT39" i="62"/>
  <c r="AS39" i="62"/>
  <c r="AO39" i="62"/>
  <c r="AN39" i="62"/>
  <c r="AM39" i="62"/>
  <c r="AL39" i="62"/>
  <c r="AK39" i="62"/>
  <c r="AC39" i="62"/>
  <c r="AB39" i="62"/>
  <c r="AA39" i="62"/>
  <c r="Z39" i="62"/>
  <c r="Y39" i="62"/>
  <c r="U39" i="62"/>
  <c r="T39" i="62"/>
  <c r="S39" i="62"/>
  <c r="R39" i="62"/>
  <c r="Q39" i="62"/>
  <c r="BQ38" i="62"/>
  <c r="BP38" i="62"/>
  <c r="BO38" i="62"/>
  <c r="BN38" i="62"/>
  <c r="BM38" i="62"/>
  <c r="BI38" i="62"/>
  <c r="BH38" i="62"/>
  <c r="BG38" i="62"/>
  <c r="BF38" i="62"/>
  <c r="BE38" i="62"/>
  <c r="AX38" i="62"/>
  <c r="AY63" i="62" s="1"/>
  <c r="AP38" i="62"/>
  <c r="AD38" i="62"/>
  <c r="D18" i="62" s="1"/>
  <c r="V38" i="62"/>
  <c r="BQ37" i="62"/>
  <c r="BP37" i="62"/>
  <c r="BP39" i="62" s="1"/>
  <c r="BO37" i="62"/>
  <c r="BO39" i="62" s="1"/>
  <c r="BN37" i="62"/>
  <c r="BM37" i="62"/>
  <c r="BI37" i="62"/>
  <c r="BI39" i="62" s="1"/>
  <c r="BH37" i="62"/>
  <c r="BG37" i="62"/>
  <c r="BG39" i="62" s="1"/>
  <c r="BF37" i="62"/>
  <c r="BF39" i="62" s="1"/>
  <c r="BE37" i="62"/>
  <c r="AX37" i="62"/>
  <c r="AP37" i="62"/>
  <c r="AP39" i="62" s="1"/>
  <c r="AD37" i="62"/>
  <c r="V37" i="62"/>
  <c r="AW34" i="62"/>
  <c r="AV34" i="62"/>
  <c r="AU34" i="62"/>
  <c r="AT34" i="62"/>
  <c r="AS34" i="62"/>
  <c r="AO34" i="62"/>
  <c r="AN34" i="62"/>
  <c r="AM34" i="62"/>
  <c r="AL34" i="62"/>
  <c r="AK34" i="62"/>
  <c r="AC34" i="62"/>
  <c r="AB34" i="62"/>
  <c r="AA34" i="62"/>
  <c r="Z34" i="62"/>
  <c r="Y34" i="62"/>
  <c r="U34" i="62"/>
  <c r="T34" i="62"/>
  <c r="S34" i="62"/>
  <c r="R34" i="62"/>
  <c r="Q34" i="62"/>
  <c r="BQ33" i="62"/>
  <c r="BP33" i="62"/>
  <c r="BO33" i="62"/>
  <c r="BO34" i="62" s="1"/>
  <c r="BN33" i="62"/>
  <c r="BM33" i="62"/>
  <c r="BI33" i="62"/>
  <c r="BH33" i="62"/>
  <c r="BG33" i="62"/>
  <c r="BF33" i="62"/>
  <c r="BE33" i="62"/>
  <c r="AX33" i="62"/>
  <c r="AP33" i="62"/>
  <c r="AD33" i="62"/>
  <c r="V33" i="62"/>
  <c r="BQ32" i="62"/>
  <c r="BP32" i="62"/>
  <c r="BP34" i="62" s="1"/>
  <c r="BO32" i="62"/>
  <c r="BN32" i="62"/>
  <c r="BM32" i="62"/>
  <c r="BI32" i="62"/>
  <c r="BI34" i="62" s="1"/>
  <c r="BH32" i="62"/>
  <c r="BG32" i="62"/>
  <c r="BF32" i="62"/>
  <c r="BE32" i="62"/>
  <c r="BE34" i="62" s="1"/>
  <c r="AX32" i="62"/>
  <c r="AP32" i="62"/>
  <c r="AD32" i="62"/>
  <c r="V32" i="62"/>
  <c r="AW29" i="62"/>
  <c r="AV29" i="62"/>
  <c r="AU29" i="62"/>
  <c r="AT29" i="62"/>
  <c r="AS29" i="62"/>
  <c r="AO29" i="62"/>
  <c r="AN29" i="62"/>
  <c r="AM29" i="62"/>
  <c r="AL29" i="62"/>
  <c r="AK29" i="62"/>
  <c r="AC29" i="62"/>
  <c r="AB29" i="62"/>
  <c r="AA29" i="62"/>
  <c r="Z29" i="62"/>
  <c r="Y29" i="62"/>
  <c r="U29" i="62"/>
  <c r="T29" i="62"/>
  <c r="S29" i="62"/>
  <c r="R29" i="62"/>
  <c r="Q29" i="62"/>
  <c r="BQ28" i="62"/>
  <c r="BP28" i="62"/>
  <c r="BO28" i="62"/>
  <c r="BN28" i="62"/>
  <c r="BM28" i="62"/>
  <c r="BI28" i="62"/>
  <c r="BH28" i="62"/>
  <c r="BG28" i="62"/>
  <c r="BF28" i="62"/>
  <c r="BE28" i="62"/>
  <c r="AX28" i="62"/>
  <c r="AP28" i="62"/>
  <c r="AD28" i="62"/>
  <c r="V28" i="62"/>
  <c r="BQ27" i="62"/>
  <c r="BP27" i="62"/>
  <c r="BP29" i="62" s="1"/>
  <c r="BO27" i="62"/>
  <c r="BO29" i="62" s="1"/>
  <c r="BN27" i="62"/>
  <c r="BM27" i="62"/>
  <c r="BI27" i="62"/>
  <c r="BI29" i="62" s="1"/>
  <c r="BH27" i="62"/>
  <c r="BH29" i="62" s="1"/>
  <c r="BG27" i="62"/>
  <c r="BG29" i="62" s="1"/>
  <c r="BF27" i="62"/>
  <c r="BE27" i="62"/>
  <c r="AX27" i="62"/>
  <c r="AX29" i="62" s="1"/>
  <c r="AP27" i="62"/>
  <c r="AP29" i="62" s="1"/>
  <c r="AD27" i="62"/>
  <c r="V27" i="62"/>
  <c r="AW24" i="62"/>
  <c r="AV24" i="62"/>
  <c r="AU24" i="62"/>
  <c r="AT24" i="62"/>
  <c r="AS24" i="62"/>
  <c r="AO24" i="62"/>
  <c r="AN24" i="62"/>
  <c r="AM24" i="62"/>
  <c r="AL24" i="62"/>
  <c r="AK24" i="62"/>
  <c r="AC24" i="62"/>
  <c r="AB24" i="62"/>
  <c r="AA24" i="62"/>
  <c r="Z24" i="62"/>
  <c r="Y24" i="62"/>
  <c r="U24" i="62"/>
  <c r="T24" i="62"/>
  <c r="S24" i="62"/>
  <c r="R24" i="62"/>
  <c r="Q24" i="62"/>
  <c r="BQ23" i="62"/>
  <c r="BP23" i="62"/>
  <c r="BO23" i="62"/>
  <c r="BO24" i="62" s="1"/>
  <c r="BN23" i="62"/>
  <c r="BM23" i="62"/>
  <c r="BI23" i="62"/>
  <c r="BH23" i="62"/>
  <c r="BG23" i="62"/>
  <c r="BF23" i="62"/>
  <c r="BE23" i="62"/>
  <c r="AX23" i="62"/>
  <c r="AP23" i="62"/>
  <c r="AD23" i="62"/>
  <c r="V23" i="62"/>
  <c r="V24" i="62" s="1"/>
  <c r="BQ22" i="62"/>
  <c r="BQ24" i="62" s="1"/>
  <c r="BP22" i="62"/>
  <c r="BO22" i="62"/>
  <c r="BN22" i="62"/>
  <c r="BM22" i="62"/>
  <c r="BM24" i="62" s="1"/>
  <c r="BI22" i="62"/>
  <c r="BH22" i="62"/>
  <c r="BG22" i="62"/>
  <c r="BF22" i="62"/>
  <c r="BE22" i="62"/>
  <c r="BE24" i="62" s="1"/>
  <c r="AX22" i="62"/>
  <c r="AP22" i="62"/>
  <c r="AD22" i="62"/>
  <c r="AW19" i="62"/>
  <c r="AV19" i="62"/>
  <c r="AU19" i="62"/>
  <c r="AT19" i="62"/>
  <c r="AS19" i="62"/>
  <c r="AO19" i="62"/>
  <c r="AN19" i="62"/>
  <c r="AM19" i="62"/>
  <c r="AL19" i="62"/>
  <c r="AK19" i="62"/>
  <c r="AC19" i="62"/>
  <c r="AB19" i="62"/>
  <c r="AA19" i="62"/>
  <c r="Z19" i="62"/>
  <c r="Y19" i="62"/>
  <c r="U19" i="62"/>
  <c r="T19" i="62"/>
  <c r="S19" i="62"/>
  <c r="R19" i="62"/>
  <c r="Q19" i="62"/>
  <c r="G19" i="62"/>
  <c r="C19" i="62"/>
  <c r="BQ18" i="62"/>
  <c r="BP18" i="62"/>
  <c r="BO18" i="62"/>
  <c r="BN18" i="62"/>
  <c r="BN19" i="62" s="1"/>
  <c r="BM18" i="62"/>
  <c r="BI18" i="62"/>
  <c r="BH18" i="62"/>
  <c r="BG18" i="62"/>
  <c r="BF18" i="62"/>
  <c r="BE18" i="62"/>
  <c r="AX18" i="62"/>
  <c r="AP18" i="62"/>
  <c r="AD18" i="62"/>
  <c r="V18" i="62"/>
  <c r="F18" i="62"/>
  <c r="BQ17" i="62"/>
  <c r="BP17" i="62"/>
  <c r="BP19" i="62" s="1"/>
  <c r="BO17" i="62"/>
  <c r="BN17" i="62"/>
  <c r="BM17" i="62"/>
  <c r="BM19" i="62" s="1"/>
  <c r="BI17" i="62"/>
  <c r="BH17" i="62"/>
  <c r="BG17" i="62"/>
  <c r="BG19" i="62" s="1"/>
  <c r="BF17" i="62"/>
  <c r="BF19" i="62" s="1"/>
  <c r="BE17" i="62"/>
  <c r="AX17" i="62"/>
  <c r="AP17" i="62"/>
  <c r="AP19" i="62" s="1"/>
  <c r="AD17" i="62"/>
  <c r="AW14" i="62"/>
  <c r="AV14" i="62"/>
  <c r="AU14" i="62"/>
  <c r="AT14" i="62"/>
  <c r="AS14" i="62"/>
  <c r="AO14" i="62"/>
  <c r="AN14" i="62"/>
  <c r="AM14" i="62"/>
  <c r="AL14" i="62"/>
  <c r="AK14" i="62"/>
  <c r="AC14" i="62"/>
  <c r="AB14" i="62"/>
  <c r="AA14" i="62"/>
  <c r="Z14" i="62"/>
  <c r="Y14" i="62"/>
  <c r="U14" i="62"/>
  <c r="T14" i="62"/>
  <c r="S14" i="62"/>
  <c r="R14" i="62"/>
  <c r="Q14" i="62"/>
  <c r="BQ13" i="62"/>
  <c r="BP13" i="62"/>
  <c r="BO13" i="62"/>
  <c r="BN13" i="62"/>
  <c r="BM13" i="62"/>
  <c r="BR13" i="62" s="1"/>
  <c r="BI13" i="62"/>
  <c r="BH13" i="62"/>
  <c r="BG13" i="62"/>
  <c r="BF13" i="62"/>
  <c r="BE13" i="62"/>
  <c r="AX13" i="62"/>
  <c r="AP13" i="62"/>
  <c r="AD13" i="62"/>
  <c r="V13" i="62"/>
  <c r="BQ12" i="62"/>
  <c r="BQ14" i="62" s="1"/>
  <c r="BP12" i="62"/>
  <c r="BP14" i="62" s="1"/>
  <c r="BO12" i="62"/>
  <c r="BO14" i="62" s="1"/>
  <c r="BN12" i="62"/>
  <c r="BN14" i="62" s="1"/>
  <c r="BM12" i="62"/>
  <c r="BI12" i="62"/>
  <c r="BH12" i="62"/>
  <c r="BH14" i="62" s="1"/>
  <c r="BG12" i="62"/>
  <c r="BG14" i="62" s="1"/>
  <c r="BF12" i="62"/>
  <c r="BF14" i="62" s="1"/>
  <c r="BE12" i="62"/>
  <c r="AX12" i="62"/>
  <c r="AP12" i="62"/>
  <c r="AP14" i="62" s="1"/>
  <c r="AD12" i="62"/>
  <c r="V12" i="62"/>
  <c r="AW9" i="62"/>
  <c r="AV9" i="62"/>
  <c r="AU9" i="62"/>
  <c r="AT9" i="62"/>
  <c r="AS9" i="62"/>
  <c r="AP9" i="62"/>
  <c r="AO9" i="62"/>
  <c r="AN9" i="62"/>
  <c r="AM9" i="62"/>
  <c r="AL9" i="62"/>
  <c r="AK9" i="62"/>
  <c r="AC9" i="62"/>
  <c r="AB9" i="62"/>
  <c r="AA9" i="62"/>
  <c r="Z9" i="62"/>
  <c r="Y9" i="62"/>
  <c r="U9" i="62"/>
  <c r="T9" i="62"/>
  <c r="S9" i="62"/>
  <c r="R9" i="62"/>
  <c r="Q9" i="62"/>
  <c r="BQ8" i="62"/>
  <c r="BP8" i="62"/>
  <c r="BO8" i="62"/>
  <c r="BN8" i="62"/>
  <c r="BM8" i="62"/>
  <c r="BI8" i="62"/>
  <c r="BH8" i="62"/>
  <c r="BG8" i="62"/>
  <c r="BF8" i="62"/>
  <c r="BE8" i="62"/>
  <c r="AX8" i="62"/>
  <c r="AP8" i="62"/>
  <c r="AD8" i="62"/>
  <c r="V8" i="62"/>
  <c r="BQ7" i="62"/>
  <c r="BQ9" i="62" s="1"/>
  <c r="BP7" i="62"/>
  <c r="BO7" i="62"/>
  <c r="BN7" i="62"/>
  <c r="BN9" i="62" s="1"/>
  <c r="BM7" i="62"/>
  <c r="BR7" i="62" s="1"/>
  <c r="BI7" i="62"/>
  <c r="BH7" i="62"/>
  <c r="BG7" i="62"/>
  <c r="BG9" i="62" s="1"/>
  <c r="BF7" i="62"/>
  <c r="BE7" i="62"/>
  <c r="AX7" i="62"/>
  <c r="AX9" i="62" s="1"/>
  <c r="AP7" i="62"/>
  <c r="AD7" i="62"/>
  <c r="V7" i="62"/>
  <c r="Z4" i="62"/>
  <c r="AT4" i="62" s="1"/>
  <c r="BN4" i="62" s="1"/>
  <c r="BQ59" i="61"/>
  <c r="BP59" i="61"/>
  <c r="AW59" i="61"/>
  <c r="AV59" i="61"/>
  <c r="AU59" i="61"/>
  <c r="AT59" i="61"/>
  <c r="AS59" i="61"/>
  <c r="AO59" i="61"/>
  <c r="AN59" i="61"/>
  <c r="AM59" i="61"/>
  <c r="AL59" i="61"/>
  <c r="AK59" i="61"/>
  <c r="AC59" i="61"/>
  <c r="AB59" i="61"/>
  <c r="AA59" i="61"/>
  <c r="Z59" i="61"/>
  <c r="Y59" i="61"/>
  <c r="U59" i="61"/>
  <c r="T59" i="61"/>
  <c r="S59" i="61"/>
  <c r="R59" i="61"/>
  <c r="Q59" i="61"/>
  <c r="BO58" i="61"/>
  <c r="BR58" i="61" s="1"/>
  <c r="BN58" i="61"/>
  <c r="BM58" i="61"/>
  <c r="BI58" i="61"/>
  <c r="BH58" i="61"/>
  <c r="BG58" i="61"/>
  <c r="BF58" i="61"/>
  <c r="BE58" i="61"/>
  <c r="AX58" i="61"/>
  <c r="AP58" i="61"/>
  <c r="AD58" i="61"/>
  <c r="AD59" i="61" s="1"/>
  <c r="V58" i="61"/>
  <c r="BO57" i="61"/>
  <c r="BO59" i="61" s="1"/>
  <c r="BN57" i="61"/>
  <c r="BN59" i="61" s="1"/>
  <c r="BM57" i="61"/>
  <c r="BR57" i="61" s="1"/>
  <c r="BI57" i="61"/>
  <c r="BI59" i="61" s="1"/>
  <c r="BH57" i="61"/>
  <c r="BH59" i="61" s="1"/>
  <c r="BG57" i="61"/>
  <c r="BG59" i="61" s="1"/>
  <c r="BF57" i="61"/>
  <c r="BF59" i="61" s="1"/>
  <c r="BE57" i="61"/>
  <c r="BE59" i="61" s="1"/>
  <c r="AX57" i="61"/>
  <c r="AX59" i="61" s="1"/>
  <c r="AP57" i="61"/>
  <c r="AP59" i="61" s="1"/>
  <c r="AD57" i="61"/>
  <c r="V57" i="61"/>
  <c r="AW54" i="61"/>
  <c r="AV54" i="61"/>
  <c r="AU54" i="61"/>
  <c r="AT54" i="61"/>
  <c r="AS54" i="61"/>
  <c r="AO54" i="61"/>
  <c r="AN54" i="61"/>
  <c r="AM54" i="61"/>
  <c r="AL54" i="61"/>
  <c r="AK54" i="61"/>
  <c r="AC54" i="61"/>
  <c r="AB54" i="61"/>
  <c r="AA54" i="61"/>
  <c r="Z54" i="61"/>
  <c r="Y54" i="61"/>
  <c r="U54" i="61"/>
  <c r="T54" i="61"/>
  <c r="S54" i="61"/>
  <c r="R54" i="61"/>
  <c r="Q54" i="61"/>
  <c r="BQ53" i="61"/>
  <c r="BQ54" i="61" s="1"/>
  <c r="BP53" i="61"/>
  <c r="BO53" i="61"/>
  <c r="BN53" i="61"/>
  <c r="BM53" i="61"/>
  <c r="BI53" i="61"/>
  <c r="BH53" i="61"/>
  <c r="BG53" i="61"/>
  <c r="BF53" i="61"/>
  <c r="BE53" i="61"/>
  <c r="AX53" i="61"/>
  <c r="AP53" i="61"/>
  <c r="AD53" i="61"/>
  <c r="V53" i="61"/>
  <c r="BQ52" i="61"/>
  <c r="BP52" i="61"/>
  <c r="BP54" i="61" s="1"/>
  <c r="BO52" i="61"/>
  <c r="BO54" i="61" s="1"/>
  <c r="BN52" i="61"/>
  <c r="BM52" i="61"/>
  <c r="BI52" i="61"/>
  <c r="BH52" i="61"/>
  <c r="BG52" i="61"/>
  <c r="BF52" i="61"/>
  <c r="BF54" i="61" s="1"/>
  <c r="BE52" i="61"/>
  <c r="BE54" i="61" s="1"/>
  <c r="AX52" i="61"/>
  <c r="AX54" i="61" s="1"/>
  <c r="AP52" i="61"/>
  <c r="AD52" i="61"/>
  <c r="V52" i="61"/>
  <c r="AW49" i="61"/>
  <c r="AV49" i="61"/>
  <c r="AU49" i="61"/>
  <c r="AT49" i="61"/>
  <c r="AS49" i="61"/>
  <c r="AO49" i="61"/>
  <c r="AN49" i="61"/>
  <c r="AM49" i="61"/>
  <c r="AL49" i="61"/>
  <c r="AK49" i="61"/>
  <c r="AC49" i="61"/>
  <c r="AB49" i="61"/>
  <c r="AA49" i="61"/>
  <c r="Z49" i="61"/>
  <c r="Y49" i="61"/>
  <c r="U49" i="61"/>
  <c r="T49" i="61"/>
  <c r="S49" i="61"/>
  <c r="R49" i="61"/>
  <c r="Q49" i="61"/>
  <c r="BQ48" i="61"/>
  <c r="BP48" i="61"/>
  <c r="BO48" i="61"/>
  <c r="BN48" i="61"/>
  <c r="BM48" i="61"/>
  <c r="BI48" i="61"/>
  <c r="BH48" i="61"/>
  <c r="BG48" i="61"/>
  <c r="BF48" i="61"/>
  <c r="BE48" i="61"/>
  <c r="AX48" i="61"/>
  <c r="AP48" i="61"/>
  <c r="AD48" i="61"/>
  <c r="V48" i="61"/>
  <c r="BQ47" i="61"/>
  <c r="BQ49" i="61" s="1"/>
  <c r="BP47" i="61"/>
  <c r="BO47" i="61"/>
  <c r="BO49" i="61" s="1"/>
  <c r="BN47" i="61"/>
  <c r="BN49" i="61" s="1"/>
  <c r="BM47" i="61"/>
  <c r="BI47" i="61"/>
  <c r="BH47" i="61"/>
  <c r="BH49" i="61" s="1"/>
  <c r="BG47" i="61"/>
  <c r="BG49" i="61" s="1"/>
  <c r="BF47" i="61"/>
  <c r="BE47" i="61"/>
  <c r="AX47" i="61"/>
  <c r="AX49" i="61" s="1"/>
  <c r="AP47" i="61"/>
  <c r="AD47" i="61"/>
  <c r="V47" i="61"/>
  <c r="AW44" i="61"/>
  <c r="AV44" i="61"/>
  <c r="AU44" i="61"/>
  <c r="AT44" i="61"/>
  <c r="AS44" i="61"/>
  <c r="AO44" i="61"/>
  <c r="AN44" i="61"/>
  <c r="AM44" i="61"/>
  <c r="AL44" i="61"/>
  <c r="AK44" i="61"/>
  <c r="AC44" i="61"/>
  <c r="AB44" i="61"/>
  <c r="AA44" i="61"/>
  <c r="Z44" i="61"/>
  <c r="Y44" i="61"/>
  <c r="U44" i="61"/>
  <c r="T44" i="61"/>
  <c r="S44" i="61"/>
  <c r="R44" i="61"/>
  <c r="Q44" i="61"/>
  <c r="BQ43" i="61"/>
  <c r="BP43" i="61"/>
  <c r="BO43" i="61"/>
  <c r="BN43" i="61"/>
  <c r="BM43" i="61"/>
  <c r="BI43" i="61"/>
  <c r="BH43" i="61"/>
  <c r="BG43" i="61"/>
  <c r="BF43" i="61"/>
  <c r="BE43" i="61"/>
  <c r="AX43" i="61"/>
  <c r="AP43" i="61"/>
  <c r="AD43" i="61"/>
  <c r="V43" i="61"/>
  <c r="BQ42" i="61"/>
  <c r="BP42" i="61"/>
  <c r="BP44" i="61" s="1"/>
  <c r="BO42" i="61"/>
  <c r="BO44" i="61" s="1"/>
  <c r="BN42" i="61"/>
  <c r="BM42" i="61"/>
  <c r="BI42" i="61"/>
  <c r="BI44" i="61" s="1"/>
  <c r="BH42" i="61"/>
  <c r="BG42" i="61"/>
  <c r="BG44" i="61" s="1"/>
  <c r="BF42" i="61"/>
  <c r="BF44" i="61" s="1"/>
  <c r="BE42" i="61"/>
  <c r="AX42" i="61"/>
  <c r="AZ62" i="61" s="1"/>
  <c r="AP42" i="61"/>
  <c r="AP44" i="61" s="1"/>
  <c r="AD42" i="61"/>
  <c r="V42" i="61"/>
  <c r="AX39" i="61"/>
  <c r="AY64" i="61" s="1"/>
  <c r="AW39" i="61"/>
  <c r="AV39" i="61"/>
  <c r="AU39" i="61"/>
  <c r="AT39" i="61"/>
  <c r="AS39" i="61"/>
  <c r="AO39" i="61"/>
  <c r="AN39" i="61"/>
  <c r="AM39" i="61"/>
  <c r="AL39" i="61"/>
  <c r="AK39" i="61"/>
  <c r="AC39" i="61"/>
  <c r="AB39" i="61"/>
  <c r="AA39" i="61"/>
  <c r="Z39" i="61"/>
  <c r="Y39" i="61"/>
  <c r="U39" i="61"/>
  <c r="T39" i="61"/>
  <c r="S39" i="61"/>
  <c r="R39" i="61"/>
  <c r="Q39" i="61"/>
  <c r="BQ38" i="61"/>
  <c r="BP38" i="61"/>
  <c r="BO38" i="61"/>
  <c r="BN38" i="61"/>
  <c r="BM38" i="61"/>
  <c r="BI38" i="61"/>
  <c r="BH38" i="61"/>
  <c r="BH39" i="61" s="1"/>
  <c r="BG38" i="61"/>
  <c r="BF38" i="61"/>
  <c r="BE38" i="61"/>
  <c r="AX38" i="61"/>
  <c r="AY63" i="61" s="1"/>
  <c r="AP38" i="61"/>
  <c r="AD38" i="61"/>
  <c r="V38" i="61"/>
  <c r="BQ37" i="61"/>
  <c r="BP37" i="61"/>
  <c r="BO37" i="61"/>
  <c r="BO39" i="61" s="1"/>
  <c r="BN37" i="61"/>
  <c r="BM37" i="61"/>
  <c r="BI37" i="61"/>
  <c r="BH37" i="61"/>
  <c r="BG37" i="61"/>
  <c r="BF37" i="61"/>
  <c r="BE37" i="61"/>
  <c r="AX37" i="61"/>
  <c r="AP37" i="61"/>
  <c r="AP39" i="61" s="1"/>
  <c r="AD37" i="61"/>
  <c r="AE62" i="61" s="1"/>
  <c r="V37" i="61"/>
  <c r="AW34" i="61"/>
  <c r="AV34" i="61"/>
  <c r="AU34" i="61"/>
  <c r="AT34" i="61"/>
  <c r="AS34" i="61"/>
  <c r="AO34" i="61"/>
  <c r="AN34" i="61"/>
  <c r="AM34" i="61"/>
  <c r="AL34" i="61"/>
  <c r="AK34" i="61"/>
  <c r="AC34" i="61"/>
  <c r="AB34" i="61"/>
  <c r="AA34" i="61"/>
  <c r="Z34" i="61"/>
  <c r="Y34" i="61"/>
  <c r="U34" i="61"/>
  <c r="T34" i="61"/>
  <c r="S34" i="61"/>
  <c r="R34" i="61"/>
  <c r="Q34" i="61"/>
  <c r="BQ33" i="61"/>
  <c r="BP33" i="61"/>
  <c r="BO33" i="61"/>
  <c r="BN33" i="61"/>
  <c r="BM33" i="61"/>
  <c r="BI33" i="61"/>
  <c r="BH33" i="61"/>
  <c r="BG33" i="61"/>
  <c r="BF33" i="61"/>
  <c r="BE33" i="61"/>
  <c r="AX33" i="61"/>
  <c r="AP33" i="61"/>
  <c r="AD33" i="61"/>
  <c r="V33" i="61"/>
  <c r="BQ32" i="61"/>
  <c r="BQ34" i="61" s="1"/>
  <c r="BP32" i="61"/>
  <c r="BO32" i="61"/>
  <c r="BN32" i="61"/>
  <c r="BN34" i="61" s="1"/>
  <c r="BM32" i="61"/>
  <c r="BI32" i="61"/>
  <c r="BH32" i="61"/>
  <c r="BG32" i="61"/>
  <c r="BG34" i="61" s="1"/>
  <c r="BF32" i="61"/>
  <c r="BE32" i="61"/>
  <c r="BE34" i="61" s="1"/>
  <c r="AX32" i="61"/>
  <c r="AP32" i="61"/>
  <c r="AP34" i="61" s="1"/>
  <c r="AD32" i="61"/>
  <c r="V32" i="61"/>
  <c r="AW29" i="61"/>
  <c r="AV29" i="61"/>
  <c r="AU29" i="61"/>
  <c r="AT29" i="61"/>
  <c r="AS29" i="61"/>
  <c r="AO29" i="61"/>
  <c r="AN29" i="61"/>
  <c r="AM29" i="61"/>
  <c r="AL29" i="61"/>
  <c r="AK29" i="61"/>
  <c r="AC29" i="61"/>
  <c r="AB29" i="61"/>
  <c r="AA29" i="61"/>
  <c r="Z29" i="61"/>
  <c r="Y29" i="61"/>
  <c r="U29" i="61"/>
  <c r="T29" i="61"/>
  <c r="S29" i="61"/>
  <c r="R29" i="61"/>
  <c r="Q29" i="61"/>
  <c r="BQ28" i="61"/>
  <c r="BP28" i="61"/>
  <c r="BO28" i="61"/>
  <c r="BN28" i="61"/>
  <c r="BM28" i="61"/>
  <c r="BI28" i="61"/>
  <c r="BH28" i="61"/>
  <c r="BG28" i="61"/>
  <c r="BF28" i="61"/>
  <c r="BE28" i="61"/>
  <c r="AX28" i="61"/>
  <c r="AP28" i="61"/>
  <c r="AD28" i="61"/>
  <c r="V28" i="61"/>
  <c r="BQ27" i="61"/>
  <c r="BP27" i="61"/>
  <c r="BO27" i="61"/>
  <c r="BN27" i="61"/>
  <c r="BN29" i="61" s="1"/>
  <c r="BM27" i="61"/>
  <c r="BI27" i="61"/>
  <c r="BH27" i="61"/>
  <c r="BG27" i="61"/>
  <c r="BG29" i="61" s="1"/>
  <c r="BF27" i="61"/>
  <c r="BE27" i="61"/>
  <c r="BE29" i="61" s="1"/>
  <c r="AX27" i="61"/>
  <c r="AP27" i="61"/>
  <c r="AD27" i="61"/>
  <c r="V27" i="61"/>
  <c r="AW24" i="61"/>
  <c r="AV24" i="61"/>
  <c r="AU24" i="61"/>
  <c r="AT24" i="61"/>
  <c r="AS24" i="61"/>
  <c r="AO24" i="61"/>
  <c r="AN24" i="61"/>
  <c r="AM24" i="61"/>
  <c r="AL24" i="61"/>
  <c r="AK24" i="61"/>
  <c r="AC24" i="61"/>
  <c r="AB24" i="61"/>
  <c r="AA24" i="61"/>
  <c r="Z24" i="61"/>
  <c r="Y24" i="61"/>
  <c r="U24" i="61"/>
  <c r="T24" i="61"/>
  <c r="S24" i="61"/>
  <c r="R24" i="61"/>
  <c r="Q24" i="61"/>
  <c r="BQ23" i="61"/>
  <c r="BP23" i="61"/>
  <c r="BO23" i="61"/>
  <c r="BN23" i="61"/>
  <c r="BM23" i="61"/>
  <c r="BI23" i="61"/>
  <c r="BH23" i="61"/>
  <c r="BG23" i="61"/>
  <c r="BF23" i="61"/>
  <c r="BE23" i="61"/>
  <c r="AX23" i="61"/>
  <c r="AP23" i="61"/>
  <c r="AD23" i="61"/>
  <c r="V23" i="61"/>
  <c r="BQ22" i="61"/>
  <c r="BP22" i="61"/>
  <c r="BO22" i="61"/>
  <c r="BN22" i="61"/>
  <c r="BN24" i="61" s="1"/>
  <c r="BM22" i="61"/>
  <c r="BI22" i="61"/>
  <c r="BH22" i="61"/>
  <c r="BG22" i="61"/>
  <c r="BF22" i="61"/>
  <c r="BE22" i="61"/>
  <c r="AX22" i="61"/>
  <c r="AP22" i="61"/>
  <c r="AP24" i="61" s="1"/>
  <c r="AD22" i="61"/>
  <c r="V22" i="61"/>
  <c r="AW19" i="61"/>
  <c r="AV19" i="61"/>
  <c r="AU19" i="61"/>
  <c r="AT19" i="61"/>
  <c r="AS19" i="61"/>
  <c r="AO19" i="61"/>
  <c r="AN19" i="61"/>
  <c r="AM19" i="61"/>
  <c r="AL19" i="61"/>
  <c r="AK19" i="61"/>
  <c r="AC19" i="61"/>
  <c r="AB19" i="61"/>
  <c r="AA19" i="61"/>
  <c r="Z19" i="61"/>
  <c r="Y19" i="61"/>
  <c r="U19" i="61"/>
  <c r="T19" i="61"/>
  <c r="S19" i="61"/>
  <c r="R19" i="61"/>
  <c r="Q19" i="61"/>
  <c r="G19" i="61"/>
  <c r="D19" i="61"/>
  <c r="BQ18" i="61"/>
  <c r="BP18" i="61"/>
  <c r="BO18" i="61"/>
  <c r="BN18" i="61"/>
  <c r="BM18" i="61"/>
  <c r="BI18" i="61"/>
  <c r="BH18" i="61"/>
  <c r="BG18" i="61"/>
  <c r="BF18" i="61"/>
  <c r="BE18" i="61"/>
  <c r="AX18" i="61"/>
  <c r="AP18" i="61"/>
  <c r="AD18" i="61"/>
  <c r="V18" i="61"/>
  <c r="G18" i="61"/>
  <c r="F18" i="61"/>
  <c r="BQ17" i="61"/>
  <c r="BP17" i="61"/>
  <c r="BO17" i="61"/>
  <c r="BN17" i="61"/>
  <c r="BM17" i="61"/>
  <c r="BM19" i="61" s="1"/>
  <c r="BI17" i="61"/>
  <c r="BH17" i="61"/>
  <c r="BG17" i="61"/>
  <c r="BG19" i="61" s="1"/>
  <c r="BF17" i="61"/>
  <c r="BE17" i="61"/>
  <c r="AX17" i="61"/>
  <c r="AX19" i="61" s="1"/>
  <c r="AP17" i="61"/>
  <c r="AP19" i="61" s="1"/>
  <c r="AD17" i="61"/>
  <c r="AD19" i="61" s="1"/>
  <c r="V17" i="61"/>
  <c r="AW14" i="61"/>
  <c r="AV14" i="61"/>
  <c r="AU14" i="61"/>
  <c r="AT14" i="61"/>
  <c r="AS14" i="61"/>
  <c r="AO14" i="61"/>
  <c r="AN14" i="61"/>
  <c r="AM14" i="61"/>
  <c r="AL14" i="61"/>
  <c r="AK14" i="61"/>
  <c r="AC14" i="61"/>
  <c r="AB14" i="61"/>
  <c r="AA14" i="61"/>
  <c r="Z14" i="61"/>
  <c r="Y14" i="61"/>
  <c r="U14" i="61"/>
  <c r="T14" i="61"/>
  <c r="S14" i="61"/>
  <c r="R14" i="61"/>
  <c r="Q14" i="61"/>
  <c r="BQ13" i="61"/>
  <c r="BP13" i="61"/>
  <c r="BO13" i="61"/>
  <c r="BN13" i="61"/>
  <c r="BM13" i="61"/>
  <c r="BI13" i="61"/>
  <c r="BH13" i="61"/>
  <c r="BG13" i="61"/>
  <c r="BF13" i="61"/>
  <c r="BE13" i="61"/>
  <c r="AX13" i="61"/>
  <c r="AP13" i="61"/>
  <c r="AD13" i="61"/>
  <c r="V13" i="61"/>
  <c r="BQ12" i="61"/>
  <c r="BP12" i="61"/>
  <c r="BO12" i="61"/>
  <c r="BO14" i="61" s="1"/>
  <c r="BN12" i="61"/>
  <c r="BN14" i="61" s="1"/>
  <c r="BM12" i="61"/>
  <c r="BI12" i="61"/>
  <c r="BI14" i="61" s="1"/>
  <c r="BH12" i="61"/>
  <c r="BH14" i="61" s="1"/>
  <c r="BG12" i="61"/>
  <c r="BF12" i="61"/>
  <c r="BE12" i="61"/>
  <c r="BE14" i="61" s="1"/>
  <c r="AX12" i="61"/>
  <c r="AP12" i="61"/>
  <c r="AP14" i="61" s="1"/>
  <c r="AD12" i="61"/>
  <c r="V12" i="61"/>
  <c r="AW9" i="61"/>
  <c r="AV9" i="61"/>
  <c r="AU9" i="61"/>
  <c r="AT9" i="61"/>
  <c r="AS9" i="61"/>
  <c r="AP9" i="61"/>
  <c r="AO9" i="61"/>
  <c r="AN9" i="61"/>
  <c r="AM9" i="61"/>
  <c r="AL9" i="61"/>
  <c r="AK9" i="61"/>
  <c r="AC9" i="61"/>
  <c r="AB9" i="61"/>
  <c r="AA9" i="61"/>
  <c r="Z9" i="61"/>
  <c r="Y9" i="61"/>
  <c r="U9" i="61"/>
  <c r="T9" i="61"/>
  <c r="S9" i="61"/>
  <c r="R9" i="61"/>
  <c r="Q9" i="61"/>
  <c r="BQ8" i="61"/>
  <c r="BP8" i="61"/>
  <c r="BO8" i="61"/>
  <c r="BN8" i="61"/>
  <c r="BM8" i="61"/>
  <c r="BI8" i="61"/>
  <c r="BH8" i="61"/>
  <c r="BG8" i="61"/>
  <c r="BF8" i="61"/>
  <c r="BE8" i="61"/>
  <c r="AX8" i="61"/>
  <c r="AP8" i="61"/>
  <c r="AD8" i="61"/>
  <c r="V8" i="61"/>
  <c r="BQ7" i="61"/>
  <c r="BP7" i="61"/>
  <c r="BO7" i="61"/>
  <c r="BN7" i="61"/>
  <c r="BM7" i="61"/>
  <c r="BI7" i="61"/>
  <c r="BH7" i="61"/>
  <c r="BH9" i="61" s="1"/>
  <c r="BG7" i="61"/>
  <c r="BF7" i="61"/>
  <c r="BF9" i="61" s="1"/>
  <c r="BE7" i="61"/>
  <c r="AX7" i="61"/>
  <c r="AX9" i="61" s="1"/>
  <c r="AP7" i="61"/>
  <c r="AD7" i="61"/>
  <c r="V7" i="61"/>
  <c r="V9" i="61" s="1"/>
  <c r="Z4" i="61"/>
  <c r="AT4" i="61" s="1"/>
  <c r="BN4" i="61" s="1"/>
  <c r="AD53" i="60"/>
  <c r="BQ59" i="60"/>
  <c r="BP59" i="60"/>
  <c r="BG59" i="60"/>
  <c r="AW59" i="60"/>
  <c r="AV59" i="60"/>
  <c r="AU59" i="60"/>
  <c r="AT59" i="60"/>
  <c r="AS59" i="60"/>
  <c r="AO59" i="60"/>
  <c r="AN59" i="60"/>
  <c r="AM59" i="60"/>
  <c r="AL59" i="60"/>
  <c r="AK59" i="60"/>
  <c r="AC59" i="60"/>
  <c r="AB59" i="60"/>
  <c r="AA59" i="60"/>
  <c r="Z59" i="60"/>
  <c r="Y59" i="60"/>
  <c r="U59" i="60"/>
  <c r="T59" i="60"/>
  <c r="S59" i="60"/>
  <c r="R59" i="60"/>
  <c r="Q59" i="60"/>
  <c r="BO58" i="60"/>
  <c r="BN58" i="60"/>
  <c r="BM58" i="60"/>
  <c r="BI58" i="60"/>
  <c r="BH58" i="60"/>
  <c r="BG58" i="60"/>
  <c r="BF58" i="60"/>
  <c r="BE58" i="60"/>
  <c r="AX58" i="60"/>
  <c r="AP58" i="60"/>
  <c r="AD58" i="60"/>
  <c r="V58" i="60"/>
  <c r="BO57" i="60"/>
  <c r="BO59" i="60" s="1"/>
  <c r="BN57" i="60"/>
  <c r="BN59" i="60" s="1"/>
  <c r="BM57" i="60"/>
  <c r="BR57" i="60" s="1"/>
  <c r="BI57" i="60"/>
  <c r="BI59" i="60" s="1"/>
  <c r="BH57" i="60"/>
  <c r="BG57" i="60"/>
  <c r="BF57" i="60"/>
  <c r="BF59" i="60" s="1"/>
  <c r="BE57" i="60"/>
  <c r="BJ57" i="60" s="1"/>
  <c r="AX57" i="60"/>
  <c r="AX59" i="60" s="1"/>
  <c r="AP57" i="60"/>
  <c r="AP59" i="60" s="1"/>
  <c r="AD57" i="60"/>
  <c r="AD59" i="60" s="1"/>
  <c r="V57" i="60"/>
  <c r="V59" i="60" s="1"/>
  <c r="AW54" i="60"/>
  <c r="AV54" i="60"/>
  <c r="AU54" i="60"/>
  <c r="AT54" i="60"/>
  <c r="AS54" i="60"/>
  <c r="AO54" i="60"/>
  <c r="AN54" i="60"/>
  <c r="AM54" i="60"/>
  <c r="AL54" i="60"/>
  <c r="AK54" i="60"/>
  <c r="AC54" i="60"/>
  <c r="AB54" i="60"/>
  <c r="AA54" i="60"/>
  <c r="Z54" i="60"/>
  <c r="Y54" i="60"/>
  <c r="U54" i="60"/>
  <c r="T54" i="60"/>
  <c r="S54" i="60"/>
  <c r="R54" i="60"/>
  <c r="Q54" i="60"/>
  <c r="BQ53" i="60"/>
  <c r="BP53" i="60"/>
  <c r="BO53" i="60"/>
  <c r="BN53" i="60"/>
  <c r="BM53" i="60"/>
  <c r="BI53" i="60"/>
  <c r="BH53" i="60"/>
  <c r="BG53" i="60"/>
  <c r="BF53" i="60"/>
  <c r="BE53" i="60"/>
  <c r="AX53" i="60"/>
  <c r="AP53" i="60"/>
  <c r="AV63" i="60" s="1"/>
  <c r="G9" i="60" s="1"/>
  <c r="V53" i="60"/>
  <c r="BQ52" i="60"/>
  <c r="BP52" i="60"/>
  <c r="BO52" i="60"/>
  <c r="BO54" i="60" s="1"/>
  <c r="BN52" i="60"/>
  <c r="BM52" i="60"/>
  <c r="BI52" i="60"/>
  <c r="BH52" i="60"/>
  <c r="BH54" i="60" s="1"/>
  <c r="BG52" i="60"/>
  <c r="BF52" i="60"/>
  <c r="BE52" i="60"/>
  <c r="BE54" i="60" s="1"/>
  <c r="AX52" i="60"/>
  <c r="AX54" i="60" s="1"/>
  <c r="AP52" i="60"/>
  <c r="AP54" i="60" s="1"/>
  <c r="AD52" i="60"/>
  <c r="V52" i="60"/>
  <c r="AW49" i="60"/>
  <c r="AV49" i="60"/>
  <c r="AU49" i="60"/>
  <c r="AT49" i="60"/>
  <c r="AS49" i="60"/>
  <c r="AP49" i="60"/>
  <c r="AO49" i="60"/>
  <c r="AN49" i="60"/>
  <c r="AM49" i="60"/>
  <c r="AL49" i="60"/>
  <c r="AK49" i="60"/>
  <c r="AC49" i="60"/>
  <c r="AB49" i="60"/>
  <c r="AA49" i="60"/>
  <c r="Z49" i="60"/>
  <c r="Y49" i="60"/>
  <c r="U49" i="60"/>
  <c r="T49" i="60"/>
  <c r="S49" i="60"/>
  <c r="R49" i="60"/>
  <c r="Q49" i="60"/>
  <c r="BQ48" i="60"/>
  <c r="BP48" i="60"/>
  <c r="BO48" i="60"/>
  <c r="BN48" i="60"/>
  <c r="BM48" i="60"/>
  <c r="BI48" i="60"/>
  <c r="BH48" i="60"/>
  <c r="BG48" i="60"/>
  <c r="BF48" i="60"/>
  <c r="BE48" i="60"/>
  <c r="AX48" i="60"/>
  <c r="AP48" i="60"/>
  <c r="AD48" i="60"/>
  <c r="V48" i="60"/>
  <c r="BQ47" i="60"/>
  <c r="BQ49" i="60" s="1"/>
  <c r="BP47" i="60"/>
  <c r="BO47" i="60"/>
  <c r="BN47" i="60"/>
  <c r="BM47" i="60"/>
  <c r="BI47" i="60"/>
  <c r="BH47" i="60"/>
  <c r="BG47" i="60"/>
  <c r="BF47" i="60"/>
  <c r="BE47" i="60"/>
  <c r="AX47" i="60"/>
  <c r="AX49" i="60" s="1"/>
  <c r="AP47" i="60"/>
  <c r="AD47" i="60"/>
  <c r="V47" i="60"/>
  <c r="V49" i="60" s="1"/>
  <c r="AW44" i="60"/>
  <c r="AV44" i="60"/>
  <c r="AU44" i="60"/>
  <c r="AT44" i="60"/>
  <c r="AS44" i="60"/>
  <c r="AP44" i="60"/>
  <c r="AO44" i="60"/>
  <c r="AN44" i="60"/>
  <c r="AM44" i="60"/>
  <c r="AL44" i="60"/>
  <c r="AK44" i="60"/>
  <c r="AC44" i="60"/>
  <c r="AB44" i="60"/>
  <c r="AA44" i="60"/>
  <c r="Z44" i="60"/>
  <c r="Y44" i="60"/>
  <c r="U44" i="60"/>
  <c r="T44" i="60"/>
  <c r="S44" i="60"/>
  <c r="R44" i="60"/>
  <c r="Q44" i="60"/>
  <c r="BQ43" i="60"/>
  <c r="BP43" i="60"/>
  <c r="BO43" i="60"/>
  <c r="BN43" i="60"/>
  <c r="BM43" i="60"/>
  <c r="BI43" i="60"/>
  <c r="BH43" i="60"/>
  <c r="BG43" i="60"/>
  <c r="BF43" i="60"/>
  <c r="BE43" i="60"/>
  <c r="AX43" i="60"/>
  <c r="AZ63" i="60" s="1"/>
  <c r="AP43" i="60"/>
  <c r="AD43" i="60"/>
  <c r="V43" i="60"/>
  <c r="BQ42" i="60"/>
  <c r="BQ44" i="60" s="1"/>
  <c r="BP42" i="60"/>
  <c r="BO42" i="60"/>
  <c r="BO44" i="60" s="1"/>
  <c r="BN42" i="60"/>
  <c r="BN44" i="60" s="1"/>
  <c r="BM42" i="60"/>
  <c r="BI42" i="60"/>
  <c r="BI44" i="60" s="1"/>
  <c r="BH42" i="60"/>
  <c r="BH44" i="60" s="1"/>
  <c r="BG42" i="60"/>
  <c r="BF42" i="60"/>
  <c r="BE42" i="60"/>
  <c r="AX42" i="60"/>
  <c r="AZ62" i="60" s="1"/>
  <c r="AP42" i="60"/>
  <c r="AD42" i="60"/>
  <c r="V42" i="60"/>
  <c r="AW39" i="60"/>
  <c r="AV39" i="60"/>
  <c r="AU39" i="60"/>
  <c r="AT39" i="60"/>
  <c r="AS39" i="60"/>
  <c r="AO39" i="60"/>
  <c r="AN39" i="60"/>
  <c r="AM39" i="60"/>
  <c r="AL39" i="60"/>
  <c r="AK39" i="60"/>
  <c r="AC39" i="60"/>
  <c r="AB39" i="60"/>
  <c r="AA39" i="60"/>
  <c r="Z39" i="60"/>
  <c r="Y39" i="60"/>
  <c r="U39" i="60"/>
  <c r="T39" i="60"/>
  <c r="S39" i="60"/>
  <c r="R39" i="60"/>
  <c r="Q39" i="60"/>
  <c r="BQ38" i="60"/>
  <c r="BP38" i="60"/>
  <c r="BO38" i="60"/>
  <c r="BN38" i="60"/>
  <c r="BM38" i="60"/>
  <c r="BI38" i="60"/>
  <c r="BH38" i="60"/>
  <c r="BG38" i="60"/>
  <c r="BF38" i="60"/>
  <c r="BE38" i="60"/>
  <c r="AX38" i="60"/>
  <c r="AY63" i="60" s="1"/>
  <c r="AP38" i="60"/>
  <c r="AD38" i="60"/>
  <c r="V38" i="60"/>
  <c r="BQ37" i="60"/>
  <c r="BP37" i="60"/>
  <c r="BO37" i="60"/>
  <c r="BN37" i="60"/>
  <c r="BN39" i="60" s="1"/>
  <c r="BM37" i="60"/>
  <c r="BM39" i="60" s="1"/>
  <c r="BI37" i="60"/>
  <c r="BI39" i="60" s="1"/>
  <c r="BH37" i="60"/>
  <c r="BG37" i="60"/>
  <c r="BF37" i="60"/>
  <c r="BF39" i="60" s="1"/>
  <c r="BE37" i="60"/>
  <c r="AX37" i="60"/>
  <c r="AP37" i="60"/>
  <c r="AP39" i="60" s="1"/>
  <c r="AD37" i="60"/>
  <c r="V37" i="60"/>
  <c r="AX34" i="60"/>
  <c r="AW34" i="60"/>
  <c r="AV34" i="60"/>
  <c r="AU34" i="60"/>
  <c r="AT34" i="60"/>
  <c r="AS34" i="60"/>
  <c r="AO34" i="60"/>
  <c r="AN34" i="60"/>
  <c r="AM34" i="60"/>
  <c r="AL34" i="60"/>
  <c r="AK34" i="60"/>
  <c r="AC34" i="60"/>
  <c r="AB34" i="60"/>
  <c r="AA34" i="60"/>
  <c r="Z34" i="60"/>
  <c r="Y34" i="60"/>
  <c r="U34" i="60"/>
  <c r="T34" i="60"/>
  <c r="S34" i="60"/>
  <c r="R34" i="60"/>
  <c r="Q34" i="60"/>
  <c r="BQ33" i="60"/>
  <c r="BP33" i="60"/>
  <c r="BO33" i="60"/>
  <c r="BN33" i="60"/>
  <c r="BM33" i="60"/>
  <c r="BI33" i="60"/>
  <c r="BH33" i="60"/>
  <c r="BG33" i="60"/>
  <c r="BF33" i="60"/>
  <c r="BE33" i="60"/>
  <c r="AX33" i="60"/>
  <c r="AP33" i="60"/>
  <c r="AD33" i="60"/>
  <c r="V33" i="60"/>
  <c r="BQ32" i="60"/>
  <c r="BP32" i="60"/>
  <c r="BP34" i="60" s="1"/>
  <c r="BO32" i="60"/>
  <c r="BN32" i="60"/>
  <c r="BN34" i="60" s="1"/>
  <c r="BM32" i="60"/>
  <c r="BI32" i="60"/>
  <c r="BH32" i="60"/>
  <c r="BH34" i="60" s="1"/>
  <c r="BG32" i="60"/>
  <c r="BG34" i="60" s="1"/>
  <c r="BF32" i="60"/>
  <c r="BE32" i="60"/>
  <c r="AX32" i="60"/>
  <c r="AP32" i="60"/>
  <c r="AP34" i="60" s="1"/>
  <c r="AD32" i="60"/>
  <c r="V32" i="60"/>
  <c r="AW29" i="60"/>
  <c r="AV29" i="60"/>
  <c r="AU29" i="60"/>
  <c r="AT29" i="60"/>
  <c r="AS29" i="60"/>
  <c r="AP29" i="60"/>
  <c r="AO29" i="60"/>
  <c r="AN29" i="60"/>
  <c r="AM29" i="60"/>
  <c r="AL29" i="60"/>
  <c r="AK29" i="60"/>
  <c r="AC29" i="60"/>
  <c r="AB29" i="60"/>
  <c r="AA29" i="60"/>
  <c r="Z29" i="60"/>
  <c r="Y29" i="60"/>
  <c r="U29" i="60"/>
  <c r="T29" i="60"/>
  <c r="S29" i="60"/>
  <c r="R29" i="60"/>
  <c r="Q29" i="60"/>
  <c r="BQ28" i="60"/>
  <c r="BP28" i="60"/>
  <c r="BO28" i="60"/>
  <c r="BN28" i="60"/>
  <c r="BM28" i="60"/>
  <c r="BI28" i="60"/>
  <c r="BH28" i="60"/>
  <c r="BG28" i="60"/>
  <c r="BF28" i="60"/>
  <c r="BE28" i="60"/>
  <c r="AX28" i="60"/>
  <c r="AP28" i="60"/>
  <c r="AD28" i="60"/>
  <c r="V28" i="60"/>
  <c r="BQ27" i="60"/>
  <c r="BQ29" i="60" s="1"/>
  <c r="BP27" i="60"/>
  <c r="BO27" i="60"/>
  <c r="BO29" i="60" s="1"/>
  <c r="BN27" i="60"/>
  <c r="BM27" i="60"/>
  <c r="BM29" i="60" s="1"/>
  <c r="BI27" i="60"/>
  <c r="BH27" i="60"/>
  <c r="BH29" i="60" s="1"/>
  <c r="BG27" i="60"/>
  <c r="BF27" i="60"/>
  <c r="BE27" i="60"/>
  <c r="BE29" i="60" s="1"/>
  <c r="AX27" i="60"/>
  <c r="AP27" i="60"/>
  <c r="AD27" i="60"/>
  <c r="V27" i="60"/>
  <c r="AX24" i="60"/>
  <c r="AW24" i="60"/>
  <c r="AV24" i="60"/>
  <c r="AU24" i="60"/>
  <c r="AT24" i="60"/>
  <c r="AS24" i="60"/>
  <c r="AO24" i="60"/>
  <c r="AN24" i="60"/>
  <c r="AM24" i="60"/>
  <c r="AL24" i="60"/>
  <c r="AK24" i="60"/>
  <c r="AC24" i="60"/>
  <c r="AB24" i="60"/>
  <c r="AA24" i="60"/>
  <c r="Z24" i="60"/>
  <c r="Y24" i="60"/>
  <c r="U24" i="60"/>
  <c r="T24" i="60"/>
  <c r="S24" i="60"/>
  <c r="R24" i="60"/>
  <c r="Q24" i="60"/>
  <c r="BQ23" i="60"/>
  <c r="BP23" i="60"/>
  <c r="BO23" i="60"/>
  <c r="BN23" i="60"/>
  <c r="BM23" i="60"/>
  <c r="BI23" i="60"/>
  <c r="BH23" i="60"/>
  <c r="BG23" i="60"/>
  <c r="BF23" i="60"/>
  <c r="BE23" i="60"/>
  <c r="AX23" i="60"/>
  <c r="AP23" i="60"/>
  <c r="AD23" i="60"/>
  <c r="V23" i="60"/>
  <c r="BQ22" i="60"/>
  <c r="BP22" i="60"/>
  <c r="BO22" i="60"/>
  <c r="BN22" i="60"/>
  <c r="BM22" i="60"/>
  <c r="BI22" i="60"/>
  <c r="BH22" i="60"/>
  <c r="BH24" i="60" s="1"/>
  <c r="BG22" i="60"/>
  <c r="BG24" i="60" s="1"/>
  <c r="BF22" i="60"/>
  <c r="BE22" i="60"/>
  <c r="AX22" i="60"/>
  <c r="AP22" i="60"/>
  <c r="AP24" i="60" s="1"/>
  <c r="AD22" i="60"/>
  <c r="V22" i="60"/>
  <c r="AW19" i="60"/>
  <c r="AV19" i="60"/>
  <c r="AU19" i="60"/>
  <c r="AT19" i="60"/>
  <c r="AS19" i="60"/>
  <c r="AO19" i="60"/>
  <c r="AN19" i="60"/>
  <c r="AM19" i="60"/>
  <c r="AL19" i="60"/>
  <c r="AK19" i="60"/>
  <c r="AC19" i="60"/>
  <c r="AB19" i="60"/>
  <c r="AA19" i="60"/>
  <c r="Z19" i="60"/>
  <c r="Y19" i="60"/>
  <c r="U19" i="60"/>
  <c r="T19" i="60"/>
  <c r="S19" i="60"/>
  <c r="R19" i="60"/>
  <c r="Q19" i="60"/>
  <c r="G19" i="60"/>
  <c r="F19" i="60"/>
  <c r="D19" i="60"/>
  <c r="J19" i="60" s="1"/>
  <c r="BQ18" i="60"/>
  <c r="BP18" i="60"/>
  <c r="BO18" i="60"/>
  <c r="BN18" i="60"/>
  <c r="BM18" i="60"/>
  <c r="BI18" i="60"/>
  <c r="BH18" i="60"/>
  <c r="BG18" i="60"/>
  <c r="BF18" i="60"/>
  <c r="BE18" i="60"/>
  <c r="AX18" i="60"/>
  <c r="AP18" i="60"/>
  <c r="AD18" i="60"/>
  <c r="V18" i="60"/>
  <c r="G18" i="60"/>
  <c r="G32" i="60" s="1"/>
  <c r="F18" i="60"/>
  <c r="BQ17" i="60"/>
  <c r="BP17" i="60"/>
  <c r="BO17" i="60"/>
  <c r="BN17" i="60"/>
  <c r="BN19" i="60" s="1"/>
  <c r="BM17" i="60"/>
  <c r="BI17" i="60"/>
  <c r="BH17" i="60"/>
  <c r="BG17" i="60"/>
  <c r="BF17" i="60"/>
  <c r="BF19" i="60" s="1"/>
  <c r="BE17" i="60"/>
  <c r="AX17" i="60"/>
  <c r="AX19" i="60" s="1"/>
  <c r="AP17" i="60"/>
  <c r="AD17" i="60"/>
  <c r="V17" i="60"/>
  <c r="G17" i="60"/>
  <c r="H17" i="60" s="1"/>
  <c r="F17" i="60"/>
  <c r="AW14" i="60"/>
  <c r="AV14" i="60"/>
  <c r="AU14" i="60"/>
  <c r="AT14" i="60"/>
  <c r="AS14" i="60"/>
  <c r="AO14" i="60"/>
  <c r="AN14" i="60"/>
  <c r="AM14" i="60"/>
  <c r="AL14" i="60"/>
  <c r="AK14" i="60"/>
  <c r="AC14" i="60"/>
  <c r="AB14" i="60"/>
  <c r="AA14" i="60"/>
  <c r="Z14" i="60"/>
  <c r="Y14" i="60"/>
  <c r="U14" i="60"/>
  <c r="T14" i="60"/>
  <c r="S14" i="60"/>
  <c r="R14" i="60"/>
  <c r="Q14" i="60"/>
  <c r="BQ13" i="60"/>
  <c r="BP13" i="60"/>
  <c r="BO13" i="60"/>
  <c r="BN13" i="60"/>
  <c r="BM13" i="60"/>
  <c r="BI13" i="60"/>
  <c r="BH13" i="60"/>
  <c r="BG13" i="60"/>
  <c r="BF13" i="60"/>
  <c r="BE13" i="60"/>
  <c r="AX13" i="60"/>
  <c r="AP13" i="60"/>
  <c r="AD13" i="60"/>
  <c r="V13" i="60"/>
  <c r="BQ12" i="60"/>
  <c r="BP12" i="60"/>
  <c r="BP14" i="60" s="1"/>
  <c r="BO12" i="60"/>
  <c r="BO14" i="60" s="1"/>
  <c r="BN12" i="60"/>
  <c r="BM12" i="60"/>
  <c r="BI12" i="60"/>
  <c r="BI14" i="60" s="1"/>
  <c r="BH12" i="60"/>
  <c r="BH14" i="60" s="1"/>
  <c r="BG12" i="60"/>
  <c r="BF12" i="60"/>
  <c r="BE12" i="60"/>
  <c r="BE14" i="60" s="1"/>
  <c r="AX12" i="60"/>
  <c r="AX14" i="60" s="1"/>
  <c r="AP12" i="60"/>
  <c r="AP14" i="60" s="1"/>
  <c r="AD12" i="60"/>
  <c r="V12" i="60"/>
  <c r="AW9" i="60"/>
  <c r="AV9" i="60"/>
  <c r="AU9" i="60"/>
  <c r="AT9" i="60"/>
  <c r="AS9" i="60"/>
  <c r="AO9" i="60"/>
  <c r="AN9" i="60"/>
  <c r="AM9" i="60"/>
  <c r="AL9" i="60"/>
  <c r="AK9" i="60"/>
  <c r="AC9" i="60"/>
  <c r="AB9" i="60"/>
  <c r="AA9" i="60"/>
  <c r="Z9" i="60"/>
  <c r="Y9" i="60"/>
  <c r="U9" i="60"/>
  <c r="T9" i="60"/>
  <c r="S9" i="60"/>
  <c r="R9" i="60"/>
  <c r="Q9" i="60"/>
  <c r="BQ8" i="60"/>
  <c r="BP8" i="60"/>
  <c r="BO8" i="60"/>
  <c r="BN8" i="60"/>
  <c r="BM8" i="60"/>
  <c r="BR8" i="60" s="1"/>
  <c r="BI8" i="60"/>
  <c r="BH8" i="60"/>
  <c r="BG8" i="60"/>
  <c r="BF8" i="60"/>
  <c r="BE8" i="60"/>
  <c r="AX8" i="60"/>
  <c r="AI8" i="60" s="1"/>
  <c r="G10" i="60" s="1"/>
  <c r="AP8" i="60"/>
  <c r="AD8" i="60"/>
  <c r="V8" i="60"/>
  <c r="BQ7" i="60"/>
  <c r="BP7" i="60"/>
  <c r="BP9" i="60" s="1"/>
  <c r="BO7" i="60"/>
  <c r="BO9" i="60" s="1"/>
  <c r="BN7" i="60"/>
  <c r="BM7" i="60"/>
  <c r="BI7" i="60"/>
  <c r="BI9" i="60" s="1"/>
  <c r="BH7" i="60"/>
  <c r="BG7" i="60"/>
  <c r="BG9" i="60" s="1"/>
  <c r="BF7" i="60"/>
  <c r="BE7" i="60"/>
  <c r="BE9" i="60" s="1"/>
  <c r="AX7" i="60"/>
  <c r="AP7" i="60"/>
  <c r="AP9" i="60" s="1"/>
  <c r="AD7" i="60"/>
  <c r="V7" i="60"/>
  <c r="Z4" i="60"/>
  <c r="AT4" i="60" s="1"/>
  <c r="BN4" i="60" s="1"/>
  <c r="BQ58" i="57"/>
  <c r="BP58" i="57"/>
  <c r="BO58" i="57"/>
  <c r="BN58" i="57"/>
  <c r="BM58" i="57"/>
  <c r="BQ57" i="57"/>
  <c r="BP57" i="57"/>
  <c r="BO57" i="57"/>
  <c r="BN57" i="57"/>
  <c r="BM57" i="57"/>
  <c r="BI58" i="57"/>
  <c r="BH58" i="57"/>
  <c r="BG58" i="57"/>
  <c r="BF58" i="57"/>
  <c r="BE58" i="57"/>
  <c r="BI57" i="57"/>
  <c r="BH57" i="57"/>
  <c r="BG57" i="57"/>
  <c r="BF57" i="57"/>
  <c r="BE57" i="57"/>
  <c r="BQ53" i="57"/>
  <c r="BP53" i="57"/>
  <c r="BO53" i="57"/>
  <c r="BN53" i="57"/>
  <c r="BM53" i="57"/>
  <c r="BQ52" i="57"/>
  <c r="BP52" i="57"/>
  <c r="BO52" i="57"/>
  <c r="BN52" i="57"/>
  <c r="BM52" i="57"/>
  <c r="BI53" i="57"/>
  <c r="BH53" i="57"/>
  <c r="BG53" i="57"/>
  <c r="BF53" i="57"/>
  <c r="BE53" i="57"/>
  <c r="BI52" i="57"/>
  <c r="BH52" i="57"/>
  <c r="BG52" i="57"/>
  <c r="BF52" i="57"/>
  <c r="BE52" i="57"/>
  <c r="BQ48" i="57"/>
  <c r="BP48" i="57"/>
  <c r="BO48" i="57"/>
  <c r="BN48" i="57"/>
  <c r="BM48" i="57"/>
  <c r="BQ47" i="57"/>
  <c r="BP47" i="57"/>
  <c r="BO47" i="57"/>
  <c r="BN47" i="57"/>
  <c r="BM47" i="57"/>
  <c r="BI48" i="57"/>
  <c r="BH48" i="57"/>
  <c r="BG48" i="57"/>
  <c r="BF48" i="57"/>
  <c r="BE48" i="57"/>
  <c r="BI47" i="57"/>
  <c r="BH47" i="57"/>
  <c r="BG47" i="57"/>
  <c r="BF47" i="57"/>
  <c r="BE47" i="57"/>
  <c r="BQ43" i="57"/>
  <c r="BP43" i="57"/>
  <c r="BO43" i="57"/>
  <c r="BN43" i="57"/>
  <c r="BM43" i="57"/>
  <c r="BQ42" i="57"/>
  <c r="BP42" i="57"/>
  <c r="BO42" i="57"/>
  <c r="BN42" i="57"/>
  <c r="BM42" i="57"/>
  <c r="BI43" i="57"/>
  <c r="BH43" i="57"/>
  <c r="BG43" i="57"/>
  <c r="BF43" i="57"/>
  <c r="BE43" i="57"/>
  <c r="BI42" i="57"/>
  <c r="BH42" i="57"/>
  <c r="BG42" i="57"/>
  <c r="BF42" i="57"/>
  <c r="BE42" i="57"/>
  <c r="BQ38" i="57"/>
  <c r="BP38" i="57"/>
  <c r="BO38" i="57"/>
  <c r="BN38" i="57"/>
  <c r="BM38" i="57"/>
  <c r="BQ37" i="57"/>
  <c r="BP37" i="57"/>
  <c r="BO37" i="57"/>
  <c r="BN37" i="57"/>
  <c r="BM37" i="57"/>
  <c r="BI38" i="57"/>
  <c r="BH38" i="57"/>
  <c r="BG38" i="57"/>
  <c r="BF38" i="57"/>
  <c r="BE38" i="57"/>
  <c r="BI37" i="57"/>
  <c r="BH37" i="57"/>
  <c r="BG37" i="57"/>
  <c r="BF37" i="57"/>
  <c r="BE37" i="57"/>
  <c r="BQ33" i="57"/>
  <c r="BP33" i="57"/>
  <c r="BO33" i="57"/>
  <c r="BN33" i="57"/>
  <c r="BM33" i="57"/>
  <c r="BQ32" i="57"/>
  <c r="BP32" i="57"/>
  <c r="BO32" i="57"/>
  <c r="BN32" i="57"/>
  <c r="BM32" i="57"/>
  <c r="BI33" i="57"/>
  <c r="BH33" i="57"/>
  <c r="BG33" i="57"/>
  <c r="BF33" i="57"/>
  <c r="BE33" i="57"/>
  <c r="BI32" i="57"/>
  <c r="BH32" i="57"/>
  <c r="BG32" i="57"/>
  <c r="BF32" i="57"/>
  <c r="BE32" i="57"/>
  <c r="BQ28" i="57"/>
  <c r="BP28" i="57"/>
  <c r="BO28" i="57"/>
  <c r="BN28" i="57"/>
  <c r="BM28" i="57"/>
  <c r="BQ27" i="57"/>
  <c r="BP27" i="57"/>
  <c r="BO27" i="57"/>
  <c r="BN27" i="57"/>
  <c r="BM27" i="57"/>
  <c r="BI28" i="57"/>
  <c r="BH28" i="57"/>
  <c r="BG28" i="57"/>
  <c r="BF28" i="57"/>
  <c r="BE28" i="57"/>
  <c r="BI27" i="57"/>
  <c r="BH27" i="57"/>
  <c r="BG27" i="57"/>
  <c r="BF27" i="57"/>
  <c r="BE27" i="57"/>
  <c r="BQ23" i="57"/>
  <c r="BP23" i="57"/>
  <c r="BO23" i="57"/>
  <c r="BN23" i="57"/>
  <c r="BM23" i="57"/>
  <c r="BQ22" i="57"/>
  <c r="BP22" i="57"/>
  <c r="BO22" i="57"/>
  <c r="BN22" i="57"/>
  <c r="BM22" i="57"/>
  <c r="BI23" i="57"/>
  <c r="BH23" i="57"/>
  <c r="BG23" i="57"/>
  <c r="BF23" i="57"/>
  <c r="BE23" i="57"/>
  <c r="BI22" i="57"/>
  <c r="BH22" i="57"/>
  <c r="BG22" i="57"/>
  <c r="BF22" i="57"/>
  <c r="BE22" i="57"/>
  <c r="BQ18" i="57"/>
  <c r="BP18" i="57"/>
  <c r="BO18" i="57"/>
  <c r="BN18" i="57"/>
  <c r="BM18" i="57"/>
  <c r="BQ17" i="57"/>
  <c r="BP17" i="57"/>
  <c r="BO17" i="57"/>
  <c r="BN17" i="57"/>
  <c r="BM17" i="57"/>
  <c r="BI18" i="57"/>
  <c r="BH18" i="57"/>
  <c r="BG18" i="57"/>
  <c r="BF18" i="57"/>
  <c r="BE18" i="57"/>
  <c r="BI17" i="57"/>
  <c r="BH17" i="57"/>
  <c r="BG17" i="57"/>
  <c r="BF17" i="57"/>
  <c r="BE17" i="57"/>
  <c r="BQ13" i="57"/>
  <c r="BP13" i="57"/>
  <c r="BO13" i="57"/>
  <c r="BN13" i="57"/>
  <c r="BM13" i="57"/>
  <c r="BQ12" i="57"/>
  <c r="BP12" i="57"/>
  <c r="BO12" i="57"/>
  <c r="BN12" i="57"/>
  <c r="BM12" i="57"/>
  <c r="BI13" i="57"/>
  <c r="BH13" i="57"/>
  <c r="BG13" i="57"/>
  <c r="BF13" i="57"/>
  <c r="BE13" i="57"/>
  <c r="BI12" i="57"/>
  <c r="BH12" i="57"/>
  <c r="BG12" i="57"/>
  <c r="BF12" i="57"/>
  <c r="BE12" i="57"/>
  <c r="BQ8" i="57"/>
  <c r="BP8" i="57"/>
  <c r="BO8" i="57"/>
  <c r="BN8" i="57"/>
  <c r="BM8" i="57"/>
  <c r="BQ7" i="57"/>
  <c r="BP7" i="57"/>
  <c r="BO7" i="57"/>
  <c r="BN7" i="57"/>
  <c r="BM7" i="57"/>
  <c r="BI8" i="57"/>
  <c r="BH8" i="57"/>
  <c r="BG8" i="57"/>
  <c r="BF8" i="57"/>
  <c r="BI7" i="57"/>
  <c r="BH7" i="57"/>
  <c r="BG7" i="57"/>
  <c r="BF7" i="57"/>
  <c r="BE7" i="57"/>
  <c r="BE8" i="57"/>
  <c r="AS34" i="57"/>
  <c r="AY62" i="56"/>
  <c r="AF62" i="56"/>
  <c r="BQ59" i="56"/>
  <c r="BP59" i="56"/>
  <c r="BI59" i="56"/>
  <c r="BG59" i="56"/>
  <c r="AW59" i="56"/>
  <c r="AV59" i="56"/>
  <c r="AU59" i="56"/>
  <c r="AT59" i="56"/>
  <c r="AS59" i="56"/>
  <c r="AO59" i="56"/>
  <c r="AN59" i="56"/>
  <c r="AM59" i="56"/>
  <c r="AL59" i="56"/>
  <c r="AK59" i="56"/>
  <c r="AC59" i="56"/>
  <c r="AB59" i="56"/>
  <c r="AA59" i="56"/>
  <c r="Z59" i="56"/>
  <c r="Y59" i="56"/>
  <c r="U59" i="56"/>
  <c r="T59" i="56"/>
  <c r="S59" i="56"/>
  <c r="R59" i="56"/>
  <c r="Q59" i="56"/>
  <c r="BO58" i="56"/>
  <c r="BN58" i="56"/>
  <c r="BM58" i="56"/>
  <c r="BR58" i="56" s="1"/>
  <c r="BI58" i="56"/>
  <c r="BH58" i="56"/>
  <c r="BG58" i="56"/>
  <c r="BF58" i="56"/>
  <c r="BE58" i="56"/>
  <c r="AX58" i="56"/>
  <c r="AP58" i="56"/>
  <c r="AD58" i="56"/>
  <c r="V58" i="56"/>
  <c r="BO57" i="56"/>
  <c r="BO59" i="56" s="1"/>
  <c r="BN57" i="56"/>
  <c r="BN59" i="56" s="1"/>
  <c r="BM57" i="56"/>
  <c r="BI57" i="56"/>
  <c r="BH57" i="56"/>
  <c r="BH59" i="56" s="1"/>
  <c r="BG57" i="56"/>
  <c r="BF57" i="56"/>
  <c r="BF59" i="56" s="1"/>
  <c r="BE57" i="56"/>
  <c r="AX57" i="56"/>
  <c r="AX59" i="56" s="1"/>
  <c r="AP57" i="56"/>
  <c r="AP59" i="56" s="1"/>
  <c r="AD57" i="56"/>
  <c r="AD59" i="56" s="1"/>
  <c r="V57" i="56"/>
  <c r="V59" i="56" s="1"/>
  <c r="AW54" i="56"/>
  <c r="AV54" i="56"/>
  <c r="AU54" i="56"/>
  <c r="AT54" i="56"/>
  <c r="AS54" i="56"/>
  <c r="AO54" i="56"/>
  <c r="AN54" i="56"/>
  <c r="AM54" i="56"/>
  <c r="AL54" i="56"/>
  <c r="AK54" i="56"/>
  <c r="AC54" i="56"/>
  <c r="AB54" i="56"/>
  <c r="AA54" i="56"/>
  <c r="Z54" i="56"/>
  <c r="Y54" i="56"/>
  <c r="U54" i="56"/>
  <c r="T54" i="56"/>
  <c r="S54" i="56"/>
  <c r="R54" i="56"/>
  <c r="Q54" i="56"/>
  <c r="BQ53" i="56"/>
  <c r="BP53" i="56"/>
  <c r="BO53" i="56"/>
  <c r="BN53" i="56"/>
  <c r="BM53" i="56"/>
  <c r="BR53" i="56" s="1"/>
  <c r="BI53" i="56"/>
  <c r="BH53" i="56"/>
  <c r="BG53" i="56"/>
  <c r="BG54" i="56" s="1"/>
  <c r="BF53" i="56"/>
  <c r="BE53" i="56"/>
  <c r="AX53" i="56"/>
  <c r="AP53" i="56"/>
  <c r="AZ63" i="56" s="1"/>
  <c r="AD53" i="56"/>
  <c r="V53" i="56"/>
  <c r="BQ52" i="56"/>
  <c r="BQ54" i="56" s="1"/>
  <c r="BP52" i="56"/>
  <c r="BP54" i="56" s="1"/>
  <c r="BO52" i="56"/>
  <c r="BO54" i="56" s="1"/>
  <c r="BN52" i="56"/>
  <c r="BN54" i="56" s="1"/>
  <c r="BM52" i="56"/>
  <c r="BI52" i="56"/>
  <c r="BI54" i="56" s="1"/>
  <c r="BH52" i="56"/>
  <c r="BH54" i="56" s="1"/>
  <c r="BG52" i="56"/>
  <c r="BF52" i="56"/>
  <c r="BF54" i="56" s="1"/>
  <c r="BE52" i="56"/>
  <c r="BJ52" i="56" s="1"/>
  <c r="AX52" i="56"/>
  <c r="AX54" i="56" s="1"/>
  <c r="AP52" i="56"/>
  <c r="AD52" i="56"/>
  <c r="AD54" i="56" s="1"/>
  <c r="V52" i="56"/>
  <c r="V54" i="56" s="1"/>
  <c r="BG49" i="56"/>
  <c r="AW49" i="56"/>
  <c r="AV49" i="56"/>
  <c r="AU49" i="56"/>
  <c r="AT49" i="56"/>
  <c r="AS49" i="56"/>
  <c r="AO49" i="56"/>
  <c r="AN49" i="56"/>
  <c r="AM49" i="56"/>
  <c r="AL49" i="56"/>
  <c r="AK49" i="56"/>
  <c r="AC49" i="56"/>
  <c r="AB49" i="56"/>
  <c r="AA49" i="56"/>
  <c r="Z49" i="56"/>
  <c r="Y49" i="56"/>
  <c r="U49" i="56"/>
  <c r="T49" i="56"/>
  <c r="S49" i="56"/>
  <c r="R49" i="56"/>
  <c r="Q49" i="56"/>
  <c r="BQ48" i="56"/>
  <c r="BP48" i="56"/>
  <c r="BO48" i="56"/>
  <c r="BN48" i="56"/>
  <c r="BM48" i="56"/>
  <c r="BI48" i="56"/>
  <c r="BI49" i="56" s="1"/>
  <c r="BH48" i="56"/>
  <c r="BG48" i="56"/>
  <c r="BF48" i="56"/>
  <c r="BE48" i="56"/>
  <c r="BJ48" i="56" s="1"/>
  <c r="AX48" i="56"/>
  <c r="AP48" i="56"/>
  <c r="AD48" i="56"/>
  <c r="V48" i="56"/>
  <c r="BQ47" i="56"/>
  <c r="BQ49" i="56" s="1"/>
  <c r="BP47" i="56"/>
  <c r="BP49" i="56" s="1"/>
  <c r="BO47" i="56"/>
  <c r="BO49" i="56" s="1"/>
  <c r="BN47" i="56"/>
  <c r="BN49" i="56" s="1"/>
  <c r="BM47" i="56"/>
  <c r="BI47" i="56"/>
  <c r="BH47" i="56"/>
  <c r="BH49" i="56" s="1"/>
  <c r="BG47" i="56"/>
  <c r="BF47" i="56"/>
  <c r="BF49" i="56" s="1"/>
  <c r="BE47" i="56"/>
  <c r="AX47" i="56"/>
  <c r="AX49" i="56" s="1"/>
  <c r="AP47" i="56"/>
  <c r="AP49" i="56" s="1"/>
  <c r="AD47" i="56"/>
  <c r="AD49" i="56" s="1"/>
  <c r="V47" i="56"/>
  <c r="BM44" i="56"/>
  <c r="AW44" i="56"/>
  <c r="AV44" i="56"/>
  <c r="AU44" i="56"/>
  <c r="AT44" i="56"/>
  <c r="AS44" i="56"/>
  <c r="AO44" i="56"/>
  <c r="AN44" i="56"/>
  <c r="AM44" i="56"/>
  <c r="AL44" i="56"/>
  <c r="AK44" i="56"/>
  <c r="AC44" i="56"/>
  <c r="AB44" i="56"/>
  <c r="AA44" i="56"/>
  <c r="Z44" i="56"/>
  <c r="Y44" i="56"/>
  <c r="U44" i="56"/>
  <c r="T44" i="56"/>
  <c r="S44" i="56"/>
  <c r="R44" i="56"/>
  <c r="Q44" i="56"/>
  <c r="BQ43" i="56"/>
  <c r="BP43" i="56"/>
  <c r="BO43" i="56"/>
  <c r="BN43" i="56"/>
  <c r="BM43" i="56"/>
  <c r="BR43" i="56" s="1"/>
  <c r="BI43" i="56"/>
  <c r="BH43" i="56"/>
  <c r="BG43" i="56"/>
  <c r="BG44" i="56" s="1"/>
  <c r="BF43" i="56"/>
  <c r="BE43" i="56"/>
  <c r="AX43" i="56"/>
  <c r="AP43" i="56"/>
  <c r="AV63" i="56" s="1"/>
  <c r="G9" i="56" s="1"/>
  <c r="AD43" i="56"/>
  <c r="AF63" i="56" s="1"/>
  <c r="V43" i="56"/>
  <c r="BQ42" i="56"/>
  <c r="BQ44" i="56" s="1"/>
  <c r="BP42" i="56"/>
  <c r="BP44" i="56" s="1"/>
  <c r="BO42" i="56"/>
  <c r="BO44" i="56" s="1"/>
  <c r="BN42" i="56"/>
  <c r="BN44" i="56" s="1"/>
  <c r="BM42" i="56"/>
  <c r="BI42" i="56"/>
  <c r="BI44" i="56" s="1"/>
  <c r="BH42" i="56"/>
  <c r="BH44" i="56" s="1"/>
  <c r="BG42" i="56"/>
  <c r="BF42" i="56"/>
  <c r="BF44" i="56" s="1"/>
  <c r="BE42" i="56"/>
  <c r="BJ42" i="56" s="1"/>
  <c r="AX42" i="56"/>
  <c r="AX44" i="56" s="1"/>
  <c r="AP42" i="56"/>
  <c r="AD42" i="56"/>
  <c r="AD44" i="56" s="1"/>
  <c r="V42" i="56"/>
  <c r="V44" i="56" s="1"/>
  <c r="BH39" i="56"/>
  <c r="AW39" i="56"/>
  <c r="AV39" i="56"/>
  <c r="AU39" i="56"/>
  <c r="AT39" i="56"/>
  <c r="AS39" i="56"/>
  <c r="AP39" i="56"/>
  <c r="AO39" i="56"/>
  <c r="AN39" i="56"/>
  <c r="AM39" i="56"/>
  <c r="AL39" i="56"/>
  <c r="AK39" i="56"/>
  <c r="AC39" i="56"/>
  <c r="AB39" i="56"/>
  <c r="AA39" i="56"/>
  <c r="Z39" i="56"/>
  <c r="Y39" i="56"/>
  <c r="V39" i="56"/>
  <c r="U39" i="56"/>
  <c r="T39" i="56"/>
  <c r="S39" i="56"/>
  <c r="R39" i="56"/>
  <c r="Q39" i="56"/>
  <c r="BQ38" i="56"/>
  <c r="BP38" i="56"/>
  <c r="BP39" i="56" s="1"/>
  <c r="BO38" i="56"/>
  <c r="BN38" i="56"/>
  <c r="BN39" i="56" s="1"/>
  <c r="BM38" i="56"/>
  <c r="BI38" i="56"/>
  <c r="BH38" i="56"/>
  <c r="BG38" i="56"/>
  <c r="BF38" i="56"/>
  <c r="BF39" i="56" s="1"/>
  <c r="BE38" i="56"/>
  <c r="AX38" i="56"/>
  <c r="AP38" i="56"/>
  <c r="AD38" i="56"/>
  <c r="V38" i="56"/>
  <c r="BQ37" i="56"/>
  <c r="BQ39" i="56" s="1"/>
  <c r="BP37" i="56"/>
  <c r="BO37" i="56"/>
  <c r="BO39" i="56" s="1"/>
  <c r="BN37" i="56"/>
  <c r="BM37" i="56"/>
  <c r="BI37" i="56"/>
  <c r="BI39" i="56" s="1"/>
  <c r="BH37" i="56"/>
  <c r="BG37" i="56"/>
  <c r="BG39" i="56" s="1"/>
  <c r="BF37" i="56"/>
  <c r="BE37" i="56"/>
  <c r="AX37" i="56"/>
  <c r="AP37" i="56"/>
  <c r="AD37" i="56"/>
  <c r="AE62" i="56" s="1"/>
  <c r="V37" i="56"/>
  <c r="C17" i="56" s="1"/>
  <c r="BQ34" i="56"/>
  <c r="BO34" i="56"/>
  <c r="BM34" i="56"/>
  <c r="BI34" i="56"/>
  <c r="BG34" i="56"/>
  <c r="BE34" i="56"/>
  <c r="AW34" i="56"/>
  <c r="AV34" i="56"/>
  <c r="AU34" i="56"/>
  <c r="AT34" i="56"/>
  <c r="AS34" i="56"/>
  <c r="AO34" i="56"/>
  <c r="AN34" i="56"/>
  <c r="AM34" i="56"/>
  <c r="AL34" i="56"/>
  <c r="AK34" i="56"/>
  <c r="AC34" i="56"/>
  <c r="AB34" i="56"/>
  <c r="AA34" i="56"/>
  <c r="Z34" i="56"/>
  <c r="Y34" i="56"/>
  <c r="U34" i="56"/>
  <c r="T34" i="56"/>
  <c r="S34" i="56"/>
  <c r="R34" i="56"/>
  <c r="Q34" i="56"/>
  <c r="BQ33" i="56"/>
  <c r="BP33" i="56"/>
  <c r="BO33" i="56"/>
  <c r="BN33" i="56"/>
  <c r="BR33" i="56" s="1"/>
  <c r="BM33" i="56"/>
  <c r="BI33" i="56"/>
  <c r="BH33" i="56"/>
  <c r="BG33" i="56"/>
  <c r="BF33" i="56"/>
  <c r="BJ33" i="56" s="1"/>
  <c r="BE33" i="56"/>
  <c r="AX33" i="56"/>
  <c r="G17" i="56" s="1"/>
  <c r="AP33" i="56"/>
  <c r="AD33" i="56"/>
  <c r="V33" i="56"/>
  <c r="BQ32" i="56"/>
  <c r="BP32" i="56"/>
  <c r="BP34" i="56" s="1"/>
  <c r="BO32" i="56"/>
  <c r="BN32" i="56"/>
  <c r="BN34" i="56" s="1"/>
  <c r="BM32" i="56"/>
  <c r="BI32" i="56"/>
  <c r="BH32" i="56"/>
  <c r="BH34" i="56" s="1"/>
  <c r="BG32" i="56"/>
  <c r="BF32" i="56"/>
  <c r="BF34" i="56" s="1"/>
  <c r="BE32" i="56"/>
  <c r="AX32" i="56"/>
  <c r="AX34" i="56" s="1"/>
  <c r="AP32" i="56"/>
  <c r="AP34" i="56" s="1"/>
  <c r="AD32" i="56"/>
  <c r="AD34" i="56" s="1"/>
  <c r="V32" i="56"/>
  <c r="V34" i="56" s="1"/>
  <c r="AW29" i="56"/>
  <c r="AV29" i="56"/>
  <c r="AU29" i="56"/>
  <c r="AT29" i="56"/>
  <c r="AS29" i="56"/>
  <c r="AO29" i="56"/>
  <c r="AN29" i="56"/>
  <c r="AM29" i="56"/>
  <c r="AL29" i="56"/>
  <c r="AK29" i="56"/>
  <c r="AC29" i="56"/>
  <c r="AB29" i="56"/>
  <c r="AA29" i="56"/>
  <c r="Z29" i="56"/>
  <c r="Y29" i="56"/>
  <c r="U29" i="56"/>
  <c r="T29" i="56"/>
  <c r="S29" i="56"/>
  <c r="R29" i="56"/>
  <c r="Q29" i="56"/>
  <c r="BQ28" i="56"/>
  <c r="BP28" i="56"/>
  <c r="BO28" i="56"/>
  <c r="BN28" i="56"/>
  <c r="BM28" i="56"/>
  <c r="BI28" i="56"/>
  <c r="BI29" i="56" s="1"/>
  <c r="BH28" i="56"/>
  <c r="BG28" i="56"/>
  <c r="BF28" i="56"/>
  <c r="BE28" i="56"/>
  <c r="BJ28" i="56" s="1"/>
  <c r="AX28" i="56"/>
  <c r="AP28" i="56"/>
  <c r="AD28" i="56"/>
  <c r="V28" i="56"/>
  <c r="D17" i="56" s="1"/>
  <c r="BQ27" i="56"/>
  <c r="BQ29" i="56" s="1"/>
  <c r="BP27" i="56"/>
  <c r="BP29" i="56" s="1"/>
  <c r="BO27" i="56"/>
  <c r="BN27" i="56"/>
  <c r="BN29" i="56" s="1"/>
  <c r="BM27" i="56"/>
  <c r="BI27" i="56"/>
  <c r="BH27" i="56"/>
  <c r="BH29" i="56" s="1"/>
  <c r="BG27" i="56"/>
  <c r="BG29" i="56" s="1"/>
  <c r="BF27" i="56"/>
  <c r="BF29" i="56" s="1"/>
  <c r="BE27" i="56"/>
  <c r="AX27" i="56"/>
  <c r="AX29" i="56" s="1"/>
  <c r="AP27" i="56"/>
  <c r="AP29" i="56" s="1"/>
  <c r="AD27" i="56"/>
  <c r="AD29" i="56" s="1"/>
  <c r="V27" i="56"/>
  <c r="BQ24" i="56"/>
  <c r="BG24" i="56"/>
  <c r="AW24" i="56"/>
  <c r="AV24" i="56"/>
  <c r="AU24" i="56"/>
  <c r="AT24" i="56"/>
  <c r="AS24" i="56"/>
  <c r="AO24" i="56"/>
  <c r="AN24" i="56"/>
  <c r="AM24" i="56"/>
  <c r="AL24" i="56"/>
  <c r="AK24" i="56"/>
  <c r="AC24" i="56"/>
  <c r="AB24" i="56"/>
  <c r="AA24" i="56"/>
  <c r="Z24" i="56"/>
  <c r="Y24" i="56"/>
  <c r="U24" i="56"/>
  <c r="T24" i="56"/>
  <c r="S24" i="56"/>
  <c r="R24" i="56"/>
  <c r="Q24" i="56"/>
  <c r="BQ23" i="56"/>
  <c r="BP23" i="56"/>
  <c r="BO23" i="56"/>
  <c r="BN23" i="56"/>
  <c r="BR23" i="56" s="1"/>
  <c r="BM23" i="56"/>
  <c r="BI23" i="56"/>
  <c r="BH23" i="56"/>
  <c r="BG23" i="56"/>
  <c r="BF23" i="56"/>
  <c r="BJ23" i="56" s="1"/>
  <c r="BE23" i="56"/>
  <c r="AX23" i="56"/>
  <c r="AP23" i="56"/>
  <c r="AD23" i="56"/>
  <c r="V23" i="56"/>
  <c r="BQ22" i="56"/>
  <c r="BP22" i="56"/>
  <c r="BP24" i="56" s="1"/>
  <c r="BO22" i="56"/>
  <c r="BO24" i="56" s="1"/>
  <c r="BN22" i="56"/>
  <c r="BN24" i="56" s="1"/>
  <c r="BM22" i="56"/>
  <c r="BI22" i="56"/>
  <c r="BI24" i="56" s="1"/>
  <c r="BH22" i="56"/>
  <c r="BH24" i="56" s="1"/>
  <c r="BG22" i="56"/>
  <c r="BF22" i="56"/>
  <c r="BE22" i="56"/>
  <c r="BJ22" i="56" s="1"/>
  <c r="AX22" i="56"/>
  <c r="AX24" i="56" s="1"/>
  <c r="AP22" i="56"/>
  <c r="AP24" i="56" s="1"/>
  <c r="AD22" i="56"/>
  <c r="V22" i="56"/>
  <c r="V24" i="56" s="1"/>
  <c r="BO19" i="56"/>
  <c r="BN19" i="56"/>
  <c r="BI19" i="56"/>
  <c r="BH19" i="56"/>
  <c r="BE19" i="56"/>
  <c r="AX19" i="56"/>
  <c r="AW19" i="56"/>
  <c r="AV19" i="56"/>
  <c r="AU19" i="56"/>
  <c r="AT19" i="56"/>
  <c r="AS19" i="56"/>
  <c r="AO19" i="56"/>
  <c r="AN19" i="56"/>
  <c r="AM19" i="56"/>
  <c r="AL19" i="56"/>
  <c r="AK19" i="56"/>
  <c r="AC19" i="56"/>
  <c r="AB19" i="56"/>
  <c r="AA19" i="56"/>
  <c r="Z19" i="56"/>
  <c r="Y19" i="56"/>
  <c r="U19" i="56"/>
  <c r="T19" i="56"/>
  <c r="S19" i="56"/>
  <c r="R19" i="56"/>
  <c r="Q19" i="56"/>
  <c r="G19" i="56"/>
  <c r="F19" i="56"/>
  <c r="D19" i="56"/>
  <c r="C19" i="56"/>
  <c r="BQ18" i="56"/>
  <c r="BP18" i="56"/>
  <c r="BO18" i="56"/>
  <c r="BN18" i="56"/>
  <c r="BM18" i="56"/>
  <c r="BI18" i="56"/>
  <c r="BH18" i="56"/>
  <c r="BG18" i="56"/>
  <c r="BF18" i="56"/>
  <c r="BJ18" i="56" s="1"/>
  <c r="BE18" i="56"/>
  <c r="AX18" i="56"/>
  <c r="AP18" i="56"/>
  <c r="AD18" i="56"/>
  <c r="O8" i="56" s="1"/>
  <c r="D10" i="56" s="1"/>
  <c r="V18" i="56"/>
  <c r="I18" i="56"/>
  <c r="F18" i="56"/>
  <c r="F32" i="56" s="1"/>
  <c r="C18" i="56"/>
  <c r="BQ17" i="56"/>
  <c r="BQ19" i="56" s="1"/>
  <c r="BP17" i="56"/>
  <c r="BO17" i="56"/>
  <c r="BN17" i="56"/>
  <c r="BM17" i="56"/>
  <c r="BI17" i="56"/>
  <c r="BH17" i="56"/>
  <c r="BG17" i="56"/>
  <c r="BG19" i="56" s="1"/>
  <c r="BF17" i="56"/>
  <c r="BE17" i="56"/>
  <c r="AX17" i="56"/>
  <c r="AP17" i="56"/>
  <c r="AP19" i="56" s="1"/>
  <c r="AD17" i="56"/>
  <c r="V17" i="56"/>
  <c r="J17" i="56"/>
  <c r="BH14" i="56"/>
  <c r="BG14" i="56"/>
  <c r="AW14" i="56"/>
  <c r="AV14" i="56"/>
  <c r="AU14" i="56"/>
  <c r="AT14" i="56"/>
  <c r="AS14" i="56"/>
  <c r="AO14" i="56"/>
  <c r="AN14" i="56"/>
  <c r="AM14" i="56"/>
  <c r="AL14" i="56"/>
  <c r="AK14" i="56"/>
  <c r="AD14" i="56"/>
  <c r="AC14" i="56"/>
  <c r="AB14" i="56"/>
  <c r="AA14" i="56"/>
  <c r="Z14" i="56"/>
  <c r="Y14" i="56"/>
  <c r="U14" i="56"/>
  <c r="T14" i="56"/>
  <c r="S14" i="56"/>
  <c r="R14" i="56"/>
  <c r="Q14" i="56"/>
  <c r="BQ13" i="56"/>
  <c r="BQ14" i="56" s="1"/>
  <c r="BP13" i="56"/>
  <c r="BO13" i="56"/>
  <c r="BN13" i="56"/>
  <c r="BM13" i="56"/>
  <c r="BR13" i="56" s="1"/>
  <c r="BI13" i="56"/>
  <c r="BH13" i="56"/>
  <c r="BG13" i="56"/>
  <c r="BF13" i="56"/>
  <c r="BE13" i="56"/>
  <c r="AX13" i="56"/>
  <c r="AQ63" i="56" s="1"/>
  <c r="AP13" i="56"/>
  <c r="AI8" i="56" s="1"/>
  <c r="G10" i="56" s="1"/>
  <c r="AD13" i="56"/>
  <c r="V13" i="56"/>
  <c r="BQ12" i="56"/>
  <c r="BP12" i="56"/>
  <c r="BP14" i="56" s="1"/>
  <c r="BO12" i="56"/>
  <c r="BO14" i="56" s="1"/>
  <c r="BN12" i="56"/>
  <c r="BN14" i="56" s="1"/>
  <c r="BM12" i="56"/>
  <c r="BM14" i="56" s="1"/>
  <c r="BI12" i="56"/>
  <c r="BI14" i="56" s="1"/>
  <c r="BH12" i="56"/>
  <c r="BG12" i="56"/>
  <c r="BF12" i="56"/>
  <c r="BF14" i="56" s="1"/>
  <c r="BE12" i="56"/>
  <c r="BJ12" i="56" s="1"/>
  <c r="AX12" i="56"/>
  <c r="AP12" i="56"/>
  <c r="AD12" i="56"/>
  <c r="V12" i="56"/>
  <c r="V14" i="56" s="1"/>
  <c r="BO9" i="56"/>
  <c r="BE9" i="56"/>
  <c r="AW9" i="56"/>
  <c r="AV9" i="56"/>
  <c r="AU9" i="56"/>
  <c r="AT9" i="56"/>
  <c r="AS9" i="56"/>
  <c r="AO9" i="56"/>
  <c r="AN9" i="56"/>
  <c r="AM9" i="56"/>
  <c r="AL9" i="56"/>
  <c r="AK9" i="56"/>
  <c r="AD9" i="56"/>
  <c r="AC9" i="56"/>
  <c r="AB9" i="56"/>
  <c r="AA9" i="56"/>
  <c r="Z9" i="56"/>
  <c r="Y9" i="56"/>
  <c r="U9" i="56"/>
  <c r="T9" i="56"/>
  <c r="S9" i="56"/>
  <c r="R9" i="56"/>
  <c r="Q9" i="56"/>
  <c r="BQ8" i="56"/>
  <c r="BP8" i="56"/>
  <c r="BO8" i="56"/>
  <c r="BN8" i="56"/>
  <c r="BM8" i="56"/>
  <c r="BI8" i="56"/>
  <c r="BI9" i="56" s="1"/>
  <c r="BH8" i="56"/>
  <c r="BG8" i="56"/>
  <c r="BF8" i="56"/>
  <c r="BE8" i="56"/>
  <c r="BJ8" i="56" s="1"/>
  <c r="AX8" i="56"/>
  <c r="AP8" i="56"/>
  <c r="AL63" i="56" s="1"/>
  <c r="AD8" i="56"/>
  <c r="V8" i="56"/>
  <c r="R63" i="56" s="1"/>
  <c r="BQ7" i="56"/>
  <c r="BQ9" i="56" s="1"/>
  <c r="BP7" i="56"/>
  <c r="BP9" i="56" s="1"/>
  <c r="BO7" i="56"/>
  <c r="BN7" i="56"/>
  <c r="BN9" i="56" s="1"/>
  <c r="BM7" i="56"/>
  <c r="BJ7" i="56"/>
  <c r="BI7" i="56"/>
  <c r="BH7" i="56"/>
  <c r="BH9" i="56" s="1"/>
  <c r="BG7" i="56"/>
  <c r="BG9" i="56" s="1"/>
  <c r="BF7" i="56"/>
  <c r="BF9" i="56" s="1"/>
  <c r="BE7" i="56"/>
  <c r="AX7" i="56"/>
  <c r="AX9" i="56" s="1"/>
  <c r="AP7" i="56"/>
  <c r="AL62" i="56" s="1"/>
  <c r="AI7" i="56"/>
  <c r="AD7" i="56"/>
  <c r="V7" i="56"/>
  <c r="V9" i="56" s="1"/>
  <c r="O7" i="56"/>
  <c r="C10" i="56" s="1"/>
  <c r="BN4" i="56"/>
  <c r="Z4" i="56"/>
  <c r="AT4" i="56" s="1"/>
  <c r="BQ59" i="59"/>
  <c r="BP59" i="59"/>
  <c r="AW59" i="59"/>
  <c r="AV59" i="59"/>
  <c r="AU59" i="59"/>
  <c r="AT59" i="59"/>
  <c r="AS59" i="59"/>
  <c r="AO59" i="59"/>
  <c r="AN59" i="59"/>
  <c r="AM59" i="59"/>
  <c r="AL59" i="59"/>
  <c r="AK59" i="59"/>
  <c r="AC59" i="59"/>
  <c r="AB59" i="59"/>
  <c r="AA59" i="59"/>
  <c r="Z59" i="59"/>
  <c r="Y59" i="59"/>
  <c r="U59" i="59"/>
  <c r="T59" i="59"/>
  <c r="S59" i="59"/>
  <c r="R59" i="59"/>
  <c r="Q59" i="59"/>
  <c r="BR58" i="59"/>
  <c r="BO58" i="59"/>
  <c r="BN58" i="59"/>
  <c r="BM58" i="59"/>
  <c r="BI58" i="59"/>
  <c r="BH58" i="59"/>
  <c r="BG58" i="59"/>
  <c r="BF58" i="59"/>
  <c r="BE58" i="59"/>
  <c r="AX58" i="59"/>
  <c r="AP58" i="59"/>
  <c r="AD58" i="59"/>
  <c r="V58" i="59"/>
  <c r="BO57" i="59"/>
  <c r="BO59" i="59" s="1"/>
  <c r="BN57" i="59"/>
  <c r="BN59" i="59" s="1"/>
  <c r="BM57" i="59"/>
  <c r="BI57" i="59"/>
  <c r="BI59" i="59" s="1"/>
  <c r="BH57" i="59"/>
  <c r="BG57" i="59"/>
  <c r="BG59" i="59" s="1"/>
  <c r="BF57" i="59"/>
  <c r="BF59" i="59" s="1"/>
  <c r="BE57" i="59"/>
  <c r="AX57" i="59"/>
  <c r="AX59" i="59" s="1"/>
  <c r="AP57" i="59"/>
  <c r="AP59" i="59" s="1"/>
  <c r="AD57" i="59"/>
  <c r="V57" i="59"/>
  <c r="V59" i="59" s="1"/>
  <c r="AX54" i="59"/>
  <c r="AW54" i="59"/>
  <c r="AV54" i="59"/>
  <c r="AU54" i="59"/>
  <c r="AT54" i="59"/>
  <c r="AS54" i="59"/>
  <c r="AO54" i="59"/>
  <c r="AN54" i="59"/>
  <c r="AM54" i="59"/>
  <c r="AL54" i="59"/>
  <c r="AK54" i="59"/>
  <c r="AC54" i="59"/>
  <c r="AB54" i="59"/>
  <c r="AA54" i="59"/>
  <c r="Z54" i="59"/>
  <c r="Y54" i="59"/>
  <c r="U54" i="59"/>
  <c r="T54" i="59"/>
  <c r="S54" i="59"/>
  <c r="R54" i="59"/>
  <c r="Q54" i="59"/>
  <c r="BQ53" i="59"/>
  <c r="BP53" i="59"/>
  <c r="BO53" i="59"/>
  <c r="BN53" i="59"/>
  <c r="BM53" i="59"/>
  <c r="BI53" i="59"/>
  <c r="BH53" i="59"/>
  <c r="BG53" i="59"/>
  <c r="BF53" i="59"/>
  <c r="BE53" i="59"/>
  <c r="AX53" i="59"/>
  <c r="AP53" i="59"/>
  <c r="V53" i="59"/>
  <c r="BQ52" i="59"/>
  <c r="BP52" i="59"/>
  <c r="BO52" i="59"/>
  <c r="BO54" i="59" s="1"/>
  <c r="BN52" i="59"/>
  <c r="BM52" i="59"/>
  <c r="BI52" i="59"/>
  <c r="BH52" i="59"/>
  <c r="BH54" i="59" s="1"/>
  <c r="BG52" i="59"/>
  <c r="BG54" i="59" s="1"/>
  <c r="BF52" i="59"/>
  <c r="BE52" i="59"/>
  <c r="AX52" i="59"/>
  <c r="AP52" i="59"/>
  <c r="AD52" i="59"/>
  <c r="V52" i="59"/>
  <c r="AW49" i="59"/>
  <c r="AV49" i="59"/>
  <c r="AU49" i="59"/>
  <c r="AT49" i="59"/>
  <c r="AS49" i="59"/>
  <c r="AO49" i="59"/>
  <c r="AN49" i="59"/>
  <c r="AM49" i="59"/>
  <c r="AL49" i="59"/>
  <c r="AK49" i="59"/>
  <c r="AC49" i="59"/>
  <c r="AB49" i="59"/>
  <c r="AA49" i="59"/>
  <c r="Z49" i="59"/>
  <c r="Y49" i="59"/>
  <c r="U49" i="59"/>
  <c r="T49" i="59"/>
  <c r="S49" i="59"/>
  <c r="R49" i="59"/>
  <c r="Q49" i="59"/>
  <c r="BQ48" i="59"/>
  <c r="BP48" i="59"/>
  <c r="BO48" i="59"/>
  <c r="BN48" i="59"/>
  <c r="BM48" i="59"/>
  <c r="BI48" i="59"/>
  <c r="BH48" i="59"/>
  <c r="BG48" i="59"/>
  <c r="BF48" i="59"/>
  <c r="BE48" i="59"/>
  <c r="AX48" i="59"/>
  <c r="AP48" i="59"/>
  <c r="AD48" i="59"/>
  <c r="V48" i="59"/>
  <c r="BQ47" i="59"/>
  <c r="BQ49" i="59" s="1"/>
  <c r="BP47" i="59"/>
  <c r="BO47" i="59"/>
  <c r="BO49" i="59" s="1"/>
  <c r="BN47" i="59"/>
  <c r="BN49" i="59" s="1"/>
  <c r="BM47" i="59"/>
  <c r="BI47" i="59"/>
  <c r="BH47" i="59"/>
  <c r="BG47" i="59"/>
  <c r="BG49" i="59" s="1"/>
  <c r="BF47" i="59"/>
  <c r="BF49" i="59" s="1"/>
  <c r="BE47" i="59"/>
  <c r="AX47" i="59"/>
  <c r="AP47" i="59"/>
  <c r="AP49" i="59" s="1"/>
  <c r="AD47" i="59"/>
  <c r="V47" i="59"/>
  <c r="AW44" i="59"/>
  <c r="AV44" i="59"/>
  <c r="AU44" i="59"/>
  <c r="AT44" i="59"/>
  <c r="AS44" i="59"/>
  <c r="AO44" i="59"/>
  <c r="AN44" i="59"/>
  <c r="AM44" i="59"/>
  <c r="AL44" i="59"/>
  <c r="AK44" i="59"/>
  <c r="AC44" i="59"/>
  <c r="AB44" i="59"/>
  <c r="AA44" i="59"/>
  <c r="Z44" i="59"/>
  <c r="Y44" i="59"/>
  <c r="U44" i="59"/>
  <c r="T44" i="59"/>
  <c r="S44" i="59"/>
  <c r="R44" i="59"/>
  <c r="Q44" i="59"/>
  <c r="BQ43" i="59"/>
  <c r="BP43" i="59"/>
  <c r="BO43" i="59"/>
  <c r="BN43" i="59"/>
  <c r="BM43" i="59"/>
  <c r="BI43" i="59"/>
  <c r="BH43" i="59"/>
  <c r="BG43" i="59"/>
  <c r="BF43" i="59"/>
  <c r="BE43" i="59"/>
  <c r="AX43" i="59"/>
  <c r="AP43" i="59"/>
  <c r="AD43" i="59"/>
  <c r="V43" i="59"/>
  <c r="D19" i="59" s="1"/>
  <c r="J19" i="59" s="1"/>
  <c r="BQ42" i="59"/>
  <c r="BP42" i="59"/>
  <c r="BO42" i="59"/>
  <c r="BN42" i="59"/>
  <c r="BM42" i="59"/>
  <c r="BI42" i="59"/>
  <c r="BI44" i="59" s="1"/>
  <c r="BH42" i="59"/>
  <c r="BH44" i="59" s="1"/>
  <c r="BG42" i="59"/>
  <c r="BG44" i="59" s="1"/>
  <c r="BF42" i="59"/>
  <c r="BE42" i="59"/>
  <c r="AX42" i="59"/>
  <c r="AP42" i="59"/>
  <c r="AD42" i="59"/>
  <c r="V42" i="59"/>
  <c r="C19" i="59" s="1"/>
  <c r="I19" i="59" s="1"/>
  <c r="AW39" i="59"/>
  <c r="AV39" i="59"/>
  <c r="AU39" i="59"/>
  <c r="AT39" i="59"/>
  <c r="AS39" i="59"/>
  <c r="AO39" i="59"/>
  <c r="AN39" i="59"/>
  <c r="AM39" i="59"/>
  <c r="AL39" i="59"/>
  <c r="AK39" i="59"/>
  <c r="AC39" i="59"/>
  <c r="AB39" i="59"/>
  <c r="AA39" i="59"/>
  <c r="Z39" i="59"/>
  <c r="Y39" i="59"/>
  <c r="U39" i="59"/>
  <c r="T39" i="59"/>
  <c r="S39" i="59"/>
  <c r="R39" i="59"/>
  <c r="Q39" i="59"/>
  <c r="BQ38" i="59"/>
  <c r="BP38" i="59"/>
  <c r="BO38" i="59"/>
  <c r="BN38" i="59"/>
  <c r="BM38" i="59"/>
  <c r="BI38" i="59"/>
  <c r="BH38" i="59"/>
  <c r="BG38" i="59"/>
  <c r="BF38" i="59"/>
  <c r="BE38" i="59"/>
  <c r="AX38" i="59"/>
  <c r="AP38" i="59"/>
  <c r="AD38" i="59"/>
  <c r="V38" i="59"/>
  <c r="BQ37" i="59"/>
  <c r="BP37" i="59"/>
  <c r="BP39" i="59" s="1"/>
  <c r="BO37" i="59"/>
  <c r="BN37" i="59"/>
  <c r="BM37" i="59"/>
  <c r="BI37" i="59"/>
  <c r="BI39" i="59" s="1"/>
  <c r="BH37" i="59"/>
  <c r="BG37" i="59"/>
  <c r="BG39" i="59" s="1"/>
  <c r="BF37" i="59"/>
  <c r="BE37" i="59"/>
  <c r="AX37" i="59"/>
  <c r="AY62" i="59" s="1"/>
  <c r="AP37" i="59"/>
  <c r="AP39" i="59" s="1"/>
  <c r="AD37" i="59"/>
  <c r="V37" i="59"/>
  <c r="AW34" i="59"/>
  <c r="AV34" i="59"/>
  <c r="AU34" i="59"/>
  <c r="AT34" i="59"/>
  <c r="AS34" i="59"/>
  <c r="AO34" i="59"/>
  <c r="AN34" i="59"/>
  <c r="AM34" i="59"/>
  <c r="AL34" i="59"/>
  <c r="AK34" i="59"/>
  <c r="AC34" i="59"/>
  <c r="AB34" i="59"/>
  <c r="AA34" i="59"/>
  <c r="Z34" i="59"/>
  <c r="Y34" i="59"/>
  <c r="U34" i="59"/>
  <c r="T34" i="59"/>
  <c r="S34" i="59"/>
  <c r="R34" i="59"/>
  <c r="Q34" i="59"/>
  <c r="BQ33" i="59"/>
  <c r="BP33" i="59"/>
  <c r="BO33" i="59"/>
  <c r="BN33" i="59"/>
  <c r="BM33" i="59"/>
  <c r="BI33" i="59"/>
  <c r="BH33" i="59"/>
  <c r="BG33" i="59"/>
  <c r="BF33" i="59"/>
  <c r="BE33" i="59"/>
  <c r="AX33" i="59"/>
  <c r="AP33" i="59"/>
  <c r="AD33" i="59"/>
  <c r="V33" i="59"/>
  <c r="BQ32" i="59"/>
  <c r="BQ34" i="59" s="1"/>
  <c r="BP32" i="59"/>
  <c r="BO32" i="59"/>
  <c r="BO34" i="59" s="1"/>
  <c r="BN32" i="59"/>
  <c r="BM32" i="59"/>
  <c r="BI32" i="59"/>
  <c r="BI34" i="59" s="1"/>
  <c r="BH32" i="59"/>
  <c r="BG32" i="59"/>
  <c r="BF32" i="59"/>
  <c r="BE32" i="59"/>
  <c r="AX32" i="59"/>
  <c r="AP32" i="59"/>
  <c r="AD32" i="59"/>
  <c r="V32" i="59"/>
  <c r="AW29" i="59"/>
  <c r="AV29" i="59"/>
  <c r="AU29" i="59"/>
  <c r="AT29" i="59"/>
  <c r="AS29" i="59"/>
  <c r="AO29" i="59"/>
  <c r="AN29" i="59"/>
  <c r="AM29" i="59"/>
  <c r="AL29" i="59"/>
  <c r="AK29" i="59"/>
  <c r="AC29" i="59"/>
  <c r="AB29" i="59"/>
  <c r="AA29" i="59"/>
  <c r="Z29" i="59"/>
  <c r="Y29" i="59"/>
  <c r="U29" i="59"/>
  <c r="T29" i="59"/>
  <c r="S29" i="59"/>
  <c r="R29" i="59"/>
  <c r="Q29" i="59"/>
  <c r="BQ28" i="59"/>
  <c r="BP28" i="59"/>
  <c r="BO28" i="59"/>
  <c r="BN28" i="59"/>
  <c r="BM28" i="59"/>
  <c r="BI28" i="59"/>
  <c r="BH28" i="59"/>
  <c r="BG28" i="59"/>
  <c r="BF28" i="59"/>
  <c r="BE28" i="59"/>
  <c r="AX28" i="59"/>
  <c r="AP28" i="59"/>
  <c r="AD28" i="59"/>
  <c r="V28" i="59"/>
  <c r="BQ27" i="59"/>
  <c r="BQ29" i="59" s="1"/>
  <c r="BP27" i="59"/>
  <c r="BO27" i="59"/>
  <c r="BN27" i="59"/>
  <c r="BN29" i="59" s="1"/>
  <c r="BM27" i="59"/>
  <c r="BI27" i="59"/>
  <c r="BH27" i="59"/>
  <c r="BG27" i="59"/>
  <c r="BG29" i="59" s="1"/>
  <c r="BF27" i="59"/>
  <c r="BE27" i="59"/>
  <c r="AX27" i="59"/>
  <c r="AP27" i="59"/>
  <c r="AD27" i="59"/>
  <c r="V27" i="59"/>
  <c r="AW24" i="59"/>
  <c r="AV24" i="59"/>
  <c r="AU24" i="59"/>
  <c r="AT24" i="59"/>
  <c r="AS24" i="59"/>
  <c r="AO24" i="59"/>
  <c r="AN24" i="59"/>
  <c r="AM24" i="59"/>
  <c r="AL24" i="59"/>
  <c r="AK24" i="59"/>
  <c r="AC24" i="59"/>
  <c r="AB24" i="59"/>
  <c r="AA24" i="59"/>
  <c r="Z24" i="59"/>
  <c r="Y24" i="59"/>
  <c r="U24" i="59"/>
  <c r="T24" i="59"/>
  <c r="S24" i="59"/>
  <c r="R24" i="59"/>
  <c r="Q24" i="59"/>
  <c r="BQ23" i="59"/>
  <c r="BP23" i="59"/>
  <c r="BO23" i="59"/>
  <c r="BN23" i="59"/>
  <c r="BM23" i="59"/>
  <c r="BI23" i="59"/>
  <c r="BH23" i="59"/>
  <c r="BG23" i="59"/>
  <c r="BF23" i="59"/>
  <c r="BE23" i="59"/>
  <c r="AX23" i="59"/>
  <c r="AP23" i="59"/>
  <c r="AD23" i="59"/>
  <c r="V23" i="59"/>
  <c r="BQ22" i="59"/>
  <c r="BP22" i="59"/>
  <c r="BO22" i="59"/>
  <c r="BN22" i="59"/>
  <c r="BM22" i="59"/>
  <c r="BI22" i="59"/>
  <c r="BH22" i="59"/>
  <c r="BG22" i="59"/>
  <c r="BF22" i="59"/>
  <c r="BE22" i="59"/>
  <c r="AX22" i="59"/>
  <c r="AP22" i="59"/>
  <c r="AD22" i="59"/>
  <c r="V22" i="59"/>
  <c r="AW19" i="59"/>
  <c r="AV19" i="59"/>
  <c r="AU19" i="59"/>
  <c r="AT19" i="59"/>
  <c r="AS19" i="59"/>
  <c r="AO19" i="59"/>
  <c r="AN19" i="59"/>
  <c r="AM19" i="59"/>
  <c r="AL19" i="59"/>
  <c r="AK19" i="59"/>
  <c r="AC19" i="59"/>
  <c r="AB19" i="59"/>
  <c r="AA19" i="59"/>
  <c r="Z19" i="59"/>
  <c r="Y19" i="59"/>
  <c r="U19" i="59"/>
  <c r="T19" i="59"/>
  <c r="S19" i="59"/>
  <c r="R19" i="59"/>
  <c r="Q19" i="59"/>
  <c r="H19" i="59"/>
  <c r="G19" i="59"/>
  <c r="F19" i="59"/>
  <c r="BQ18" i="59"/>
  <c r="BP18" i="59"/>
  <c r="BO18" i="59"/>
  <c r="BN18" i="59"/>
  <c r="BM18" i="59"/>
  <c r="BI18" i="59"/>
  <c r="BH18" i="59"/>
  <c r="BG18" i="59"/>
  <c r="BF18" i="59"/>
  <c r="BE18" i="59"/>
  <c r="AX18" i="59"/>
  <c r="AP18" i="59"/>
  <c r="AD18" i="59"/>
  <c r="V18" i="59"/>
  <c r="F18" i="59"/>
  <c r="BQ17" i="59"/>
  <c r="BP17" i="59"/>
  <c r="BO17" i="59"/>
  <c r="BN17" i="59"/>
  <c r="BM17" i="59"/>
  <c r="BI17" i="59"/>
  <c r="BH17" i="59"/>
  <c r="BG17" i="59"/>
  <c r="BF17" i="59"/>
  <c r="BE17" i="59"/>
  <c r="AX17" i="59"/>
  <c r="AP17" i="59"/>
  <c r="AD17" i="59"/>
  <c r="V17" i="59"/>
  <c r="AW14" i="59"/>
  <c r="AV14" i="59"/>
  <c r="AU14" i="59"/>
  <c r="AT14" i="59"/>
  <c r="AS14" i="59"/>
  <c r="AO14" i="59"/>
  <c r="AN14" i="59"/>
  <c r="AM14" i="59"/>
  <c r="AL14" i="59"/>
  <c r="AK14" i="59"/>
  <c r="AC14" i="59"/>
  <c r="AB14" i="59"/>
  <c r="AA14" i="59"/>
  <c r="Z14" i="59"/>
  <c r="Y14" i="59"/>
  <c r="U14" i="59"/>
  <c r="T14" i="59"/>
  <c r="S14" i="59"/>
  <c r="R14" i="59"/>
  <c r="Q14" i="59"/>
  <c r="BQ13" i="59"/>
  <c r="BP13" i="59"/>
  <c r="BO13" i="59"/>
  <c r="BN13" i="59"/>
  <c r="BM13" i="59"/>
  <c r="BI13" i="59"/>
  <c r="BH13" i="59"/>
  <c r="BG13" i="59"/>
  <c r="BF13" i="59"/>
  <c r="BE13" i="59"/>
  <c r="AX13" i="59"/>
  <c r="AP13" i="59"/>
  <c r="AD13" i="59"/>
  <c r="V13" i="59"/>
  <c r="BQ12" i="59"/>
  <c r="BP12" i="59"/>
  <c r="BP14" i="59" s="1"/>
  <c r="BO12" i="59"/>
  <c r="BN12" i="59"/>
  <c r="BM12" i="59"/>
  <c r="BM14" i="59" s="1"/>
  <c r="BI12" i="59"/>
  <c r="BI14" i="59" s="1"/>
  <c r="BH12" i="59"/>
  <c r="BG12" i="59"/>
  <c r="BF12" i="59"/>
  <c r="BE12" i="59"/>
  <c r="AX12" i="59"/>
  <c r="AX14" i="59" s="1"/>
  <c r="AP12" i="59"/>
  <c r="AP14" i="59" s="1"/>
  <c r="AD12" i="59"/>
  <c r="V12" i="59"/>
  <c r="AW9" i="59"/>
  <c r="AV9" i="59"/>
  <c r="AU9" i="59"/>
  <c r="AT9" i="59"/>
  <c r="AS9" i="59"/>
  <c r="AO9" i="59"/>
  <c r="AN9" i="59"/>
  <c r="AM9" i="59"/>
  <c r="AL9" i="59"/>
  <c r="AK9" i="59"/>
  <c r="AC9" i="59"/>
  <c r="AB9" i="59"/>
  <c r="AA9" i="59"/>
  <c r="Z9" i="59"/>
  <c r="Y9" i="59"/>
  <c r="U9" i="59"/>
  <c r="T9" i="59"/>
  <c r="S9" i="59"/>
  <c r="R9" i="59"/>
  <c r="Q9" i="59"/>
  <c r="BQ8" i="59"/>
  <c r="BP8" i="59"/>
  <c r="BO8" i="59"/>
  <c r="BN8" i="59"/>
  <c r="BM8" i="59"/>
  <c r="BI8" i="59"/>
  <c r="BH8" i="59"/>
  <c r="BG8" i="59"/>
  <c r="BF8" i="59"/>
  <c r="BE8" i="59"/>
  <c r="AX8" i="59"/>
  <c r="AP8" i="59"/>
  <c r="AD8" i="59"/>
  <c r="V8" i="59"/>
  <c r="BQ7" i="59"/>
  <c r="BQ9" i="59" s="1"/>
  <c r="BP7" i="59"/>
  <c r="BP9" i="59" s="1"/>
  <c r="BO7" i="59"/>
  <c r="BN7" i="59"/>
  <c r="BN9" i="59" s="1"/>
  <c r="BM7" i="59"/>
  <c r="BI7" i="59"/>
  <c r="BH7" i="59"/>
  <c r="BH9" i="59" s="1"/>
  <c r="BG7" i="59"/>
  <c r="BG9" i="59" s="1"/>
  <c r="BF7" i="59"/>
  <c r="BF9" i="59" s="1"/>
  <c r="BE7" i="59"/>
  <c r="AX7" i="59"/>
  <c r="AX9" i="59" s="1"/>
  <c r="AP7" i="59"/>
  <c r="AD7" i="59"/>
  <c r="V7" i="59"/>
  <c r="BJ7" i="59" s="1"/>
  <c r="Z4" i="59"/>
  <c r="AT4" i="59" s="1"/>
  <c r="BN4" i="59" s="1"/>
  <c r="BQ59" i="58"/>
  <c r="BP59" i="58"/>
  <c r="AW59" i="58"/>
  <c r="AV59" i="58"/>
  <c r="AU59" i="58"/>
  <c r="AT59" i="58"/>
  <c r="AS59" i="58"/>
  <c r="AO59" i="58"/>
  <c r="AN59" i="58"/>
  <c r="AM59" i="58"/>
  <c r="AL59" i="58"/>
  <c r="AK59" i="58"/>
  <c r="AC59" i="58"/>
  <c r="AB59" i="58"/>
  <c r="AA59" i="58"/>
  <c r="Z59" i="58"/>
  <c r="Y59" i="58"/>
  <c r="U59" i="58"/>
  <c r="T59" i="58"/>
  <c r="S59" i="58"/>
  <c r="R59" i="58"/>
  <c r="Q59" i="58"/>
  <c r="BO58" i="58"/>
  <c r="BN58" i="58"/>
  <c r="BM58" i="58"/>
  <c r="BI58" i="58"/>
  <c r="BH58" i="58"/>
  <c r="BG58" i="58"/>
  <c r="BF58" i="58"/>
  <c r="BE58" i="58"/>
  <c r="AX58" i="58"/>
  <c r="AP58" i="58"/>
  <c r="AD58" i="58"/>
  <c r="V58" i="58"/>
  <c r="BO57" i="58"/>
  <c r="BO59" i="58" s="1"/>
  <c r="BN57" i="58"/>
  <c r="BN59" i="58" s="1"/>
  <c r="BM57" i="58"/>
  <c r="BI57" i="58"/>
  <c r="BI59" i="58" s="1"/>
  <c r="BH57" i="58"/>
  <c r="BH59" i="58" s="1"/>
  <c r="BG57" i="58"/>
  <c r="BG59" i="58" s="1"/>
  <c r="BF57" i="58"/>
  <c r="BF59" i="58" s="1"/>
  <c r="BE57" i="58"/>
  <c r="AX57" i="58"/>
  <c r="AX59" i="58" s="1"/>
  <c r="AP57" i="58"/>
  <c r="AP59" i="58" s="1"/>
  <c r="AD57" i="58"/>
  <c r="AD59" i="58" s="1"/>
  <c r="V57" i="58"/>
  <c r="V59" i="58" s="1"/>
  <c r="AW54" i="58"/>
  <c r="AV54" i="58"/>
  <c r="AU54" i="58"/>
  <c r="AT54" i="58"/>
  <c r="AS54" i="58"/>
  <c r="AO54" i="58"/>
  <c r="AN54" i="58"/>
  <c r="AM54" i="58"/>
  <c r="AL54" i="58"/>
  <c r="AK54" i="58"/>
  <c r="AC54" i="58"/>
  <c r="AB54" i="58"/>
  <c r="AA54" i="58"/>
  <c r="Z54" i="58"/>
  <c r="Y54" i="58"/>
  <c r="U54" i="58"/>
  <c r="T54" i="58"/>
  <c r="S54" i="58"/>
  <c r="R54" i="58"/>
  <c r="Q54" i="58"/>
  <c r="BQ53" i="58"/>
  <c r="BP53" i="58"/>
  <c r="BO53" i="58"/>
  <c r="BN53" i="58"/>
  <c r="BM53" i="58"/>
  <c r="BI53" i="58"/>
  <c r="BH53" i="58"/>
  <c r="BG53" i="58"/>
  <c r="BF53" i="58"/>
  <c r="BE53" i="58"/>
  <c r="AX53" i="58"/>
  <c r="AP53" i="58"/>
  <c r="AD53" i="58"/>
  <c r="V53" i="58"/>
  <c r="BQ52" i="58"/>
  <c r="BP52" i="58"/>
  <c r="BO52" i="58"/>
  <c r="BO54" i="58" s="1"/>
  <c r="BN52" i="58"/>
  <c r="BM52" i="58"/>
  <c r="BI52" i="58"/>
  <c r="BH52" i="58"/>
  <c r="BG52" i="58"/>
  <c r="BF52" i="58"/>
  <c r="BE52" i="58"/>
  <c r="AX52" i="58"/>
  <c r="AX54" i="58" s="1"/>
  <c r="AP52" i="58"/>
  <c r="AD52" i="58"/>
  <c r="V52" i="58"/>
  <c r="AW49" i="58"/>
  <c r="AV49" i="58"/>
  <c r="AU49" i="58"/>
  <c r="AT49" i="58"/>
  <c r="AS49" i="58"/>
  <c r="AO49" i="58"/>
  <c r="AN49" i="58"/>
  <c r="AM49" i="58"/>
  <c r="AL49" i="58"/>
  <c r="AK49" i="58"/>
  <c r="AC49" i="58"/>
  <c r="AB49" i="58"/>
  <c r="AA49" i="58"/>
  <c r="Z49" i="58"/>
  <c r="Y49" i="58"/>
  <c r="U49" i="58"/>
  <c r="T49" i="58"/>
  <c r="S49" i="58"/>
  <c r="R49" i="58"/>
  <c r="Q49" i="58"/>
  <c r="BQ48" i="58"/>
  <c r="BP48" i="58"/>
  <c r="BO48" i="58"/>
  <c r="BN48" i="58"/>
  <c r="BM48" i="58"/>
  <c r="BI48" i="58"/>
  <c r="BH48" i="58"/>
  <c r="BG48" i="58"/>
  <c r="BF48" i="58"/>
  <c r="BE48" i="58"/>
  <c r="AX48" i="58"/>
  <c r="AP48" i="58"/>
  <c r="AD48" i="58"/>
  <c r="V48" i="58"/>
  <c r="BQ47" i="58"/>
  <c r="BP47" i="58"/>
  <c r="BO47" i="58"/>
  <c r="BO49" i="58" s="1"/>
  <c r="BN47" i="58"/>
  <c r="BM47" i="58"/>
  <c r="BI47" i="58"/>
  <c r="BH47" i="58"/>
  <c r="BG47" i="58"/>
  <c r="BF47" i="58"/>
  <c r="BE47" i="58"/>
  <c r="AX47" i="58"/>
  <c r="AX49" i="58" s="1"/>
  <c r="AP47" i="58"/>
  <c r="AD47" i="58"/>
  <c r="V47" i="58"/>
  <c r="AW44" i="58"/>
  <c r="AV44" i="58"/>
  <c r="AU44" i="58"/>
  <c r="AT44" i="58"/>
  <c r="AS44" i="58"/>
  <c r="AO44" i="58"/>
  <c r="AN44" i="58"/>
  <c r="AM44" i="58"/>
  <c r="AL44" i="58"/>
  <c r="AK44" i="58"/>
  <c r="AC44" i="58"/>
  <c r="AB44" i="58"/>
  <c r="AA44" i="58"/>
  <c r="Z44" i="58"/>
  <c r="Y44" i="58"/>
  <c r="U44" i="58"/>
  <c r="T44" i="58"/>
  <c r="S44" i="58"/>
  <c r="R44" i="58"/>
  <c r="Q44" i="58"/>
  <c r="BQ43" i="58"/>
  <c r="BP43" i="58"/>
  <c r="BO43" i="58"/>
  <c r="BN43" i="58"/>
  <c r="BM43" i="58"/>
  <c r="BI43" i="58"/>
  <c r="BH43" i="58"/>
  <c r="BG43" i="58"/>
  <c r="BF43" i="58"/>
  <c r="BE43" i="58"/>
  <c r="AX43" i="58"/>
  <c r="AP43" i="58"/>
  <c r="G19" i="58" s="1"/>
  <c r="AD43" i="58"/>
  <c r="V43" i="58"/>
  <c r="D19" i="58" s="1"/>
  <c r="BQ42" i="58"/>
  <c r="BP42" i="58"/>
  <c r="BO42" i="58"/>
  <c r="BN42" i="58"/>
  <c r="BM42" i="58"/>
  <c r="BI42" i="58"/>
  <c r="BH42" i="58"/>
  <c r="BH44" i="58" s="1"/>
  <c r="BG42" i="58"/>
  <c r="BF42" i="58"/>
  <c r="BE42" i="58"/>
  <c r="AX42" i="58"/>
  <c r="AP42" i="58"/>
  <c r="AD42" i="58"/>
  <c r="V42" i="58"/>
  <c r="C19" i="58" s="1"/>
  <c r="AW39" i="58"/>
  <c r="AV39" i="58"/>
  <c r="AU39" i="58"/>
  <c r="AT39" i="58"/>
  <c r="AS39" i="58"/>
  <c r="AO39" i="58"/>
  <c r="AN39" i="58"/>
  <c r="AM39" i="58"/>
  <c r="AL39" i="58"/>
  <c r="AK39" i="58"/>
  <c r="AC39" i="58"/>
  <c r="AB39" i="58"/>
  <c r="AA39" i="58"/>
  <c r="Z39" i="58"/>
  <c r="Y39" i="58"/>
  <c r="U39" i="58"/>
  <c r="T39" i="58"/>
  <c r="S39" i="58"/>
  <c r="R39" i="58"/>
  <c r="Q39" i="58"/>
  <c r="BQ38" i="58"/>
  <c r="BP38" i="58"/>
  <c r="BO38" i="58"/>
  <c r="BN38" i="58"/>
  <c r="BM38" i="58"/>
  <c r="BI38" i="58"/>
  <c r="BH38" i="58"/>
  <c r="BG38" i="58"/>
  <c r="BF38" i="58"/>
  <c r="BE38" i="58"/>
  <c r="AX38" i="58"/>
  <c r="AP38" i="58"/>
  <c r="AD38" i="58"/>
  <c r="V38" i="58"/>
  <c r="BQ37" i="58"/>
  <c r="BP37" i="58"/>
  <c r="BO37" i="58"/>
  <c r="BO39" i="58" s="1"/>
  <c r="BN37" i="58"/>
  <c r="BM37" i="58"/>
  <c r="BI37" i="58"/>
  <c r="BH37" i="58"/>
  <c r="BG37" i="58"/>
  <c r="BF37" i="58"/>
  <c r="BE37" i="58"/>
  <c r="AX37" i="58"/>
  <c r="AY62" i="58" s="1"/>
  <c r="AP37" i="58"/>
  <c r="AD37" i="58"/>
  <c r="V37" i="58"/>
  <c r="AW34" i="58"/>
  <c r="AV34" i="58"/>
  <c r="AU34" i="58"/>
  <c r="AT34" i="58"/>
  <c r="AS34" i="58"/>
  <c r="AO34" i="58"/>
  <c r="AN34" i="58"/>
  <c r="AM34" i="58"/>
  <c r="AL34" i="58"/>
  <c r="AK34" i="58"/>
  <c r="AC34" i="58"/>
  <c r="AB34" i="58"/>
  <c r="AA34" i="58"/>
  <c r="Z34" i="58"/>
  <c r="Y34" i="58"/>
  <c r="U34" i="58"/>
  <c r="T34" i="58"/>
  <c r="S34" i="58"/>
  <c r="R34" i="58"/>
  <c r="Q34" i="58"/>
  <c r="BQ33" i="58"/>
  <c r="BP33" i="58"/>
  <c r="BO33" i="58"/>
  <c r="BN33" i="58"/>
  <c r="BM33" i="58"/>
  <c r="BI33" i="58"/>
  <c r="BH33" i="58"/>
  <c r="BG33" i="58"/>
  <c r="BF33" i="58"/>
  <c r="BE33" i="58"/>
  <c r="AX33" i="58"/>
  <c r="AP33" i="58"/>
  <c r="AD33" i="58"/>
  <c r="V33" i="58"/>
  <c r="BQ32" i="58"/>
  <c r="BP32" i="58"/>
  <c r="BO32" i="58"/>
  <c r="BO34" i="58" s="1"/>
  <c r="BN32" i="58"/>
  <c r="BM32" i="58"/>
  <c r="BI32" i="58"/>
  <c r="BH32" i="58"/>
  <c r="BG32" i="58"/>
  <c r="BF32" i="58"/>
  <c r="BE32" i="58"/>
  <c r="AX32" i="58"/>
  <c r="AP32" i="58"/>
  <c r="AD32" i="58"/>
  <c r="V32" i="58"/>
  <c r="AW29" i="58"/>
  <c r="AV29" i="58"/>
  <c r="AU29" i="58"/>
  <c r="AT29" i="58"/>
  <c r="AS29" i="58"/>
  <c r="AO29" i="58"/>
  <c r="AN29" i="58"/>
  <c r="AM29" i="58"/>
  <c r="AL29" i="58"/>
  <c r="AK29" i="58"/>
  <c r="AC29" i="58"/>
  <c r="AB29" i="58"/>
  <c r="AA29" i="58"/>
  <c r="Z29" i="58"/>
  <c r="Y29" i="58"/>
  <c r="U29" i="58"/>
  <c r="T29" i="58"/>
  <c r="S29" i="58"/>
  <c r="R29" i="58"/>
  <c r="Q29" i="58"/>
  <c r="BQ28" i="58"/>
  <c r="BP28" i="58"/>
  <c r="BO28" i="58"/>
  <c r="BN28" i="58"/>
  <c r="BM28" i="58"/>
  <c r="BI28" i="58"/>
  <c r="BH28" i="58"/>
  <c r="BG28" i="58"/>
  <c r="BF28" i="58"/>
  <c r="BE28" i="58"/>
  <c r="AX28" i="58"/>
  <c r="AP28" i="58"/>
  <c r="AD28" i="58"/>
  <c r="V28" i="58"/>
  <c r="BQ27" i="58"/>
  <c r="BP27" i="58"/>
  <c r="BO27" i="58"/>
  <c r="BN27" i="58"/>
  <c r="BM27" i="58"/>
  <c r="BI27" i="58"/>
  <c r="BH27" i="58"/>
  <c r="BG27" i="58"/>
  <c r="BF27" i="58"/>
  <c r="BE27" i="58"/>
  <c r="AX27" i="58"/>
  <c r="AP27" i="58"/>
  <c r="AD27" i="58"/>
  <c r="V27" i="58"/>
  <c r="AW24" i="58"/>
  <c r="AV24" i="58"/>
  <c r="AU24" i="58"/>
  <c r="AT24" i="58"/>
  <c r="AS24" i="58"/>
  <c r="AO24" i="58"/>
  <c r="AN24" i="58"/>
  <c r="AM24" i="58"/>
  <c r="AL24" i="58"/>
  <c r="AK24" i="58"/>
  <c r="AC24" i="58"/>
  <c r="AB24" i="58"/>
  <c r="AA24" i="58"/>
  <c r="Z24" i="58"/>
  <c r="Y24" i="58"/>
  <c r="U24" i="58"/>
  <c r="T24" i="58"/>
  <c r="S24" i="58"/>
  <c r="R24" i="58"/>
  <c r="Q24" i="58"/>
  <c r="BQ23" i="58"/>
  <c r="BP23" i="58"/>
  <c r="BO23" i="58"/>
  <c r="BN23" i="58"/>
  <c r="BM23" i="58"/>
  <c r="BI23" i="58"/>
  <c r="BH23" i="58"/>
  <c r="BG23" i="58"/>
  <c r="BF23" i="58"/>
  <c r="BE23" i="58"/>
  <c r="AX23" i="58"/>
  <c r="AP23" i="58"/>
  <c r="AD23" i="58"/>
  <c r="V23" i="58"/>
  <c r="BQ22" i="58"/>
  <c r="BP22" i="58"/>
  <c r="BO22" i="58"/>
  <c r="BN22" i="58"/>
  <c r="BM22" i="58"/>
  <c r="BI22" i="58"/>
  <c r="BH22" i="58"/>
  <c r="BG22" i="58"/>
  <c r="BF22" i="58"/>
  <c r="BE22" i="58"/>
  <c r="AX22" i="58"/>
  <c r="AP22" i="58"/>
  <c r="AD22" i="58"/>
  <c r="V22" i="58"/>
  <c r="AW19" i="58"/>
  <c r="AV19" i="58"/>
  <c r="AU19" i="58"/>
  <c r="AT19" i="58"/>
  <c r="AS19" i="58"/>
  <c r="AO19" i="58"/>
  <c r="AN19" i="58"/>
  <c r="AM19" i="58"/>
  <c r="AL19" i="58"/>
  <c r="AK19" i="58"/>
  <c r="AC19" i="58"/>
  <c r="AB19" i="58"/>
  <c r="AA19" i="58"/>
  <c r="Z19" i="58"/>
  <c r="Y19" i="58"/>
  <c r="U19" i="58"/>
  <c r="T19" i="58"/>
  <c r="S19" i="58"/>
  <c r="R19" i="58"/>
  <c r="Q19" i="58"/>
  <c r="F19" i="58"/>
  <c r="BQ18" i="58"/>
  <c r="BP18" i="58"/>
  <c r="BO18" i="58"/>
  <c r="BN18" i="58"/>
  <c r="BM18" i="58"/>
  <c r="BI18" i="58"/>
  <c r="BH18" i="58"/>
  <c r="BG18" i="58"/>
  <c r="BF18" i="58"/>
  <c r="BE18" i="58"/>
  <c r="AX18" i="58"/>
  <c r="AP18" i="58"/>
  <c r="AD18" i="58"/>
  <c r="V18" i="58"/>
  <c r="G18" i="58"/>
  <c r="BQ17" i="58"/>
  <c r="BP17" i="58"/>
  <c r="BO17" i="58"/>
  <c r="BN17" i="58"/>
  <c r="BM17" i="58"/>
  <c r="BI17" i="58"/>
  <c r="BH17" i="58"/>
  <c r="BG17" i="58"/>
  <c r="BF17" i="58"/>
  <c r="BE17" i="58"/>
  <c r="AX17" i="58"/>
  <c r="AP17" i="58"/>
  <c r="AD17" i="58"/>
  <c r="V17" i="58"/>
  <c r="AW14" i="58"/>
  <c r="AV14" i="58"/>
  <c r="AU14" i="58"/>
  <c r="AT14" i="58"/>
  <c r="AS14" i="58"/>
  <c r="AO14" i="58"/>
  <c r="AN14" i="58"/>
  <c r="AM14" i="58"/>
  <c r="AL14" i="58"/>
  <c r="AK14" i="58"/>
  <c r="AC14" i="58"/>
  <c r="AB14" i="58"/>
  <c r="AA14" i="58"/>
  <c r="Z14" i="58"/>
  <c r="Y14" i="58"/>
  <c r="U14" i="58"/>
  <c r="T14" i="58"/>
  <c r="S14" i="58"/>
  <c r="R14" i="58"/>
  <c r="Q14" i="58"/>
  <c r="BQ13" i="58"/>
  <c r="BP13" i="58"/>
  <c r="BO13" i="58"/>
  <c r="BN13" i="58"/>
  <c r="BM13" i="58"/>
  <c r="BI13" i="58"/>
  <c r="BH13" i="58"/>
  <c r="BG13" i="58"/>
  <c r="BF13" i="58"/>
  <c r="BE13" i="58"/>
  <c r="AX13" i="58"/>
  <c r="AP13" i="58"/>
  <c r="AD13" i="58"/>
  <c r="V13" i="58"/>
  <c r="BQ12" i="58"/>
  <c r="BP12" i="58"/>
  <c r="BO12" i="58"/>
  <c r="BN12" i="58"/>
  <c r="BN14" i="58" s="1"/>
  <c r="BM12" i="58"/>
  <c r="BI12" i="58"/>
  <c r="BH12" i="58"/>
  <c r="BG12" i="58"/>
  <c r="BG14" i="58" s="1"/>
  <c r="BF12" i="58"/>
  <c r="BF14" i="58" s="1"/>
  <c r="BE12" i="58"/>
  <c r="AX12" i="58"/>
  <c r="AP12" i="58"/>
  <c r="AP14" i="58" s="1"/>
  <c r="AD12" i="58"/>
  <c r="V12" i="58"/>
  <c r="AW9" i="58"/>
  <c r="AV9" i="58"/>
  <c r="AU9" i="58"/>
  <c r="AT9" i="58"/>
  <c r="AS9" i="58"/>
  <c r="AP9" i="58"/>
  <c r="AO9" i="58"/>
  <c r="AN9" i="58"/>
  <c r="AM9" i="58"/>
  <c r="AL9" i="58"/>
  <c r="AK9" i="58"/>
  <c r="AC9" i="58"/>
  <c r="AB9" i="58"/>
  <c r="AA9" i="58"/>
  <c r="Z9" i="58"/>
  <c r="Y9" i="58"/>
  <c r="U9" i="58"/>
  <c r="T9" i="58"/>
  <c r="S9" i="58"/>
  <c r="R9" i="58"/>
  <c r="Q9" i="58"/>
  <c r="BQ8" i="58"/>
  <c r="BP8" i="58"/>
  <c r="BO8" i="58"/>
  <c r="BN8" i="58"/>
  <c r="BM8" i="58"/>
  <c r="BI8" i="58"/>
  <c r="BH8" i="58"/>
  <c r="BG8" i="58"/>
  <c r="BF8" i="58"/>
  <c r="BE8" i="58"/>
  <c r="AX8" i="58"/>
  <c r="AP8" i="58"/>
  <c r="AD8" i="58"/>
  <c r="V8" i="58"/>
  <c r="BQ7" i="58"/>
  <c r="BP7" i="58"/>
  <c r="BO7" i="58"/>
  <c r="BO9" i="58" s="1"/>
  <c r="BN7" i="58"/>
  <c r="BM7" i="58"/>
  <c r="BI7" i="58"/>
  <c r="BH7" i="58"/>
  <c r="BG7" i="58"/>
  <c r="BF7" i="58"/>
  <c r="BE7" i="58"/>
  <c r="AX7" i="58"/>
  <c r="AX9" i="58" s="1"/>
  <c r="AP7" i="58"/>
  <c r="AD7" i="58"/>
  <c r="V7" i="58"/>
  <c r="Z4" i="58"/>
  <c r="AT4" i="58" s="1"/>
  <c r="BN4" i="58" s="1"/>
  <c r="J17" i="66" l="1"/>
  <c r="BR19" i="66"/>
  <c r="AQ64" i="66"/>
  <c r="G38" i="66"/>
  <c r="AI9" i="66"/>
  <c r="AL65" i="66" s="1"/>
  <c r="G25" i="66"/>
  <c r="H10" i="66"/>
  <c r="H25" i="66" s="1"/>
  <c r="G8" i="66"/>
  <c r="G23" i="66"/>
  <c r="F23" i="66"/>
  <c r="H17" i="66"/>
  <c r="H23" i="66" s="1"/>
  <c r="BJ59" i="66"/>
  <c r="BJ54" i="66"/>
  <c r="BR49" i="66"/>
  <c r="AF64" i="66"/>
  <c r="BP63" i="66"/>
  <c r="BJ44" i="66"/>
  <c r="AE64" i="66"/>
  <c r="BS63" i="66"/>
  <c r="E18" i="66"/>
  <c r="K18" i="66" s="1"/>
  <c r="BR34" i="66"/>
  <c r="BJ34" i="66"/>
  <c r="BR29" i="66"/>
  <c r="BJ29" i="66"/>
  <c r="BJ24" i="66"/>
  <c r="BR9" i="66"/>
  <c r="BF63" i="66"/>
  <c r="R64" i="66"/>
  <c r="BJ49" i="66"/>
  <c r="BT63" i="66"/>
  <c r="D24" i="66"/>
  <c r="BC8" i="66"/>
  <c r="D23" i="66"/>
  <c r="J10" i="66"/>
  <c r="J23" i="66" s="1"/>
  <c r="W64" i="66"/>
  <c r="D38" i="66"/>
  <c r="D8" i="66"/>
  <c r="BJ19" i="66"/>
  <c r="K19" i="66"/>
  <c r="AB64" i="66"/>
  <c r="C9" i="66"/>
  <c r="F24" i="66"/>
  <c r="F32" i="66"/>
  <c r="F38" i="66" s="1"/>
  <c r="H18" i="66"/>
  <c r="J32" i="66"/>
  <c r="E32" i="66"/>
  <c r="BF62" i="66"/>
  <c r="BF64" i="66" s="1"/>
  <c r="BC7" i="66"/>
  <c r="BJ9" i="66"/>
  <c r="I17" i="66"/>
  <c r="E17" i="66"/>
  <c r="BK63" i="66"/>
  <c r="BR24" i="66"/>
  <c r="I32" i="66"/>
  <c r="BK62" i="66"/>
  <c r="BR14" i="66"/>
  <c r="O9" i="66"/>
  <c r="C10" i="66"/>
  <c r="BR44" i="66"/>
  <c r="BT62" i="66"/>
  <c r="G20" i="66"/>
  <c r="G12" i="66"/>
  <c r="F9" i="66"/>
  <c r="AV64" i="66"/>
  <c r="BP62" i="66"/>
  <c r="BR39" i="66"/>
  <c r="BS62" i="66"/>
  <c r="D20" i="66"/>
  <c r="J9" i="66"/>
  <c r="D12" i="66"/>
  <c r="AX34" i="65"/>
  <c r="G17" i="65"/>
  <c r="BQ29" i="65"/>
  <c r="BP24" i="65"/>
  <c r="AX24" i="65"/>
  <c r="BM24" i="65"/>
  <c r="BH24" i="65"/>
  <c r="AX19" i="65"/>
  <c r="AP19" i="65"/>
  <c r="AI8" i="65"/>
  <c r="G10" i="65" s="1"/>
  <c r="G25" i="65" s="1"/>
  <c r="AI7" i="65"/>
  <c r="F10" i="65" s="1"/>
  <c r="BJ58" i="65"/>
  <c r="BQ54" i="65"/>
  <c r="AD54" i="65"/>
  <c r="V54" i="65"/>
  <c r="BP49" i="65"/>
  <c r="BN49" i="65"/>
  <c r="AD49" i="65"/>
  <c r="BF49" i="65"/>
  <c r="AF63" i="65"/>
  <c r="V49" i="65"/>
  <c r="BQ44" i="65"/>
  <c r="AD44" i="65"/>
  <c r="V39" i="65"/>
  <c r="BQ34" i="65"/>
  <c r="AD34" i="65"/>
  <c r="BF34" i="65"/>
  <c r="AD29" i="65"/>
  <c r="Z75" i="65"/>
  <c r="AD24" i="65"/>
  <c r="BF24" i="65"/>
  <c r="BQ19" i="65"/>
  <c r="BP19" i="65"/>
  <c r="AD19" i="65"/>
  <c r="BM19" i="65"/>
  <c r="BH19" i="65"/>
  <c r="BG19" i="65"/>
  <c r="V19" i="65"/>
  <c r="BP14" i="65"/>
  <c r="AD14" i="65"/>
  <c r="V14" i="65"/>
  <c r="BQ9" i="65"/>
  <c r="BP9" i="65"/>
  <c r="AD9" i="65"/>
  <c r="BM9" i="65"/>
  <c r="BH9" i="65"/>
  <c r="BI9" i="65"/>
  <c r="V9" i="65"/>
  <c r="BE9" i="65"/>
  <c r="BO54" i="65"/>
  <c r="C32" i="65"/>
  <c r="BP39" i="65"/>
  <c r="BF39" i="65"/>
  <c r="AP49" i="65"/>
  <c r="AZ63" i="65"/>
  <c r="AQ63" i="65"/>
  <c r="AP34" i="65"/>
  <c r="BG34" i="65"/>
  <c r="BJ33" i="65"/>
  <c r="BN29" i="65"/>
  <c r="AP29" i="65"/>
  <c r="BN24" i="65"/>
  <c r="AP24" i="65"/>
  <c r="BG24" i="65"/>
  <c r="BN19" i="65"/>
  <c r="BQ14" i="65"/>
  <c r="BJ57" i="65"/>
  <c r="BR53" i="65"/>
  <c r="BJ53" i="65"/>
  <c r="BH54" i="65"/>
  <c r="BJ52" i="65"/>
  <c r="BJ54" i="65" s="1"/>
  <c r="BO49" i="65"/>
  <c r="BR48" i="65"/>
  <c r="BJ48" i="65"/>
  <c r="BH49" i="65"/>
  <c r="BJ47" i="65"/>
  <c r="BP44" i="65"/>
  <c r="BR43" i="65"/>
  <c r="BJ42" i="65"/>
  <c r="BI44" i="65"/>
  <c r="AE62" i="65"/>
  <c r="I18" i="65"/>
  <c r="BJ37" i="65"/>
  <c r="BG39" i="65"/>
  <c r="BO34" i="65"/>
  <c r="BR33" i="65"/>
  <c r="V34" i="65"/>
  <c r="BE34" i="65"/>
  <c r="BI34" i="65"/>
  <c r="C17" i="65"/>
  <c r="BP29" i="65"/>
  <c r="BR27" i="65"/>
  <c r="BO29" i="65"/>
  <c r="BJ27" i="65"/>
  <c r="BF29" i="65"/>
  <c r="BJ28" i="65"/>
  <c r="BO24" i="65"/>
  <c r="BR23" i="65"/>
  <c r="V24" i="65"/>
  <c r="BI24" i="65"/>
  <c r="BO19" i="65"/>
  <c r="BR18" i="65"/>
  <c r="BE19" i="65"/>
  <c r="BI19" i="65"/>
  <c r="BJ17" i="65"/>
  <c r="BO14" i="65"/>
  <c r="BR13" i="65"/>
  <c r="BJ13" i="65"/>
  <c r="BE14" i="65"/>
  <c r="BI14" i="65"/>
  <c r="BO9" i="65"/>
  <c r="BR8" i="65"/>
  <c r="BF9" i="65"/>
  <c r="O8" i="65"/>
  <c r="D10" i="65" s="1"/>
  <c r="D25" i="65" s="1"/>
  <c r="R62" i="65"/>
  <c r="BJ8" i="65"/>
  <c r="BF63" i="65" s="1"/>
  <c r="J19" i="65"/>
  <c r="D32" i="65"/>
  <c r="W63" i="65"/>
  <c r="O7" i="65"/>
  <c r="AL62" i="65"/>
  <c r="AL64" i="65" s="1"/>
  <c r="BJ7" i="65"/>
  <c r="AQ62" i="65"/>
  <c r="BR12" i="65"/>
  <c r="AX14" i="65"/>
  <c r="F17" i="65"/>
  <c r="E18" i="65"/>
  <c r="BJ18" i="65"/>
  <c r="BM39" i="65"/>
  <c r="BR37" i="65"/>
  <c r="AB63" i="65"/>
  <c r="D9" i="65" s="1"/>
  <c r="AE63" i="65"/>
  <c r="BJ38" i="65"/>
  <c r="BE49" i="65"/>
  <c r="AF62" i="65"/>
  <c r="H32" i="65"/>
  <c r="R63" i="65"/>
  <c r="BR17" i="65"/>
  <c r="J18" i="65"/>
  <c r="E19" i="65"/>
  <c r="I19" i="65"/>
  <c r="BF19" i="65"/>
  <c r="BJ22" i="65"/>
  <c r="BE24" i="65"/>
  <c r="BR28" i="65"/>
  <c r="BR38" i="65"/>
  <c r="V44" i="65"/>
  <c r="BJ44" i="65"/>
  <c r="BE44" i="65"/>
  <c r="BE54" i="65"/>
  <c r="BR7" i="65"/>
  <c r="W62" i="65"/>
  <c r="BJ12" i="65"/>
  <c r="BJ14" i="65" s="1"/>
  <c r="D17" i="65"/>
  <c r="BR22" i="65"/>
  <c r="BJ23" i="65"/>
  <c r="V29" i="65"/>
  <c r="BE29" i="65"/>
  <c r="G32" i="65"/>
  <c r="BN34" i="65"/>
  <c r="BR32" i="65"/>
  <c r="F34" i="65"/>
  <c r="AV64" i="65"/>
  <c r="BE59" i="65"/>
  <c r="Z74" i="65"/>
  <c r="BM29" i="65"/>
  <c r="BJ32" i="65"/>
  <c r="AD39" i="65"/>
  <c r="AX39" i="65"/>
  <c r="AY64" i="65" s="1"/>
  <c r="BM59" i="65"/>
  <c r="AB62" i="65"/>
  <c r="AV63" i="65"/>
  <c r="G9" i="65" s="1"/>
  <c r="BR42" i="65"/>
  <c r="AX44" i="65"/>
  <c r="BR47" i="65"/>
  <c r="BR52" i="65"/>
  <c r="AI8" i="64"/>
  <c r="G10" i="64" s="1"/>
  <c r="G25" i="64" s="1"/>
  <c r="H18" i="64"/>
  <c r="AX39" i="64"/>
  <c r="AY64" i="64" s="1"/>
  <c r="BF39" i="64"/>
  <c r="BN24" i="64"/>
  <c r="AX24" i="64"/>
  <c r="AQ63" i="64"/>
  <c r="BH24" i="64"/>
  <c r="BF24" i="64"/>
  <c r="AP24" i="64"/>
  <c r="AI7" i="64"/>
  <c r="F10" i="64" s="1"/>
  <c r="F24" i="64" s="1"/>
  <c r="BQ19" i="64"/>
  <c r="BP19" i="64"/>
  <c r="BM19" i="64"/>
  <c r="AX19" i="64"/>
  <c r="AQ62" i="64"/>
  <c r="BJ58" i="64"/>
  <c r="BO54" i="64"/>
  <c r="BP54" i="64"/>
  <c r="BR53" i="64"/>
  <c r="AD54" i="64"/>
  <c r="BR52" i="64"/>
  <c r="BG54" i="64"/>
  <c r="BJ53" i="64"/>
  <c r="V54" i="64"/>
  <c r="AF63" i="64"/>
  <c r="BR48" i="64"/>
  <c r="AD49" i="64"/>
  <c r="BQ49" i="64"/>
  <c r="AF62" i="64"/>
  <c r="BR47" i="64"/>
  <c r="BR49" i="64" s="1"/>
  <c r="BG49" i="64"/>
  <c r="V49" i="64"/>
  <c r="BJ48" i="64"/>
  <c r="AB63" i="64"/>
  <c r="D9" i="64" s="1"/>
  <c r="BN44" i="64"/>
  <c r="BR43" i="64"/>
  <c r="BQ44" i="64"/>
  <c r="BR42" i="64"/>
  <c r="BJ43" i="64"/>
  <c r="V44" i="64"/>
  <c r="C19" i="64"/>
  <c r="E19" i="64" s="1"/>
  <c r="D18" i="64"/>
  <c r="D32" i="64" s="1"/>
  <c r="AE63" i="64"/>
  <c r="BQ39" i="64"/>
  <c r="C18" i="64"/>
  <c r="I18" i="64" s="1"/>
  <c r="BR37" i="64"/>
  <c r="AD39" i="64"/>
  <c r="AB62" i="64"/>
  <c r="C9" i="64" s="1"/>
  <c r="BN39" i="64"/>
  <c r="BJ38" i="64"/>
  <c r="V39" i="64"/>
  <c r="BG39" i="64"/>
  <c r="BJ33" i="64"/>
  <c r="V34" i="64"/>
  <c r="BE34" i="64"/>
  <c r="BP29" i="64"/>
  <c r="AD29" i="64"/>
  <c r="BR28" i="64"/>
  <c r="Z75" i="64"/>
  <c r="BQ29" i="64"/>
  <c r="BR27" i="64"/>
  <c r="BM29" i="64"/>
  <c r="BH29" i="64"/>
  <c r="BG29" i="64"/>
  <c r="BJ28" i="64"/>
  <c r="V29" i="64"/>
  <c r="BE29" i="64"/>
  <c r="D17" i="64"/>
  <c r="C17" i="64"/>
  <c r="AD24" i="64"/>
  <c r="BO24" i="64"/>
  <c r="BI24" i="64"/>
  <c r="BE24" i="64"/>
  <c r="BR18" i="64"/>
  <c r="BJ17" i="64"/>
  <c r="BJ19" i="64" s="1"/>
  <c r="BP14" i="64"/>
  <c r="BR13" i="64"/>
  <c r="AD14" i="64"/>
  <c r="BR12" i="64"/>
  <c r="BJ13" i="64"/>
  <c r="V14" i="64"/>
  <c r="BJ12" i="64"/>
  <c r="AD9" i="64"/>
  <c r="BP9" i="64"/>
  <c r="R63" i="64"/>
  <c r="BO9" i="64"/>
  <c r="BR8" i="64"/>
  <c r="BR7" i="64"/>
  <c r="R62" i="64"/>
  <c r="R64" i="64" s="1"/>
  <c r="BH9" i="64"/>
  <c r="BJ8" i="64"/>
  <c r="BF9" i="64"/>
  <c r="BE9" i="64"/>
  <c r="O8" i="64"/>
  <c r="D10" i="64" s="1"/>
  <c r="G24" i="64"/>
  <c r="BM14" i="64"/>
  <c r="O7" i="64"/>
  <c r="AL62" i="64"/>
  <c r="AL64" i="64" s="1"/>
  <c r="BJ7" i="64"/>
  <c r="AL63" i="64"/>
  <c r="AX14" i="64"/>
  <c r="F17" i="64"/>
  <c r="AD34" i="64"/>
  <c r="BF34" i="64"/>
  <c r="BJ32" i="64"/>
  <c r="BP34" i="64"/>
  <c r="BR33" i="64"/>
  <c r="AZ62" i="64"/>
  <c r="BM9" i="64"/>
  <c r="BE14" i="64"/>
  <c r="G23" i="64"/>
  <c r="BR17" i="64"/>
  <c r="J18" i="64"/>
  <c r="BF19" i="64"/>
  <c r="V24" i="64"/>
  <c r="BJ23" i="64"/>
  <c r="Z74" i="64"/>
  <c r="AY62" i="64"/>
  <c r="BR38" i="64"/>
  <c r="BR58" i="64"/>
  <c r="BR59" i="64" s="1"/>
  <c r="BM59" i="64"/>
  <c r="AV63" i="64"/>
  <c r="G9" i="64" s="1"/>
  <c r="BM24" i="64"/>
  <c r="BR22" i="64"/>
  <c r="V9" i="64"/>
  <c r="W62" i="64"/>
  <c r="W63" i="64"/>
  <c r="G32" i="64"/>
  <c r="F19" i="64"/>
  <c r="J19" i="64"/>
  <c r="BJ22" i="64"/>
  <c r="BR23" i="64"/>
  <c r="BE39" i="64"/>
  <c r="BJ37" i="64"/>
  <c r="BR54" i="64"/>
  <c r="BM54" i="64"/>
  <c r="AD44" i="64"/>
  <c r="AX44" i="64"/>
  <c r="AZ64" i="64" s="1"/>
  <c r="AV62" i="64"/>
  <c r="BR32" i="64"/>
  <c r="BR34" i="64" s="1"/>
  <c r="BJ27" i="64"/>
  <c r="BJ42" i="64"/>
  <c r="BJ47" i="64"/>
  <c r="BJ52" i="64"/>
  <c r="BJ54" i="64" s="1"/>
  <c r="BJ57" i="64"/>
  <c r="BJ59" i="64" s="1"/>
  <c r="G17" i="63"/>
  <c r="AX29" i="63"/>
  <c r="BO29" i="63"/>
  <c r="F17" i="63"/>
  <c r="AP24" i="63"/>
  <c r="AX19" i="63"/>
  <c r="AP19" i="63"/>
  <c r="AQ62" i="63"/>
  <c r="BJ58" i="63"/>
  <c r="BQ54" i="63"/>
  <c r="BR53" i="63"/>
  <c r="AD54" i="63"/>
  <c r="BR52" i="63"/>
  <c r="BM54" i="63"/>
  <c r="V54" i="63"/>
  <c r="BJ53" i="63"/>
  <c r="BG54" i="63"/>
  <c r="BN49" i="63"/>
  <c r="BR48" i="63"/>
  <c r="AD49" i="63"/>
  <c r="V49" i="63"/>
  <c r="BE49" i="63"/>
  <c r="AF62" i="63"/>
  <c r="BH49" i="63"/>
  <c r="BP44" i="63"/>
  <c r="BO44" i="63"/>
  <c r="BR43" i="63"/>
  <c r="AF63" i="63"/>
  <c r="AD44" i="63"/>
  <c r="BF44" i="63"/>
  <c r="AB63" i="63"/>
  <c r="D9" i="63" s="1"/>
  <c r="D20" i="63" s="1"/>
  <c r="V44" i="63"/>
  <c r="BH44" i="63"/>
  <c r="C19" i="63"/>
  <c r="D18" i="63"/>
  <c r="J18" i="63" s="1"/>
  <c r="AD39" i="63"/>
  <c r="AE64" i="63" s="1"/>
  <c r="AE63" i="63"/>
  <c r="C18" i="63"/>
  <c r="C32" i="63" s="1"/>
  <c r="BN39" i="63"/>
  <c r="BM39" i="63"/>
  <c r="V39" i="63"/>
  <c r="BG39" i="63"/>
  <c r="BP34" i="63"/>
  <c r="BO34" i="63"/>
  <c r="AD34" i="63"/>
  <c r="BJ33" i="63"/>
  <c r="V34" i="63"/>
  <c r="BJ28" i="63"/>
  <c r="D17" i="63"/>
  <c r="J17" i="63" s="1"/>
  <c r="V29" i="63"/>
  <c r="AD24" i="63"/>
  <c r="BO24" i="63"/>
  <c r="BH24" i="63"/>
  <c r="V24" i="63"/>
  <c r="BO19" i="63"/>
  <c r="AD19" i="63"/>
  <c r="BI19" i="63"/>
  <c r="BG19" i="63"/>
  <c r="BJ18" i="63"/>
  <c r="V19" i="63"/>
  <c r="BJ17" i="63"/>
  <c r="BE19" i="63"/>
  <c r="AD14" i="63"/>
  <c r="BN14" i="63"/>
  <c r="BR13" i="63"/>
  <c r="V14" i="63"/>
  <c r="BP9" i="63"/>
  <c r="BR8" i="63"/>
  <c r="BN9" i="63"/>
  <c r="R63" i="63"/>
  <c r="AD9" i="63"/>
  <c r="BR7" i="63"/>
  <c r="BR9" i="63" s="1"/>
  <c r="R62" i="63"/>
  <c r="BI9" i="63"/>
  <c r="BH9" i="63"/>
  <c r="BJ8" i="63"/>
  <c r="O8" i="63"/>
  <c r="D10" i="63" s="1"/>
  <c r="O7" i="63"/>
  <c r="C10" i="63" s="1"/>
  <c r="C25" i="63" s="1"/>
  <c r="BJ7" i="63"/>
  <c r="BJ9" i="63" s="1"/>
  <c r="BJ12" i="63"/>
  <c r="BM14" i="63"/>
  <c r="BR12" i="63"/>
  <c r="D32" i="63"/>
  <c r="AP34" i="63"/>
  <c r="BN44" i="63"/>
  <c r="AL62" i="63"/>
  <c r="AP9" i="63"/>
  <c r="AI7" i="63"/>
  <c r="BJ23" i="63"/>
  <c r="BR47" i="63"/>
  <c r="BR49" i="63" s="1"/>
  <c r="BJ13" i="63"/>
  <c r="BR18" i="63"/>
  <c r="C17" i="63"/>
  <c r="AD29" i="63"/>
  <c r="BF29" i="63"/>
  <c r="BJ27" i="63"/>
  <c r="BP29" i="63"/>
  <c r="BR28" i="63"/>
  <c r="G19" i="63"/>
  <c r="AV63" i="63"/>
  <c r="G9" i="63" s="1"/>
  <c r="AX49" i="63"/>
  <c r="BR54" i="63"/>
  <c r="BR59" i="63"/>
  <c r="AL63" i="63"/>
  <c r="AI8" i="63"/>
  <c r="G10" i="63" s="1"/>
  <c r="BM34" i="63"/>
  <c r="BR32" i="63"/>
  <c r="AB62" i="63"/>
  <c r="AE62" i="63"/>
  <c r="BJ37" i="63"/>
  <c r="BM44" i="63"/>
  <c r="BR42" i="63"/>
  <c r="BM9" i="63"/>
  <c r="AQ63" i="63"/>
  <c r="AX14" i="63"/>
  <c r="BJ22" i="63"/>
  <c r="BR38" i="63"/>
  <c r="AP44" i="63"/>
  <c r="AY64" i="63" s="1"/>
  <c r="AZ63" i="63"/>
  <c r="V9" i="63"/>
  <c r="BF14" i="63"/>
  <c r="BF19" i="63"/>
  <c r="BP19" i="63"/>
  <c r="BG24" i="63"/>
  <c r="BM24" i="63"/>
  <c r="BQ24" i="63"/>
  <c r="BR27" i="63"/>
  <c r="AY62" i="63"/>
  <c r="BR37" i="63"/>
  <c r="AZ62" i="63"/>
  <c r="BJ48" i="63"/>
  <c r="BM59" i="63"/>
  <c r="AV62" i="63"/>
  <c r="AY63" i="63"/>
  <c r="W62" i="63"/>
  <c r="W63" i="63"/>
  <c r="BR17" i="63"/>
  <c r="G32" i="63"/>
  <c r="I19" i="63"/>
  <c r="E19" i="63"/>
  <c r="H19" i="63"/>
  <c r="BR22" i="63"/>
  <c r="BR24" i="63" s="1"/>
  <c r="Z74" i="63"/>
  <c r="Z75" i="63"/>
  <c r="BJ32" i="63"/>
  <c r="BJ34" i="63" s="1"/>
  <c r="BR33" i="63"/>
  <c r="BJ38" i="63"/>
  <c r="BJ43" i="63"/>
  <c r="AX44" i="63"/>
  <c r="AZ64" i="63" s="1"/>
  <c r="AP54" i="63"/>
  <c r="BO59" i="63"/>
  <c r="F18" i="63"/>
  <c r="BJ42" i="63"/>
  <c r="BJ47" i="63"/>
  <c r="BJ52" i="63"/>
  <c r="BJ54" i="63" s="1"/>
  <c r="BJ57" i="63"/>
  <c r="BJ59" i="63" s="1"/>
  <c r="G17" i="62"/>
  <c r="AX34" i="62"/>
  <c r="AI8" i="62"/>
  <c r="G10" i="62" s="1"/>
  <c r="G25" i="62" s="1"/>
  <c r="AP34" i="62"/>
  <c r="BN24" i="62"/>
  <c r="AX24" i="62"/>
  <c r="BI24" i="62"/>
  <c r="AP24" i="62"/>
  <c r="BH24" i="62"/>
  <c r="AQ63" i="62"/>
  <c r="AX19" i="62"/>
  <c r="AI7" i="62"/>
  <c r="F10" i="62" s="1"/>
  <c r="F24" i="62" s="1"/>
  <c r="AQ62" i="62"/>
  <c r="BR58" i="62"/>
  <c r="BJ58" i="62"/>
  <c r="BN54" i="62"/>
  <c r="BR53" i="62"/>
  <c r="BM54" i="62"/>
  <c r="BH54" i="62"/>
  <c r="BG54" i="62"/>
  <c r="BO49" i="62"/>
  <c r="BR48" i="62"/>
  <c r="AD49" i="62"/>
  <c r="BJ48" i="62"/>
  <c r="V49" i="62"/>
  <c r="AF62" i="62"/>
  <c r="AF63" i="62"/>
  <c r="BO44" i="62"/>
  <c r="BR43" i="62"/>
  <c r="AD44" i="62"/>
  <c r="BF44" i="62"/>
  <c r="V44" i="62"/>
  <c r="BE44" i="62"/>
  <c r="D32" i="62"/>
  <c r="BH44" i="62"/>
  <c r="AE62" i="62"/>
  <c r="BQ39" i="62"/>
  <c r="AE63" i="62"/>
  <c r="BR38" i="62"/>
  <c r="BM39" i="62"/>
  <c r="AB62" i="62"/>
  <c r="C9" i="62" s="1"/>
  <c r="C20" i="62" s="1"/>
  <c r="C18" i="62"/>
  <c r="I18" i="62" s="1"/>
  <c r="BR37" i="62"/>
  <c r="BR39" i="62" s="1"/>
  <c r="BH39" i="62"/>
  <c r="V39" i="62"/>
  <c r="BE39" i="62"/>
  <c r="BN34" i="62"/>
  <c r="BH34" i="62"/>
  <c r="V34" i="62"/>
  <c r="BF34" i="62"/>
  <c r="BJ33" i="62"/>
  <c r="BQ29" i="62"/>
  <c r="BR28" i="62"/>
  <c r="BR29" i="62" s="1"/>
  <c r="AD29" i="62"/>
  <c r="BM29" i="62"/>
  <c r="Z75" i="62"/>
  <c r="BR27" i="62"/>
  <c r="BN29" i="62"/>
  <c r="Z74" i="62"/>
  <c r="BF29" i="62"/>
  <c r="BE29" i="62"/>
  <c r="D17" i="62"/>
  <c r="J17" i="62" s="1"/>
  <c r="BJ28" i="62"/>
  <c r="V29" i="62"/>
  <c r="C17" i="62"/>
  <c r="BP24" i="62"/>
  <c r="BQ19" i="62"/>
  <c r="BR18" i="62"/>
  <c r="AD19" i="62"/>
  <c r="BH19" i="62"/>
  <c r="AD14" i="62"/>
  <c r="BM14" i="62"/>
  <c r="BI14" i="62"/>
  <c r="BJ13" i="62"/>
  <c r="V14" i="62"/>
  <c r="AD9" i="62"/>
  <c r="BP9" i="62"/>
  <c r="BO9" i="62"/>
  <c r="BR8" i="62"/>
  <c r="BR9" i="62" s="1"/>
  <c r="R63" i="62"/>
  <c r="BI9" i="62"/>
  <c r="BH9" i="62"/>
  <c r="BJ8" i="62"/>
  <c r="BF9" i="62"/>
  <c r="BF24" i="62"/>
  <c r="BO19" i="62"/>
  <c r="BE19" i="62"/>
  <c r="BJ12" i="62"/>
  <c r="BI19" i="62"/>
  <c r="R62" i="62"/>
  <c r="BE9" i="62"/>
  <c r="O8" i="62"/>
  <c r="D10" i="62" s="1"/>
  <c r="H19" i="62"/>
  <c r="F32" i="62"/>
  <c r="I19" i="62"/>
  <c r="E19" i="62"/>
  <c r="O7" i="62"/>
  <c r="AL62" i="62"/>
  <c r="BJ7" i="62"/>
  <c r="AL63" i="62"/>
  <c r="BR12" i="62"/>
  <c r="AX14" i="62"/>
  <c r="F17" i="62"/>
  <c r="E18" i="62"/>
  <c r="BJ18" i="62"/>
  <c r="BJ23" i="62"/>
  <c r="AD34" i="62"/>
  <c r="BJ32" i="62"/>
  <c r="BR33" i="62"/>
  <c r="AY62" i="62"/>
  <c r="AZ62" i="62"/>
  <c r="AP54" i="62"/>
  <c r="BR52" i="62"/>
  <c r="BR54" i="62" s="1"/>
  <c r="BJ57" i="62"/>
  <c r="BR42" i="62"/>
  <c r="BM9" i="62"/>
  <c r="BE14" i="62"/>
  <c r="BR17" i="62"/>
  <c r="BR19" i="62" s="1"/>
  <c r="AD24" i="62"/>
  <c r="BJ22" i="62"/>
  <c r="BR23" i="62"/>
  <c r="BG34" i="62"/>
  <c r="BM34" i="62"/>
  <c r="BR32" i="62"/>
  <c r="BQ34" i="62"/>
  <c r="BJ38" i="62"/>
  <c r="AX39" i="62"/>
  <c r="BN39" i="62"/>
  <c r="BJ43" i="62"/>
  <c r="AX44" i="62"/>
  <c r="AZ64" i="62" s="1"/>
  <c r="BR59" i="62"/>
  <c r="BM59" i="62"/>
  <c r="AV63" i="62"/>
  <c r="G9" i="62" s="1"/>
  <c r="BJ17" i="62"/>
  <c r="BJ19" i="62" s="1"/>
  <c r="AP44" i="62"/>
  <c r="AV62" i="62"/>
  <c r="V9" i="62"/>
  <c r="W62" i="62"/>
  <c r="W63" i="62"/>
  <c r="V19" i="62"/>
  <c r="C32" i="62"/>
  <c r="G18" i="62"/>
  <c r="J18" i="62" s="1"/>
  <c r="BG24" i="62"/>
  <c r="BR22" i="62"/>
  <c r="BJ37" i="62"/>
  <c r="AB63" i="62"/>
  <c r="D9" i="62" s="1"/>
  <c r="AD39" i="62"/>
  <c r="BR47" i="62"/>
  <c r="BR49" i="62" s="1"/>
  <c r="BJ53" i="62"/>
  <c r="BE59" i="62"/>
  <c r="BJ27" i="62"/>
  <c r="BJ29" i="62" s="1"/>
  <c r="BJ42" i="62"/>
  <c r="BJ47" i="62"/>
  <c r="BJ49" i="62" s="1"/>
  <c r="BJ52" i="62"/>
  <c r="AP49" i="61"/>
  <c r="AX34" i="61"/>
  <c r="F17" i="61"/>
  <c r="BR27" i="61"/>
  <c r="BI24" i="61"/>
  <c r="AQ62" i="61"/>
  <c r="BJ48" i="61"/>
  <c r="BE49" i="61"/>
  <c r="BH34" i="61"/>
  <c r="AX29" i="61"/>
  <c r="BO29" i="61"/>
  <c r="G17" i="61"/>
  <c r="H17" i="61" s="1"/>
  <c r="BH29" i="61"/>
  <c r="BJ28" i="61"/>
  <c r="BP24" i="61"/>
  <c r="AX24" i="61"/>
  <c r="BO24" i="61"/>
  <c r="BE24" i="61"/>
  <c r="BH24" i="61"/>
  <c r="BQ19" i="61"/>
  <c r="AI7" i="61"/>
  <c r="F10" i="61" s="1"/>
  <c r="F23" i="61" s="1"/>
  <c r="AQ63" i="61"/>
  <c r="BQ14" i="61"/>
  <c r="AI8" i="61"/>
  <c r="G10" i="61" s="1"/>
  <c r="G25" i="61" s="1"/>
  <c r="V59" i="61"/>
  <c r="BJ58" i="61"/>
  <c r="BN54" i="61"/>
  <c r="BR53" i="61"/>
  <c r="BR52" i="61"/>
  <c r="AD54" i="61"/>
  <c r="BI54" i="61"/>
  <c r="BH54" i="61"/>
  <c r="BG54" i="61"/>
  <c r="AF63" i="61"/>
  <c r="V54" i="61"/>
  <c r="BR48" i="61"/>
  <c r="BP49" i="61"/>
  <c r="BR47" i="61"/>
  <c r="AD49" i="61"/>
  <c r="BI49" i="61"/>
  <c r="V49" i="61"/>
  <c r="BF49" i="61"/>
  <c r="AF62" i="61"/>
  <c r="BQ44" i="61"/>
  <c r="BN44" i="61"/>
  <c r="BR43" i="61"/>
  <c r="BR42" i="61"/>
  <c r="AD44" i="61"/>
  <c r="BH44" i="61"/>
  <c r="AB63" i="61"/>
  <c r="D9" i="61" s="1"/>
  <c r="BJ43" i="61"/>
  <c r="V44" i="61"/>
  <c r="BE44" i="61"/>
  <c r="C19" i="61"/>
  <c r="I19" i="61" s="1"/>
  <c r="BQ39" i="61"/>
  <c r="BP39" i="61"/>
  <c r="D18" i="61"/>
  <c r="BN39" i="61"/>
  <c r="AE63" i="61"/>
  <c r="BR37" i="61"/>
  <c r="AD39" i="61"/>
  <c r="BM39" i="61"/>
  <c r="C18" i="61"/>
  <c r="AB62" i="61"/>
  <c r="C9" i="61" s="1"/>
  <c r="BI39" i="61"/>
  <c r="BG39" i="61"/>
  <c r="BF39" i="61"/>
  <c r="BJ38" i="61"/>
  <c r="V39" i="61"/>
  <c r="BO34" i="61"/>
  <c r="BM34" i="61"/>
  <c r="BI34" i="61"/>
  <c r="BJ33" i="61"/>
  <c r="V34" i="61"/>
  <c r="BQ29" i="61"/>
  <c r="BR28" i="61"/>
  <c r="BR29" i="61" s="1"/>
  <c r="BP29" i="61"/>
  <c r="AD29" i="61"/>
  <c r="Z74" i="61"/>
  <c r="BI29" i="61"/>
  <c r="BF29" i="61"/>
  <c r="D17" i="61"/>
  <c r="V29" i="61"/>
  <c r="BJ22" i="61"/>
  <c r="V24" i="61"/>
  <c r="BJ23" i="61"/>
  <c r="BO19" i="61"/>
  <c r="BR18" i="61"/>
  <c r="W62" i="61"/>
  <c r="BI19" i="61"/>
  <c r="BH19" i="61"/>
  <c r="BJ17" i="61"/>
  <c r="BJ18" i="61"/>
  <c r="BJ19" i="61" s="1"/>
  <c r="BR13" i="61"/>
  <c r="BP14" i="61"/>
  <c r="BM14" i="61"/>
  <c r="V14" i="61"/>
  <c r="BG14" i="61"/>
  <c r="BJ13" i="61"/>
  <c r="BJ12" i="61"/>
  <c r="BQ9" i="61"/>
  <c r="BP9" i="61"/>
  <c r="BO9" i="61"/>
  <c r="BN9" i="61"/>
  <c r="AD9" i="61"/>
  <c r="BM9" i="61"/>
  <c r="BR8" i="61"/>
  <c r="BI9" i="61"/>
  <c r="BG9" i="61"/>
  <c r="BJ8" i="61"/>
  <c r="O7" i="61"/>
  <c r="C10" i="61" s="1"/>
  <c r="O8" i="61"/>
  <c r="D10" i="61" s="1"/>
  <c r="BE9" i="61"/>
  <c r="AX29" i="60"/>
  <c r="AI7" i="60"/>
  <c r="BM19" i="60"/>
  <c r="BJ58" i="60"/>
  <c r="BJ59" i="60" s="1"/>
  <c r="BH59" i="60"/>
  <c r="BQ54" i="60"/>
  <c r="BP54" i="60"/>
  <c r="AD54" i="60"/>
  <c r="BI54" i="60"/>
  <c r="BG54" i="60"/>
  <c r="BN49" i="60"/>
  <c r="AD49" i="60"/>
  <c r="BG49" i="60"/>
  <c r="BF49" i="60"/>
  <c r="BF44" i="60"/>
  <c r="AE63" i="60"/>
  <c r="V44" i="60"/>
  <c r="BE44" i="60"/>
  <c r="BP39" i="60"/>
  <c r="D18" i="60"/>
  <c r="J18" i="60" s="1"/>
  <c r="V39" i="60"/>
  <c r="BE39" i="60"/>
  <c r="BQ34" i="60"/>
  <c r="AD34" i="60"/>
  <c r="BM34" i="60"/>
  <c r="D17" i="60"/>
  <c r="J17" i="60" s="1"/>
  <c r="BI34" i="60"/>
  <c r="BF34" i="60"/>
  <c r="V34" i="60"/>
  <c r="BN29" i="60"/>
  <c r="Z75" i="60"/>
  <c r="BI29" i="60"/>
  <c r="BJ28" i="60"/>
  <c r="AD24" i="60"/>
  <c r="BO24" i="60"/>
  <c r="BN24" i="60"/>
  <c r="BQ19" i="60"/>
  <c r="BO19" i="60"/>
  <c r="AD19" i="60"/>
  <c r="BH19" i="60"/>
  <c r="BG19" i="60"/>
  <c r="W63" i="60"/>
  <c r="BN14" i="60"/>
  <c r="BR13" i="60"/>
  <c r="V14" i="60"/>
  <c r="R62" i="60"/>
  <c r="BH9" i="60"/>
  <c r="G32" i="61"/>
  <c r="BM29" i="61"/>
  <c r="AL62" i="61"/>
  <c r="BJ7" i="61"/>
  <c r="AL63" i="61"/>
  <c r="BR12" i="61"/>
  <c r="AD14" i="61"/>
  <c r="AX14" i="61"/>
  <c r="V19" i="61"/>
  <c r="D32" i="61"/>
  <c r="J18" i="61"/>
  <c r="H18" i="61"/>
  <c r="J19" i="61"/>
  <c r="BE19" i="61"/>
  <c r="BR23" i="61"/>
  <c r="BF24" i="61"/>
  <c r="AD34" i="61"/>
  <c r="BF34" i="61"/>
  <c r="BJ32" i="61"/>
  <c r="BP34" i="61"/>
  <c r="BR33" i="61"/>
  <c r="BM44" i="61"/>
  <c r="BR22" i="61"/>
  <c r="R62" i="61"/>
  <c r="R63" i="61"/>
  <c r="BF14" i="61"/>
  <c r="BF19" i="61"/>
  <c r="BP19" i="61"/>
  <c r="I18" i="61"/>
  <c r="F19" i="61"/>
  <c r="BN19" i="61"/>
  <c r="AD24" i="61"/>
  <c r="C17" i="61"/>
  <c r="AY62" i="61"/>
  <c r="BR38" i="61"/>
  <c r="BM49" i="61"/>
  <c r="AP54" i="61"/>
  <c r="BR59" i="61"/>
  <c r="BM59" i="61"/>
  <c r="AV63" i="61"/>
  <c r="G9" i="61" s="1"/>
  <c r="BR7" i="61"/>
  <c r="W63" i="61"/>
  <c r="BR17" i="61"/>
  <c r="BG24" i="61"/>
  <c r="BM24" i="61"/>
  <c r="BQ24" i="61"/>
  <c r="AP29" i="61"/>
  <c r="Z75" i="61"/>
  <c r="BE39" i="61"/>
  <c r="BJ37" i="61"/>
  <c r="BJ39" i="61" s="1"/>
  <c r="AZ63" i="61"/>
  <c r="BJ53" i="61"/>
  <c r="BM54" i="61"/>
  <c r="AX44" i="61"/>
  <c r="AZ64" i="61" s="1"/>
  <c r="AV62" i="61"/>
  <c r="BR32" i="61"/>
  <c r="BJ27" i="61"/>
  <c r="BJ29" i="61" s="1"/>
  <c r="BJ42" i="61"/>
  <c r="BJ47" i="61"/>
  <c r="BJ52" i="61"/>
  <c r="BJ54" i="61" s="1"/>
  <c r="BJ57" i="61"/>
  <c r="BJ59" i="61" s="1"/>
  <c r="BR52" i="60"/>
  <c r="BN54" i="60"/>
  <c r="BR53" i="60"/>
  <c r="AF63" i="60"/>
  <c r="V54" i="60"/>
  <c r="BF54" i="60"/>
  <c r="BJ53" i="60"/>
  <c r="BO49" i="60"/>
  <c r="BR48" i="60"/>
  <c r="BP49" i="60"/>
  <c r="BH49" i="60"/>
  <c r="BJ48" i="60"/>
  <c r="BE49" i="60"/>
  <c r="BI49" i="60"/>
  <c r="BP44" i="60"/>
  <c r="BR42" i="60"/>
  <c r="C19" i="60"/>
  <c r="E19" i="60" s="1"/>
  <c r="K19" i="60" s="1"/>
  <c r="AE62" i="60"/>
  <c r="BJ42" i="60"/>
  <c r="BG44" i="60"/>
  <c r="C18" i="60"/>
  <c r="C32" i="60" s="1"/>
  <c r="BO39" i="60"/>
  <c r="BR38" i="60"/>
  <c r="BQ39" i="60"/>
  <c r="C17" i="60"/>
  <c r="BH39" i="60"/>
  <c r="BJ38" i="60"/>
  <c r="BG39" i="60"/>
  <c r="BJ33" i="60"/>
  <c r="BR28" i="60"/>
  <c r="BP29" i="60"/>
  <c r="AD29" i="60"/>
  <c r="BF29" i="60"/>
  <c r="V29" i="60"/>
  <c r="BG29" i="60"/>
  <c r="BP24" i="60"/>
  <c r="BM24" i="60"/>
  <c r="BQ24" i="60"/>
  <c r="V24" i="60"/>
  <c r="BE24" i="60"/>
  <c r="BI24" i="60"/>
  <c r="BF24" i="60"/>
  <c r="BJ23" i="60"/>
  <c r="BP19" i="60"/>
  <c r="BR18" i="60"/>
  <c r="V19" i="60"/>
  <c r="BE19" i="60"/>
  <c r="BI19" i="60"/>
  <c r="BR12" i="60"/>
  <c r="BR14" i="60" s="1"/>
  <c r="BQ14" i="60"/>
  <c r="BF14" i="60"/>
  <c r="BG14" i="60"/>
  <c r="BJ13" i="60"/>
  <c r="AD9" i="60"/>
  <c r="BR7" i="60"/>
  <c r="BQ9" i="60"/>
  <c r="BN9" i="60"/>
  <c r="R63" i="60"/>
  <c r="R64" i="60" s="1"/>
  <c r="BF9" i="60"/>
  <c r="BJ8" i="60"/>
  <c r="F10" i="60"/>
  <c r="F24" i="60" s="1"/>
  <c r="AI9" i="60"/>
  <c r="BR9" i="60"/>
  <c r="G24" i="60"/>
  <c r="G8" i="60"/>
  <c r="G20" i="60"/>
  <c r="G12" i="60"/>
  <c r="AX9" i="60"/>
  <c r="BM9" i="60"/>
  <c r="J32" i="60"/>
  <c r="BJ27" i="60"/>
  <c r="BJ43" i="60"/>
  <c r="BJ47" i="60"/>
  <c r="V9" i="60"/>
  <c r="W62" i="60"/>
  <c r="BJ12" i="60"/>
  <c r="BJ14" i="60" s="1"/>
  <c r="G38" i="60"/>
  <c r="G25" i="60"/>
  <c r="BJ22" i="60"/>
  <c r="BJ24" i="60" s="1"/>
  <c r="AF62" i="60"/>
  <c r="AD44" i="60"/>
  <c r="BR43" i="60"/>
  <c r="BR47" i="60"/>
  <c r="AB62" i="60"/>
  <c r="G23" i="60"/>
  <c r="F32" i="60"/>
  <c r="BE34" i="60"/>
  <c r="BJ32" i="60"/>
  <c r="BM14" i="60"/>
  <c r="BJ17" i="60"/>
  <c r="H18" i="60"/>
  <c r="BJ18" i="60"/>
  <c r="D32" i="60"/>
  <c r="BR37" i="60"/>
  <c r="AB63" i="60"/>
  <c r="D9" i="60" s="1"/>
  <c r="BR58" i="60"/>
  <c r="BR59" i="60" s="1"/>
  <c r="BM59" i="60"/>
  <c r="AQ62" i="60"/>
  <c r="BR17" i="60"/>
  <c r="BR19" i="60" s="1"/>
  <c r="I19" i="60"/>
  <c r="H19" i="60"/>
  <c r="O7" i="60"/>
  <c r="AL62" i="60"/>
  <c r="BJ7" i="60"/>
  <c r="O8" i="60"/>
  <c r="D10" i="60" s="1"/>
  <c r="D23" i="60" s="1"/>
  <c r="AL63" i="60"/>
  <c r="AQ63" i="60"/>
  <c r="AD14" i="60"/>
  <c r="AP19" i="60"/>
  <c r="E18" i="60"/>
  <c r="I18" i="60"/>
  <c r="BR23" i="60"/>
  <c r="Z74" i="60"/>
  <c r="BO34" i="60"/>
  <c r="BR33" i="60"/>
  <c r="AY62" i="60"/>
  <c r="AV62" i="60"/>
  <c r="AX39" i="60"/>
  <c r="AY64" i="60" s="1"/>
  <c r="BJ52" i="60"/>
  <c r="BJ54" i="60" s="1"/>
  <c r="BM54" i="60"/>
  <c r="AD39" i="60"/>
  <c r="BM44" i="60"/>
  <c r="BM49" i="60"/>
  <c r="BR22" i="60"/>
  <c r="BR27" i="60"/>
  <c r="BR29" i="60" s="1"/>
  <c r="BJ37" i="60"/>
  <c r="AX44" i="60"/>
  <c r="AZ64" i="60" s="1"/>
  <c r="AZ65" i="60" s="1"/>
  <c r="BE59" i="60"/>
  <c r="BR32" i="60"/>
  <c r="AX34" i="59"/>
  <c r="G17" i="59"/>
  <c r="BO29" i="59"/>
  <c r="AX29" i="59"/>
  <c r="BI29" i="59"/>
  <c r="BH29" i="59"/>
  <c r="BO24" i="59"/>
  <c r="BN24" i="59"/>
  <c r="AP24" i="59"/>
  <c r="BE24" i="59"/>
  <c r="BO19" i="59"/>
  <c r="BG19" i="59"/>
  <c r="BQ14" i="59"/>
  <c r="AD54" i="59"/>
  <c r="BM49" i="59"/>
  <c r="BQ54" i="59"/>
  <c r="BQ44" i="59"/>
  <c r="AE62" i="59"/>
  <c r="BP19" i="59"/>
  <c r="BE19" i="59"/>
  <c r="BR13" i="59"/>
  <c r="BH14" i="59"/>
  <c r="AX34" i="58"/>
  <c r="G17" i="58"/>
  <c r="AX14" i="58"/>
  <c r="BI19" i="58"/>
  <c r="BH19" i="58"/>
  <c r="BE19" i="58"/>
  <c r="BQ14" i="58"/>
  <c r="BO14" i="58"/>
  <c r="BH14" i="58"/>
  <c r="BP9" i="58"/>
  <c r="BI9" i="58"/>
  <c r="BH9" i="58"/>
  <c r="BE9" i="58"/>
  <c r="AD59" i="59"/>
  <c r="BH59" i="59"/>
  <c r="BP54" i="59"/>
  <c r="BN54" i="59"/>
  <c r="BM54" i="59"/>
  <c r="BI54" i="59"/>
  <c r="BP49" i="59"/>
  <c r="BI49" i="59"/>
  <c r="BP44" i="59"/>
  <c r="BF44" i="59"/>
  <c r="BN39" i="59"/>
  <c r="BM39" i="59"/>
  <c r="BQ39" i="59"/>
  <c r="BF39" i="59"/>
  <c r="BH39" i="59"/>
  <c r="BN34" i="59"/>
  <c r="BG34" i="59"/>
  <c r="BF34" i="59"/>
  <c r="BR28" i="59"/>
  <c r="BP29" i="59"/>
  <c r="BF29" i="59"/>
  <c r="BQ24" i="59"/>
  <c r="BO9" i="59"/>
  <c r="BJ8" i="59"/>
  <c r="BE9" i="59"/>
  <c r="BI9" i="59"/>
  <c r="BH34" i="58"/>
  <c r="AX29" i="58"/>
  <c r="BO29" i="58"/>
  <c r="AX24" i="58"/>
  <c r="BR58" i="58"/>
  <c r="BR53" i="58"/>
  <c r="BQ54" i="58"/>
  <c r="BP54" i="58"/>
  <c r="BR48" i="58"/>
  <c r="BP49" i="58"/>
  <c r="BI49" i="58"/>
  <c r="BO44" i="58"/>
  <c r="BP44" i="58"/>
  <c r="AE63" i="58"/>
  <c r="BI44" i="58"/>
  <c r="BP39" i="58"/>
  <c r="BI39" i="58"/>
  <c r="BP29" i="58"/>
  <c r="BI29" i="58"/>
  <c r="BG29" i="58"/>
  <c r="BP24" i="58"/>
  <c r="BI24" i="58"/>
  <c r="R62" i="58"/>
  <c r="G12" i="56"/>
  <c r="E10" i="56"/>
  <c r="J10" i="56"/>
  <c r="J23" i="56" s="1"/>
  <c r="G25" i="56"/>
  <c r="G8" i="56"/>
  <c r="G23" i="56"/>
  <c r="BM19" i="56"/>
  <c r="BR17" i="56"/>
  <c r="BR19" i="56" s="1"/>
  <c r="BR27" i="56"/>
  <c r="BM29" i="56"/>
  <c r="D23" i="56"/>
  <c r="C23" i="56"/>
  <c r="BE39" i="56"/>
  <c r="BJ37" i="56"/>
  <c r="AB63" i="56"/>
  <c r="D9" i="56" s="1"/>
  <c r="AE63" i="56"/>
  <c r="AD39" i="56"/>
  <c r="AE64" i="56" s="1"/>
  <c r="BJ38" i="56"/>
  <c r="F10" i="56"/>
  <c r="AI9" i="56"/>
  <c r="BF62" i="56"/>
  <c r="AL64" i="56"/>
  <c r="AL65" i="56" s="1"/>
  <c r="BR7" i="56"/>
  <c r="BC7" i="56" s="1"/>
  <c r="O9" i="56"/>
  <c r="BR18" i="56"/>
  <c r="BK63" i="56" s="1"/>
  <c r="AF64" i="56"/>
  <c r="AF65" i="56" s="1"/>
  <c r="BR57" i="56"/>
  <c r="BR59" i="56" s="1"/>
  <c r="BM59" i="56"/>
  <c r="AP9" i="56"/>
  <c r="AP14" i="56"/>
  <c r="BR12" i="56"/>
  <c r="E17" i="56"/>
  <c r="D18" i="56"/>
  <c r="C25" i="56"/>
  <c r="I19" i="56"/>
  <c r="E19" i="56"/>
  <c r="C32" i="56"/>
  <c r="C38" i="56" s="1"/>
  <c r="H19" i="56"/>
  <c r="AD19" i="56"/>
  <c r="BJ24" i="56"/>
  <c r="BO29" i="56"/>
  <c r="BR47" i="56"/>
  <c r="BM49" i="56"/>
  <c r="BR8" i="56"/>
  <c r="BF63" i="56" s="1"/>
  <c r="BJ9" i="56"/>
  <c r="AQ62" i="56"/>
  <c r="AQ64" i="56" s="1"/>
  <c r="AQ65" i="56" s="1"/>
  <c r="BJ13" i="56"/>
  <c r="BJ14" i="56" s="1"/>
  <c r="AX14" i="56"/>
  <c r="F17" i="56"/>
  <c r="BF19" i="56"/>
  <c r="BJ17" i="56"/>
  <c r="BJ19" i="56" s="1"/>
  <c r="BP19" i="56"/>
  <c r="W63" i="56"/>
  <c r="V19" i="56"/>
  <c r="D25" i="56"/>
  <c r="J19" i="56"/>
  <c r="J25" i="56" s="1"/>
  <c r="BE24" i="56"/>
  <c r="BM54" i="56"/>
  <c r="BR32" i="56"/>
  <c r="BR34" i="56" s="1"/>
  <c r="BM39" i="56"/>
  <c r="BR37" i="56"/>
  <c r="BE44" i="56"/>
  <c r="BE54" i="56"/>
  <c r="BM9" i="56"/>
  <c r="BE14" i="56"/>
  <c r="AD24" i="56"/>
  <c r="BF24" i="56"/>
  <c r="BR22" i="56"/>
  <c r="BR24" i="56" s="1"/>
  <c r="BR28" i="56"/>
  <c r="AY63" i="56"/>
  <c r="BR38" i="56"/>
  <c r="AX39" i="56"/>
  <c r="AY64" i="56" s="1"/>
  <c r="AY65" i="56" s="1"/>
  <c r="BR42" i="56"/>
  <c r="BR48" i="56"/>
  <c r="BT63" i="56" s="1"/>
  <c r="BR52" i="56"/>
  <c r="BR54" i="56" s="1"/>
  <c r="R62" i="56"/>
  <c r="R64" i="56" s="1"/>
  <c r="R65" i="56" s="1"/>
  <c r="W62" i="56"/>
  <c r="C24" i="56"/>
  <c r="G18" i="56"/>
  <c r="F25" i="56"/>
  <c r="BM24" i="56"/>
  <c r="V29" i="56"/>
  <c r="BJ27" i="56"/>
  <c r="BJ29" i="56" s="1"/>
  <c r="BE29" i="56"/>
  <c r="BJ32" i="56"/>
  <c r="BJ34" i="56" s="1"/>
  <c r="AV62" i="56"/>
  <c r="AP44" i="56"/>
  <c r="BJ43" i="56"/>
  <c r="BJ44" i="56" s="1"/>
  <c r="V49" i="56"/>
  <c r="BJ47" i="56"/>
  <c r="BJ49" i="56" s="1"/>
  <c r="BE49" i="56"/>
  <c r="AP54" i="56"/>
  <c r="AZ64" i="56" s="1"/>
  <c r="AZ65" i="56" s="1"/>
  <c r="BJ53" i="56"/>
  <c r="BJ54" i="56" s="1"/>
  <c r="BJ57" i="56"/>
  <c r="BJ59" i="56" s="1"/>
  <c r="BJ58" i="56"/>
  <c r="BE59" i="56"/>
  <c r="AB62" i="56"/>
  <c r="AZ62" i="56"/>
  <c r="BJ58" i="59"/>
  <c r="F17" i="59"/>
  <c r="H17" i="59" s="1"/>
  <c r="AX24" i="59"/>
  <c r="BI24" i="59"/>
  <c r="AX19" i="59"/>
  <c r="AQ62" i="59"/>
  <c r="BI19" i="59"/>
  <c r="BH19" i="59"/>
  <c r="AQ63" i="59"/>
  <c r="BJ18" i="59"/>
  <c r="BR53" i="59"/>
  <c r="BF54" i="59"/>
  <c r="BJ53" i="59"/>
  <c r="V54" i="59"/>
  <c r="BR48" i="59"/>
  <c r="AD49" i="59"/>
  <c r="BH49" i="59"/>
  <c r="V49" i="59"/>
  <c r="AF62" i="59"/>
  <c r="BO44" i="59"/>
  <c r="BN44" i="59"/>
  <c r="BR43" i="59"/>
  <c r="AD44" i="59"/>
  <c r="BJ43" i="59"/>
  <c r="V44" i="59"/>
  <c r="AE63" i="59"/>
  <c r="E19" i="59"/>
  <c r="K19" i="59" s="1"/>
  <c r="D18" i="59"/>
  <c r="D32" i="59" s="1"/>
  <c r="C18" i="59"/>
  <c r="I18" i="59" s="1"/>
  <c r="V39" i="59"/>
  <c r="BP34" i="59"/>
  <c r="BR33" i="59"/>
  <c r="AD34" i="59"/>
  <c r="BH34" i="59"/>
  <c r="V34" i="59"/>
  <c r="BE34" i="59"/>
  <c r="BJ32" i="59"/>
  <c r="Z75" i="59"/>
  <c r="AD29" i="59"/>
  <c r="BM29" i="59"/>
  <c r="BJ28" i="59"/>
  <c r="BJ27" i="59"/>
  <c r="V29" i="59"/>
  <c r="D17" i="59"/>
  <c r="J17" i="59" s="1"/>
  <c r="BP24" i="59"/>
  <c r="BM24" i="59"/>
  <c r="V24" i="59"/>
  <c r="BH24" i="59"/>
  <c r="BJ22" i="59"/>
  <c r="BF24" i="59"/>
  <c r="BR17" i="59"/>
  <c r="BN19" i="59"/>
  <c r="V19" i="59"/>
  <c r="BO14" i="59"/>
  <c r="AD14" i="59"/>
  <c r="BR12" i="59"/>
  <c r="BG14" i="59"/>
  <c r="BJ12" i="59"/>
  <c r="BF14" i="59"/>
  <c r="V14" i="59"/>
  <c r="BR8" i="59"/>
  <c r="BR7" i="59"/>
  <c r="AD9" i="59"/>
  <c r="R63" i="59"/>
  <c r="O8" i="59"/>
  <c r="D10" i="59" s="1"/>
  <c r="O7" i="59"/>
  <c r="C10" i="59" s="1"/>
  <c r="C25" i="59" s="1"/>
  <c r="BJ9" i="59"/>
  <c r="BR14" i="59"/>
  <c r="BM34" i="59"/>
  <c r="BR32" i="59"/>
  <c r="AY63" i="59"/>
  <c r="G18" i="59"/>
  <c r="BF19" i="59"/>
  <c r="F32" i="59"/>
  <c r="AZ62" i="59"/>
  <c r="AV62" i="59"/>
  <c r="BR47" i="59"/>
  <c r="BR57" i="59"/>
  <c r="BR59" i="59" s="1"/>
  <c r="BM59" i="59"/>
  <c r="C17" i="59"/>
  <c r="BR18" i="59"/>
  <c r="AP19" i="59"/>
  <c r="BJ23" i="59"/>
  <c r="AP34" i="59"/>
  <c r="BJ38" i="59"/>
  <c r="BJ42" i="59"/>
  <c r="AX49" i="59"/>
  <c r="BJ13" i="59"/>
  <c r="BN14" i="59"/>
  <c r="BJ17" i="59"/>
  <c r="BJ33" i="59"/>
  <c r="BM44" i="59"/>
  <c r="AX44" i="59"/>
  <c r="BE39" i="59"/>
  <c r="BJ37" i="59"/>
  <c r="R62" i="59"/>
  <c r="V9" i="59"/>
  <c r="AL62" i="59"/>
  <c r="AL64" i="59" s="1"/>
  <c r="AP9" i="59"/>
  <c r="AI7" i="59"/>
  <c r="AL63" i="59"/>
  <c r="AI8" i="59"/>
  <c r="G10" i="59" s="1"/>
  <c r="BM9" i="59"/>
  <c r="BE14" i="59"/>
  <c r="AD19" i="59"/>
  <c r="BM19" i="59"/>
  <c r="BQ19" i="59"/>
  <c r="BO39" i="59"/>
  <c r="BR38" i="59"/>
  <c r="AX39" i="59"/>
  <c r="AY64" i="59" s="1"/>
  <c r="AF63" i="59"/>
  <c r="AV63" i="59"/>
  <c r="G9" i="59" s="1"/>
  <c r="BJ52" i="59"/>
  <c r="W62" i="59"/>
  <c r="W63" i="59"/>
  <c r="C32" i="59"/>
  <c r="AD24" i="59"/>
  <c r="BR23" i="59"/>
  <c r="AB63" i="59"/>
  <c r="D9" i="59" s="1"/>
  <c r="AD39" i="59"/>
  <c r="BJ48" i="59"/>
  <c r="AB62" i="59"/>
  <c r="BG24" i="59"/>
  <c r="BR22" i="59"/>
  <c r="AP29" i="59"/>
  <c r="BR27" i="59"/>
  <c r="AP44" i="59"/>
  <c r="BR42" i="59"/>
  <c r="AZ63" i="59"/>
  <c r="BJ47" i="59"/>
  <c r="AP54" i="59"/>
  <c r="BR52" i="59"/>
  <c r="BJ57" i="59"/>
  <c r="BE29" i="59"/>
  <c r="BE44" i="59"/>
  <c r="BE49" i="59"/>
  <c r="BE54" i="59"/>
  <c r="BE59" i="59"/>
  <c r="Z74" i="59"/>
  <c r="BR37" i="59"/>
  <c r="BJ18" i="58"/>
  <c r="I19" i="58"/>
  <c r="BJ57" i="58"/>
  <c r="BJ58" i="58"/>
  <c r="AI8" i="58"/>
  <c r="G10" i="58" s="1"/>
  <c r="G25" i="58" s="1"/>
  <c r="BP14" i="58"/>
  <c r="BF24" i="58"/>
  <c r="BQ24" i="58"/>
  <c r="BQ29" i="58"/>
  <c r="BQ34" i="58"/>
  <c r="BF39" i="58"/>
  <c r="BM39" i="58"/>
  <c r="BQ39" i="58"/>
  <c r="BF44" i="58"/>
  <c r="AZ63" i="58"/>
  <c r="BQ49" i="58"/>
  <c r="BR52" i="58"/>
  <c r="BR57" i="58"/>
  <c r="BF9" i="58"/>
  <c r="BG9" i="58"/>
  <c r="BN9" i="58"/>
  <c r="F17" i="58"/>
  <c r="F18" i="58"/>
  <c r="AP24" i="58"/>
  <c r="BG24" i="58"/>
  <c r="BN24" i="58"/>
  <c r="AP34" i="58"/>
  <c r="BN34" i="58"/>
  <c r="BE34" i="58"/>
  <c r="AP39" i="58"/>
  <c r="BN44" i="58"/>
  <c r="AP49" i="58"/>
  <c r="BG49" i="58"/>
  <c r="BN49" i="58"/>
  <c r="AP54" i="58"/>
  <c r="BN54" i="58"/>
  <c r="BN29" i="58"/>
  <c r="BR28" i="58"/>
  <c r="BQ19" i="58"/>
  <c r="AP19" i="58"/>
  <c r="AQ62" i="58"/>
  <c r="AD54" i="58"/>
  <c r="BI54" i="58"/>
  <c r="BH54" i="58"/>
  <c r="BG54" i="58"/>
  <c r="BF54" i="58"/>
  <c r="BJ53" i="58"/>
  <c r="V54" i="58"/>
  <c r="BR47" i="58"/>
  <c r="BR49" i="58" s="1"/>
  <c r="AD49" i="58"/>
  <c r="BH49" i="58"/>
  <c r="BF49" i="58"/>
  <c r="BJ48" i="58"/>
  <c r="V49" i="58"/>
  <c r="AF62" i="58"/>
  <c r="BQ44" i="58"/>
  <c r="BR43" i="58"/>
  <c r="BR42" i="58"/>
  <c r="BG44" i="58"/>
  <c r="BJ42" i="58"/>
  <c r="V44" i="58"/>
  <c r="E19" i="58"/>
  <c r="AE62" i="58"/>
  <c r="D18" i="58"/>
  <c r="BN39" i="58"/>
  <c r="AD39" i="58"/>
  <c r="C18" i="58"/>
  <c r="C32" i="58" s="1"/>
  <c r="AB62" i="58"/>
  <c r="C9" i="58" s="1"/>
  <c r="BH39" i="58"/>
  <c r="BG39" i="58"/>
  <c r="V39" i="58"/>
  <c r="BM34" i="58"/>
  <c r="BI34" i="58"/>
  <c r="V34" i="58"/>
  <c r="BG34" i="58"/>
  <c r="BJ33" i="58"/>
  <c r="BR27" i="58"/>
  <c r="D17" i="58"/>
  <c r="AD29" i="58"/>
  <c r="BH29" i="58"/>
  <c r="BF29" i="58"/>
  <c r="V29" i="58"/>
  <c r="C17" i="58"/>
  <c r="BJ27" i="58"/>
  <c r="BO24" i="58"/>
  <c r="AD24" i="58"/>
  <c r="BH24" i="58"/>
  <c r="BJ23" i="58"/>
  <c r="V24" i="58"/>
  <c r="BJ22" i="58"/>
  <c r="BE24" i="58"/>
  <c r="BP19" i="58"/>
  <c r="BO19" i="58"/>
  <c r="BR17" i="58"/>
  <c r="BR18" i="58"/>
  <c r="AD19" i="58"/>
  <c r="W63" i="58"/>
  <c r="BG19" i="58"/>
  <c r="V19" i="58"/>
  <c r="BF19" i="58"/>
  <c r="W62" i="58"/>
  <c r="BR13" i="58"/>
  <c r="BR12" i="58"/>
  <c r="BI14" i="58"/>
  <c r="BJ13" i="58"/>
  <c r="V14" i="58"/>
  <c r="BJ12" i="58"/>
  <c r="BQ9" i="58"/>
  <c r="BR8" i="58"/>
  <c r="AD9" i="58"/>
  <c r="R63" i="58"/>
  <c r="BR7" i="58"/>
  <c r="BJ8" i="58"/>
  <c r="J19" i="58"/>
  <c r="BM9" i="58"/>
  <c r="BE14" i="58"/>
  <c r="F32" i="58"/>
  <c r="BR38" i="58"/>
  <c r="BM49" i="58"/>
  <c r="V9" i="58"/>
  <c r="H17" i="58"/>
  <c r="BM19" i="58"/>
  <c r="AI7" i="58"/>
  <c r="BM14" i="58"/>
  <c r="BJ17" i="58"/>
  <c r="BJ19" i="58" s="1"/>
  <c r="H18" i="58"/>
  <c r="AX19" i="58"/>
  <c r="BN19" i="58"/>
  <c r="BR23" i="58"/>
  <c r="BM29" i="58"/>
  <c r="G32" i="58"/>
  <c r="BM24" i="58"/>
  <c r="BR22" i="58"/>
  <c r="BE39" i="58"/>
  <c r="BJ37" i="58"/>
  <c r="AY63" i="58"/>
  <c r="BM44" i="58"/>
  <c r="BJ38" i="58"/>
  <c r="AX39" i="58"/>
  <c r="AP44" i="58"/>
  <c r="BJ43" i="58"/>
  <c r="BJ52" i="58"/>
  <c r="BR59" i="58"/>
  <c r="BM59" i="58"/>
  <c r="AV63" i="58"/>
  <c r="G9" i="58" s="1"/>
  <c r="O7" i="58"/>
  <c r="AL62" i="58"/>
  <c r="BJ7" i="58"/>
  <c r="O8" i="58"/>
  <c r="D10" i="58" s="1"/>
  <c r="AL63" i="58"/>
  <c r="AQ63" i="58"/>
  <c r="AD14" i="58"/>
  <c r="H19" i="58"/>
  <c r="AP29" i="58"/>
  <c r="Z75" i="58"/>
  <c r="BJ28" i="58"/>
  <c r="BJ29" i="58" s="1"/>
  <c r="AD34" i="58"/>
  <c r="BF34" i="58"/>
  <c r="BJ32" i="58"/>
  <c r="BP34" i="58"/>
  <c r="BR33" i="58"/>
  <c r="AB63" i="58"/>
  <c r="D9" i="58" s="1"/>
  <c r="AZ62" i="58"/>
  <c r="AF63" i="58"/>
  <c r="BJ47" i="58"/>
  <c r="BR54" i="58"/>
  <c r="BM54" i="58"/>
  <c r="AD44" i="58"/>
  <c r="AX44" i="58"/>
  <c r="AV62" i="58"/>
  <c r="BE29" i="58"/>
  <c r="BR32" i="58"/>
  <c r="BE44" i="58"/>
  <c r="BE49" i="58"/>
  <c r="BE54" i="58"/>
  <c r="BE59" i="58"/>
  <c r="Z74" i="58"/>
  <c r="BR37" i="58"/>
  <c r="BQ59" i="57"/>
  <c r="BP59" i="57"/>
  <c r="AW59" i="57"/>
  <c r="AV59" i="57"/>
  <c r="AU59" i="57"/>
  <c r="AT59" i="57"/>
  <c r="AS59" i="57"/>
  <c r="AO59" i="57"/>
  <c r="AN59" i="57"/>
  <c r="AM59" i="57"/>
  <c r="AL59" i="57"/>
  <c r="AK59" i="57"/>
  <c r="AC59" i="57"/>
  <c r="AB59" i="57"/>
  <c r="AA59" i="57"/>
  <c r="Z59" i="57"/>
  <c r="Y59" i="57"/>
  <c r="U59" i="57"/>
  <c r="T59" i="57"/>
  <c r="S59" i="57"/>
  <c r="R59" i="57"/>
  <c r="Q59" i="57"/>
  <c r="AX58" i="57"/>
  <c r="AP58" i="57"/>
  <c r="AD58" i="57"/>
  <c r="V58" i="57"/>
  <c r="BO59" i="57"/>
  <c r="BN59" i="57"/>
  <c r="BI59" i="57"/>
  <c r="BH59" i="57"/>
  <c r="BG59" i="57"/>
  <c r="AX57" i="57"/>
  <c r="AX59" i="57" s="1"/>
  <c r="AP57" i="57"/>
  <c r="AP59" i="57" s="1"/>
  <c r="AD57" i="57"/>
  <c r="V57" i="57"/>
  <c r="AW54" i="57"/>
  <c r="AV54" i="57"/>
  <c r="AU54" i="57"/>
  <c r="AT54" i="57"/>
  <c r="AS54" i="57"/>
  <c r="AO54" i="57"/>
  <c r="AN54" i="57"/>
  <c r="AM54" i="57"/>
  <c r="AL54" i="57"/>
  <c r="AK54" i="57"/>
  <c r="AC54" i="57"/>
  <c r="AB54" i="57"/>
  <c r="AA54" i="57"/>
  <c r="Z54" i="57"/>
  <c r="Y54" i="57"/>
  <c r="U54" i="57"/>
  <c r="T54" i="57"/>
  <c r="S54" i="57"/>
  <c r="R54" i="57"/>
  <c r="Q54" i="57"/>
  <c r="AX53" i="57"/>
  <c r="AP53" i="57"/>
  <c r="AP54" i="57" s="1"/>
  <c r="AD53" i="57"/>
  <c r="V53" i="57"/>
  <c r="BP54" i="57"/>
  <c r="BO54" i="57"/>
  <c r="BI54" i="57"/>
  <c r="AX52" i="57"/>
  <c r="AX54" i="57" s="1"/>
  <c r="AP52" i="57"/>
  <c r="AD52" i="57"/>
  <c r="V52" i="57"/>
  <c r="AW49" i="57"/>
  <c r="AV49" i="57"/>
  <c r="AU49" i="57"/>
  <c r="AT49" i="57"/>
  <c r="AS49" i="57"/>
  <c r="AO49" i="57"/>
  <c r="AN49" i="57"/>
  <c r="AM49" i="57"/>
  <c r="AL49" i="57"/>
  <c r="AK49" i="57"/>
  <c r="AC49" i="57"/>
  <c r="AB49" i="57"/>
  <c r="AA49" i="57"/>
  <c r="Z49" i="57"/>
  <c r="Y49" i="57"/>
  <c r="U49" i="57"/>
  <c r="T49" i="57"/>
  <c r="S49" i="57"/>
  <c r="R49" i="57"/>
  <c r="Q49" i="57"/>
  <c r="AX48" i="57"/>
  <c r="AP48" i="57"/>
  <c r="AD48" i="57"/>
  <c r="V48" i="57"/>
  <c r="BP49" i="57"/>
  <c r="BI49" i="57"/>
  <c r="BE49" i="57"/>
  <c r="AX47" i="57"/>
  <c r="AP47" i="57"/>
  <c r="AD47" i="57"/>
  <c r="V47" i="57"/>
  <c r="AW44" i="57"/>
  <c r="AV44" i="57"/>
  <c r="AU44" i="57"/>
  <c r="AT44" i="57"/>
  <c r="AS44" i="57"/>
  <c r="AO44" i="57"/>
  <c r="AN44" i="57"/>
  <c r="AM44" i="57"/>
  <c r="AL44" i="57"/>
  <c r="AK44" i="57"/>
  <c r="AC44" i="57"/>
  <c r="AB44" i="57"/>
  <c r="AA44" i="57"/>
  <c r="Z44" i="57"/>
  <c r="Y44" i="57"/>
  <c r="U44" i="57"/>
  <c r="T44" i="57"/>
  <c r="S44" i="57"/>
  <c r="R44" i="57"/>
  <c r="Q44" i="57"/>
  <c r="AX43" i="57"/>
  <c r="AP43" i="57"/>
  <c r="AD43" i="57"/>
  <c r="V43" i="57"/>
  <c r="D19" i="57" s="1"/>
  <c r="BM44" i="57"/>
  <c r="BF44" i="57"/>
  <c r="AX42" i="57"/>
  <c r="AP42" i="57"/>
  <c r="AP44" i="57" s="1"/>
  <c r="AD42" i="57"/>
  <c r="V42" i="57"/>
  <c r="C19" i="57" s="1"/>
  <c r="AW39" i="57"/>
  <c r="AV39" i="57"/>
  <c r="AU39" i="57"/>
  <c r="AT39" i="57"/>
  <c r="AS39" i="57"/>
  <c r="AO39" i="57"/>
  <c r="AN39" i="57"/>
  <c r="AM39" i="57"/>
  <c r="AL39" i="57"/>
  <c r="AK39" i="57"/>
  <c r="AC39" i="57"/>
  <c r="AB39" i="57"/>
  <c r="AA39" i="57"/>
  <c r="Z39" i="57"/>
  <c r="Y39" i="57"/>
  <c r="U39" i="57"/>
  <c r="T39" i="57"/>
  <c r="S39" i="57"/>
  <c r="R39" i="57"/>
  <c r="Q39" i="57"/>
  <c r="AX38" i="57"/>
  <c r="AY63" i="57" s="1"/>
  <c r="AP38" i="57"/>
  <c r="AD38" i="57"/>
  <c r="V38" i="57"/>
  <c r="AX37" i="57"/>
  <c r="AP37" i="57"/>
  <c r="AP39" i="57" s="1"/>
  <c r="AD37" i="57"/>
  <c r="C18" i="57" s="1"/>
  <c r="V37" i="57"/>
  <c r="AW34" i="57"/>
  <c r="AV34" i="57"/>
  <c r="AU34" i="57"/>
  <c r="AT34" i="57"/>
  <c r="AO34" i="57"/>
  <c r="AN34" i="57"/>
  <c r="AM34" i="57"/>
  <c r="AL34" i="57"/>
  <c r="AK34" i="57"/>
  <c r="AC34" i="57"/>
  <c r="AB34" i="57"/>
  <c r="AA34" i="57"/>
  <c r="Z34" i="57"/>
  <c r="Y34" i="57"/>
  <c r="U34" i="57"/>
  <c r="T34" i="57"/>
  <c r="S34" i="57"/>
  <c r="R34" i="57"/>
  <c r="Q34" i="57"/>
  <c r="AX33" i="57"/>
  <c r="AP33" i="57"/>
  <c r="AD33" i="57"/>
  <c r="V33" i="57"/>
  <c r="BH34" i="57"/>
  <c r="AX32" i="57"/>
  <c r="AX34" i="57" s="1"/>
  <c r="AP32" i="57"/>
  <c r="AD32" i="57"/>
  <c r="V32" i="57"/>
  <c r="AW29" i="57"/>
  <c r="AV29" i="57"/>
  <c r="AU29" i="57"/>
  <c r="AT29" i="57"/>
  <c r="AS29" i="57"/>
  <c r="AO29" i="57"/>
  <c r="AN29" i="57"/>
  <c r="AM29" i="57"/>
  <c r="AL29" i="57"/>
  <c r="AK29" i="57"/>
  <c r="AC29" i="57"/>
  <c r="AB29" i="57"/>
  <c r="AA29" i="57"/>
  <c r="Z29" i="57"/>
  <c r="Y29" i="57"/>
  <c r="U29" i="57"/>
  <c r="T29" i="57"/>
  <c r="S29" i="57"/>
  <c r="R29" i="57"/>
  <c r="Q29" i="57"/>
  <c r="AX28" i="57"/>
  <c r="AP28" i="57"/>
  <c r="AD28" i="57"/>
  <c r="V28" i="57"/>
  <c r="AX27" i="57"/>
  <c r="AP27" i="57"/>
  <c r="AD27" i="57"/>
  <c r="V27" i="57"/>
  <c r="AW24" i="57"/>
  <c r="AV24" i="57"/>
  <c r="AU24" i="57"/>
  <c r="AT24" i="57"/>
  <c r="AS24" i="57"/>
  <c r="AO24" i="57"/>
  <c r="AN24" i="57"/>
  <c r="AM24" i="57"/>
  <c r="AL24" i="57"/>
  <c r="AK24" i="57"/>
  <c r="AC24" i="57"/>
  <c r="AB24" i="57"/>
  <c r="AA24" i="57"/>
  <c r="Z24" i="57"/>
  <c r="Y24" i="57"/>
  <c r="U24" i="57"/>
  <c r="T24" i="57"/>
  <c r="S24" i="57"/>
  <c r="R24" i="57"/>
  <c r="Q24" i="57"/>
  <c r="AX23" i="57"/>
  <c r="AP23" i="57"/>
  <c r="AD23" i="57"/>
  <c r="V23" i="57"/>
  <c r="AX22" i="57"/>
  <c r="AP22" i="57"/>
  <c r="AD22" i="57"/>
  <c r="V22" i="57"/>
  <c r="AW19" i="57"/>
  <c r="AV19" i="57"/>
  <c r="AU19" i="57"/>
  <c r="AT19" i="57"/>
  <c r="AS19" i="57"/>
  <c r="AO19" i="57"/>
  <c r="AN19" i="57"/>
  <c r="AM19" i="57"/>
  <c r="AL19" i="57"/>
  <c r="AK19" i="57"/>
  <c r="AC19" i="57"/>
  <c r="AB19" i="57"/>
  <c r="AA19" i="57"/>
  <c r="Z19" i="57"/>
  <c r="Y19" i="57"/>
  <c r="U19" i="57"/>
  <c r="T19" i="57"/>
  <c r="S19" i="57"/>
  <c r="R19" i="57"/>
  <c r="Q19" i="57"/>
  <c r="G19" i="57"/>
  <c r="F19" i="57"/>
  <c r="AX18" i="57"/>
  <c r="AP18" i="57"/>
  <c r="AD18" i="57"/>
  <c r="V18" i="57"/>
  <c r="G18" i="57"/>
  <c r="G32" i="57" s="1"/>
  <c r="F18" i="57"/>
  <c r="AX17" i="57"/>
  <c r="AP17" i="57"/>
  <c r="AD17" i="57"/>
  <c r="V17" i="57"/>
  <c r="AW14" i="57"/>
  <c r="AV14" i="57"/>
  <c r="AU14" i="57"/>
  <c r="AT14" i="57"/>
  <c r="AS14" i="57"/>
  <c r="AO14" i="57"/>
  <c r="AN14" i="57"/>
  <c r="AM14" i="57"/>
  <c r="AL14" i="57"/>
  <c r="AK14" i="57"/>
  <c r="AC14" i="57"/>
  <c r="AB14" i="57"/>
  <c r="AA14" i="57"/>
  <c r="Z14" i="57"/>
  <c r="Y14" i="57"/>
  <c r="U14" i="57"/>
  <c r="T14" i="57"/>
  <c r="S14" i="57"/>
  <c r="R14" i="57"/>
  <c r="Q14" i="57"/>
  <c r="AX13" i="57"/>
  <c r="AP13" i="57"/>
  <c r="AD13" i="57"/>
  <c r="V13" i="57"/>
  <c r="BG14" i="57"/>
  <c r="BE14" i="57"/>
  <c r="AX12" i="57"/>
  <c r="AP12" i="57"/>
  <c r="AP14" i="57" s="1"/>
  <c r="AD12" i="57"/>
  <c r="V12" i="57"/>
  <c r="AW9" i="57"/>
  <c r="AV9" i="57"/>
  <c r="AU9" i="57"/>
  <c r="AT9" i="57"/>
  <c r="AS9" i="57"/>
  <c r="AO9" i="57"/>
  <c r="AN9" i="57"/>
  <c r="AM9" i="57"/>
  <c r="AL9" i="57"/>
  <c r="AK9" i="57"/>
  <c r="AC9" i="57"/>
  <c r="AB9" i="57"/>
  <c r="AA9" i="57"/>
  <c r="Z9" i="57"/>
  <c r="Y9" i="57"/>
  <c r="U9" i="57"/>
  <c r="T9" i="57"/>
  <c r="S9" i="57"/>
  <c r="R9" i="57"/>
  <c r="Q9" i="57"/>
  <c r="BJ8" i="57"/>
  <c r="AX8" i="57"/>
  <c r="AP8" i="57"/>
  <c r="AL63" i="57" s="1"/>
  <c r="AD8" i="57"/>
  <c r="V8" i="57"/>
  <c r="BO9" i="57"/>
  <c r="BH9" i="57"/>
  <c r="BG9" i="57"/>
  <c r="BE9" i="57"/>
  <c r="AX7" i="57"/>
  <c r="AX9" i="57" s="1"/>
  <c r="AP7" i="57"/>
  <c r="AD7" i="57"/>
  <c r="V7" i="57"/>
  <c r="Z4" i="57"/>
  <c r="AT4" i="57" s="1"/>
  <c r="BN4" i="57" s="1"/>
  <c r="BP64" i="66" l="1"/>
  <c r="J25" i="66"/>
  <c r="AQ65" i="66"/>
  <c r="J8" i="66"/>
  <c r="AY65" i="66"/>
  <c r="AV65" i="66"/>
  <c r="AZ65" i="66"/>
  <c r="BT64" i="66"/>
  <c r="BS64" i="66"/>
  <c r="J12" i="66"/>
  <c r="W65" i="66"/>
  <c r="BC9" i="66"/>
  <c r="J38" i="66"/>
  <c r="J24" i="66"/>
  <c r="F20" i="66"/>
  <c r="F12" i="66"/>
  <c r="H9" i="66"/>
  <c r="F8" i="66"/>
  <c r="AB65" i="66"/>
  <c r="K17" i="66"/>
  <c r="G26" i="66"/>
  <c r="G34" i="66"/>
  <c r="G40" i="66" s="1"/>
  <c r="BK64" i="66"/>
  <c r="AE65" i="66"/>
  <c r="D26" i="66"/>
  <c r="D34" i="66"/>
  <c r="D40" i="66" s="1"/>
  <c r="J20" i="66"/>
  <c r="C8" i="66"/>
  <c r="I10" i="66"/>
  <c r="I23" i="66" s="1"/>
  <c r="E10" i="66"/>
  <c r="C24" i="66"/>
  <c r="C38" i="66"/>
  <c r="C25" i="66"/>
  <c r="AF65" i="66"/>
  <c r="C23" i="66"/>
  <c r="K32" i="66"/>
  <c r="H24" i="66"/>
  <c r="H32" i="66"/>
  <c r="H38" i="66" s="1"/>
  <c r="I9" i="66"/>
  <c r="E9" i="66"/>
  <c r="C20" i="66"/>
  <c r="C12" i="66"/>
  <c r="R65" i="66"/>
  <c r="BR29" i="65"/>
  <c r="BR24" i="65"/>
  <c r="G38" i="65"/>
  <c r="AQ64" i="65"/>
  <c r="G24" i="65"/>
  <c r="G23" i="65"/>
  <c r="H10" i="65"/>
  <c r="H24" i="65" s="1"/>
  <c r="F24" i="65"/>
  <c r="F12" i="65"/>
  <c r="F40" i="65"/>
  <c r="F25" i="65"/>
  <c r="AI9" i="65"/>
  <c r="F8" i="65"/>
  <c r="F26" i="65"/>
  <c r="F38" i="65"/>
  <c r="BJ59" i="65"/>
  <c r="BR54" i="65"/>
  <c r="BR49" i="65"/>
  <c r="AF64" i="65"/>
  <c r="BR34" i="65"/>
  <c r="BJ29" i="65"/>
  <c r="BR19" i="65"/>
  <c r="W64" i="65"/>
  <c r="BR9" i="65"/>
  <c r="I32" i="65"/>
  <c r="BJ39" i="65"/>
  <c r="AZ64" i="65"/>
  <c r="BJ34" i="65"/>
  <c r="BT63" i="65"/>
  <c r="BJ49" i="65"/>
  <c r="BC8" i="65"/>
  <c r="D8" i="65"/>
  <c r="D24" i="65"/>
  <c r="R64" i="65"/>
  <c r="D38" i="65"/>
  <c r="J10" i="65"/>
  <c r="J24" i="65" s="1"/>
  <c r="BR44" i="65"/>
  <c r="BT62" i="65"/>
  <c r="BP63" i="65"/>
  <c r="BS63" i="65"/>
  <c r="BJ24" i="65"/>
  <c r="J32" i="65"/>
  <c r="J9" i="65"/>
  <c r="D20" i="65"/>
  <c r="D12" i="65"/>
  <c r="BJ19" i="65"/>
  <c r="BK63" i="65"/>
  <c r="BF62" i="65"/>
  <c r="BF64" i="65" s="1"/>
  <c r="BC7" i="65"/>
  <c r="BJ9" i="65"/>
  <c r="G20" i="65"/>
  <c r="G12" i="65"/>
  <c r="H9" i="65"/>
  <c r="AE64" i="65"/>
  <c r="D23" i="65"/>
  <c r="J17" i="65"/>
  <c r="E17" i="65"/>
  <c r="BS62" i="65"/>
  <c r="BR39" i="65"/>
  <c r="BS64" i="65" s="1"/>
  <c r="BP62" i="65"/>
  <c r="BK62" i="65"/>
  <c r="BR14" i="65"/>
  <c r="O9" i="65"/>
  <c r="R65" i="65" s="1"/>
  <c r="C10" i="65"/>
  <c r="K19" i="65"/>
  <c r="F23" i="65"/>
  <c r="H17" i="65"/>
  <c r="I17" i="65"/>
  <c r="AB64" i="65"/>
  <c r="C9" i="65"/>
  <c r="E32" i="65"/>
  <c r="K18" i="65"/>
  <c r="G8" i="65"/>
  <c r="J9" i="64"/>
  <c r="G38" i="64"/>
  <c r="AI9" i="64"/>
  <c r="AZ65" i="64" s="1"/>
  <c r="H10" i="64"/>
  <c r="H24" i="64" s="1"/>
  <c r="AQ64" i="64"/>
  <c r="AF64" i="64"/>
  <c r="D20" i="64"/>
  <c r="E9" i="64"/>
  <c r="BR44" i="64"/>
  <c r="AE64" i="64"/>
  <c r="D38" i="64"/>
  <c r="BJ44" i="64"/>
  <c r="C32" i="64"/>
  <c r="I19" i="64"/>
  <c r="C20" i="64"/>
  <c r="E20" i="64" s="1"/>
  <c r="BR39" i="64"/>
  <c r="BS64" i="64" s="1"/>
  <c r="E18" i="64"/>
  <c r="AB64" i="64"/>
  <c r="BJ39" i="64"/>
  <c r="BJ34" i="64"/>
  <c r="BR29" i="64"/>
  <c r="E17" i="64"/>
  <c r="BJ29" i="64"/>
  <c r="J17" i="64"/>
  <c r="BJ24" i="64"/>
  <c r="BC8" i="64"/>
  <c r="BR19" i="64"/>
  <c r="W64" i="64"/>
  <c r="BR14" i="64"/>
  <c r="BF63" i="64"/>
  <c r="BJ14" i="64"/>
  <c r="BR9" i="64"/>
  <c r="D25" i="64"/>
  <c r="D24" i="64"/>
  <c r="D8" i="64"/>
  <c r="D12" i="64"/>
  <c r="D23" i="64"/>
  <c r="J10" i="64"/>
  <c r="J25" i="64" s="1"/>
  <c r="I32" i="64"/>
  <c r="G20" i="64"/>
  <c r="G12" i="64"/>
  <c r="BS63" i="64"/>
  <c r="BP63" i="64"/>
  <c r="F32" i="64"/>
  <c r="F38" i="64" s="1"/>
  <c r="BT63" i="64"/>
  <c r="BS62" i="64"/>
  <c r="C34" i="64"/>
  <c r="F23" i="64"/>
  <c r="H17" i="64"/>
  <c r="I17" i="64"/>
  <c r="BK62" i="64"/>
  <c r="BF62" i="64"/>
  <c r="BF64" i="64" s="1"/>
  <c r="BC7" i="64"/>
  <c r="BJ9" i="64"/>
  <c r="BK63" i="64"/>
  <c r="BJ49" i="64"/>
  <c r="BT62" i="64"/>
  <c r="AV64" i="64"/>
  <c r="F9" i="64"/>
  <c r="F25" i="64"/>
  <c r="H19" i="64"/>
  <c r="BR24" i="64"/>
  <c r="K19" i="64"/>
  <c r="AY65" i="64"/>
  <c r="J32" i="64"/>
  <c r="BP62" i="64"/>
  <c r="K18" i="64"/>
  <c r="E32" i="64"/>
  <c r="C10" i="64"/>
  <c r="O9" i="64"/>
  <c r="G8" i="64"/>
  <c r="H17" i="63"/>
  <c r="AQ64" i="63"/>
  <c r="AF64" i="63"/>
  <c r="BJ49" i="63"/>
  <c r="BT63" i="63"/>
  <c r="D12" i="63"/>
  <c r="BJ44" i="63"/>
  <c r="E18" i="63"/>
  <c r="E32" i="63" s="1"/>
  <c r="BR29" i="63"/>
  <c r="BJ29" i="63"/>
  <c r="BJ24" i="63"/>
  <c r="BR19" i="63"/>
  <c r="BJ19" i="63"/>
  <c r="BK63" i="63"/>
  <c r="D23" i="63"/>
  <c r="BJ14" i="63"/>
  <c r="R64" i="63"/>
  <c r="C24" i="63"/>
  <c r="C38" i="63"/>
  <c r="D24" i="63"/>
  <c r="D25" i="63"/>
  <c r="BF63" i="63"/>
  <c r="D8" i="63"/>
  <c r="E10" i="63"/>
  <c r="E24" i="63" s="1"/>
  <c r="D38" i="63"/>
  <c r="O9" i="63"/>
  <c r="AE65" i="63" s="1"/>
  <c r="BS62" i="63"/>
  <c r="BP62" i="63"/>
  <c r="BR39" i="63"/>
  <c r="BS64" i="63" s="1"/>
  <c r="G12" i="63"/>
  <c r="G20" i="63"/>
  <c r="D26" i="63"/>
  <c r="D34" i="63"/>
  <c r="D40" i="63" s="1"/>
  <c r="F32" i="63"/>
  <c r="H18" i="63"/>
  <c r="K19" i="63"/>
  <c r="BS63" i="63"/>
  <c r="BP63" i="63"/>
  <c r="BT62" i="63"/>
  <c r="BR44" i="63"/>
  <c r="BT64" i="63" s="1"/>
  <c r="AB64" i="63"/>
  <c r="C9" i="63"/>
  <c r="I18" i="63"/>
  <c r="G8" i="63"/>
  <c r="G24" i="63"/>
  <c r="G25" i="63"/>
  <c r="F10" i="63"/>
  <c r="AI9" i="63"/>
  <c r="AY65" i="63" s="1"/>
  <c r="BC7" i="63"/>
  <c r="J19" i="63"/>
  <c r="AV64" i="63"/>
  <c r="F9" i="63"/>
  <c r="W64" i="63"/>
  <c r="BR34" i="63"/>
  <c r="J9" i="63"/>
  <c r="BF62" i="63"/>
  <c r="BF64" i="63" s="1"/>
  <c r="BC8" i="63"/>
  <c r="G38" i="63"/>
  <c r="G23" i="63"/>
  <c r="BJ39" i="63"/>
  <c r="K18" i="63"/>
  <c r="C23" i="63"/>
  <c r="I17" i="63"/>
  <c r="E17" i="63"/>
  <c r="AL64" i="63"/>
  <c r="BK62" i="63"/>
  <c r="BR14" i="63"/>
  <c r="J10" i="63"/>
  <c r="G23" i="62"/>
  <c r="J10" i="62"/>
  <c r="J25" i="62" s="1"/>
  <c r="BJ24" i="62"/>
  <c r="AQ64" i="62"/>
  <c r="AI9" i="62"/>
  <c r="H10" i="62"/>
  <c r="H25" i="62" s="1"/>
  <c r="F38" i="62"/>
  <c r="F25" i="62"/>
  <c r="BJ59" i="62"/>
  <c r="BJ54" i="62"/>
  <c r="BT63" i="62"/>
  <c r="AF64" i="62"/>
  <c r="BJ44" i="62"/>
  <c r="AE64" i="62"/>
  <c r="BS63" i="62"/>
  <c r="I32" i="62"/>
  <c r="BR34" i="62"/>
  <c r="BJ34" i="62"/>
  <c r="E17" i="62"/>
  <c r="BR24" i="62"/>
  <c r="BJ14" i="62"/>
  <c r="BC8" i="62"/>
  <c r="BF63" i="62"/>
  <c r="R64" i="62"/>
  <c r="D24" i="62"/>
  <c r="D23" i="62"/>
  <c r="D25" i="62"/>
  <c r="D38" i="62"/>
  <c r="J24" i="62"/>
  <c r="J32" i="62"/>
  <c r="BP62" i="62"/>
  <c r="E32" i="62"/>
  <c r="C10" i="62"/>
  <c r="O9" i="62"/>
  <c r="AE65" i="62" s="1"/>
  <c r="BK63" i="62"/>
  <c r="D20" i="62"/>
  <c r="J9" i="62"/>
  <c r="J12" i="62" s="1"/>
  <c r="D12" i="62"/>
  <c r="BJ39" i="62"/>
  <c r="G20" i="62"/>
  <c r="G12" i="62"/>
  <c r="E9" i="62"/>
  <c r="BS62" i="62"/>
  <c r="H17" i="62"/>
  <c r="I17" i="62"/>
  <c r="F23" i="62"/>
  <c r="C34" i="62"/>
  <c r="E20" i="62"/>
  <c r="D8" i="62"/>
  <c r="BS64" i="62"/>
  <c r="G24" i="62"/>
  <c r="G32" i="62"/>
  <c r="G38" i="62" s="1"/>
  <c r="H18" i="62"/>
  <c r="AV64" i="62"/>
  <c r="F9" i="62"/>
  <c r="BR44" i="62"/>
  <c r="BT64" i="62" s="1"/>
  <c r="BT62" i="62"/>
  <c r="BF62" i="62"/>
  <c r="BF64" i="62" s="1"/>
  <c r="BC7" i="62"/>
  <c r="BJ9" i="62"/>
  <c r="K19" i="62"/>
  <c r="BP63" i="62"/>
  <c r="W64" i="62"/>
  <c r="AY64" i="62"/>
  <c r="AB64" i="62"/>
  <c r="BK62" i="62"/>
  <c r="BR14" i="62"/>
  <c r="AL64" i="62"/>
  <c r="G8" i="62"/>
  <c r="BR34" i="61"/>
  <c r="AQ64" i="61"/>
  <c r="J17" i="61"/>
  <c r="G23" i="61"/>
  <c r="G38" i="61"/>
  <c r="G24" i="61"/>
  <c r="H10" i="61"/>
  <c r="H23" i="61" s="1"/>
  <c r="F24" i="61"/>
  <c r="AI9" i="61"/>
  <c r="AY65" i="61" s="1"/>
  <c r="BJ24" i="61"/>
  <c r="BR54" i="61"/>
  <c r="BT63" i="61"/>
  <c r="BR49" i="61"/>
  <c r="AF64" i="61"/>
  <c r="BR44" i="61"/>
  <c r="D20" i="61"/>
  <c r="D26" i="61" s="1"/>
  <c r="E19" i="61"/>
  <c r="C20" i="61"/>
  <c r="C26" i="61" s="1"/>
  <c r="C32" i="61"/>
  <c r="C38" i="61" s="1"/>
  <c r="BJ44" i="61"/>
  <c r="AE64" i="61"/>
  <c r="E9" i="61"/>
  <c r="AB64" i="61"/>
  <c r="C8" i="61"/>
  <c r="E18" i="61"/>
  <c r="E32" i="61" s="1"/>
  <c r="BJ34" i="61"/>
  <c r="W64" i="61"/>
  <c r="D23" i="61"/>
  <c r="BR24" i="61"/>
  <c r="BR19" i="61"/>
  <c r="BK63" i="61"/>
  <c r="BJ14" i="61"/>
  <c r="BR9" i="61"/>
  <c r="BF63" i="61"/>
  <c r="C24" i="61"/>
  <c r="C25" i="61"/>
  <c r="E10" i="61"/>
  <c r="D25" i="61"/>
  <c r="D8" i="61"/>
  <c r="D24" i="61"/>
  <c r="O9" i="61"/>
  <c r="I10" i="61"/>
  <c r="I24" i="61" s="1"/>
  <c r="C12" i="61"/>
  <c r="BC8" i="61"/>
  <c r="D38" i="61"/>
  <c r="J10" i="61"/>
  <c r="R64" i="61"/>
  <c r="D12" i="61"/>
  <c r="AQ64" i="60"/>
  <c r="F25" i="60"/>
  <c r="F38" i="60"/>
  <c r="F23" i="60"/>
  <c r="AQ65" i="60"/>
  <c r="AY65" i="60"/>
  <c r="BR49" i="60"/>
  <c r="AF64" i="60"/>
  <c r="BR44" i="60"/>
  <c r="BJ44" i="60"/>
  <c r="AE64" i="60"/>
  <c r="BJ39" i="60"/>
  <c r="E17" i="60"/>
  <c r="BJ29" i="60"/>
  <c r="I17" i="60"/>
  <c r="BJ19" i="60"/>
  <c r="W64" i="60"/>
  <c r="BF63" i="60"/>
  <c r="BK62" i="61"/>
  <c r="BR14" i="61"/>
  <c r="BJ49" i="61"/>
  <c r="BT62" i="61"/>
  <c r="AV64" i="61"/>
  <c r="F9" i="61"/>
  <c r="G12" i="61"/>
  <c r="G20" i="61"/>
  <c r="C23" i="61"/>
  <c r="I17" i="61"/>
  <c r="E17" i="61"/>
  <c r="C34" i="61"/>
  <c r="C40" i="61" s="1"/>
  <c r="AL64" i="61"/>
  <c r="G8" i="61"/>
  <c r="BS63" i="61"/>
  <c r="BP63" i="61"/>
  <c r="BP62" i="61"/>
  <c r="D34" i="61"/>
  <c r="D40" i="61" s="1"/>
  <c r="BR39" i="61"/>
  <c r="J9" i="61"/>
  <c r="F25" i="61"/>
  <c r="F32" i="61"/>
  <c r="F38" i="61" s="1"/>
  <c r="H19" i="61"/>
  <c r="BS62" i="61"/>
  <c r="J32" i="61"/>
  <c r="I32" i="61"/>
  <c r="BF62" i="61"/>
  <c r="BC7" i="61"/>
  <c r="BJ9" i="61"/>
  <c r="BR54" i="60"/>
  <c r="BS63" i="60"/>
  <c r="BJ34" i="60"/>
  <c r="BR24" i="60"/>
  <c r="BK63" i="60"/>
  <c r="D25" i="60"/>
  <c r="AV64" i="60"/>
  <c r="AV65" i="60" s="1"/>
  <c r="F9" i="60"/>
  <c r="O9" i="60"/>
  <c r="R65" i="60" s="1"/>
  <c r="C10" i="60"/>
  <c r="BS62" i="60"/>
  <c r="BP62" i="60"/>
  <c r="BR39" i="60"/>
  <c r="BS64" i="60" s="1"/>
  <c r="H32" i="60"/>
  <c r="K17" i="60"/>
  <c r="BJ49" i="60"/>
  <c r="BT62" i="60"/>
  <c r="I32" i="60"/>
  <c r="D8" i="60"/>
  <c r="J8" i="60" s="1"/>
  <c r="J10" i="60"/>
  <c r="J38" i="60" s="1"/>
  <c r="BP63" i="60"/>
  <c r="D38" i="60"/>
  <c r="D24" i="60"/>
  <c r="BT63" i="60"/>
  <c r="G26" i="60"/>
  <c r="G34" i="60"/>
  <c r="G40" i="60" s="1"/>
  <c r="BC8" i="60"/>
  <c r="BK62" i="60"/>
  <c r="E32" i="60"/>
  <c r="K18" i="60"/>
  <c r="BF62" i="60"/>
  <c r="BJ9" i="60"/>
  <c r="BC7" i="60"/>
  <c r="BR34" i="60"/>
  <c r="AL64" i="60"/>
  <c r="AL65" i="60" s="1"/>
  <c r="D20" i="60"/>
  <c r="D12" i="60"/>
  <c r="J9" i="60"/>
  <c r="AB64" i="60"/>
  <c r="C9" i="60"/>
  <c r="H10" i="60"/>
  <c r="H24" i="60" s="1"/>
  <c r="F8" i="60"/>
  <c r="BJ29" i="59"/>
  <c r="BR19" i="59"/>
  <c r="BR54" i="59"/>
  <c r="AE64" i="59"/>
  <c r="AZ64" i="58"/>
  <c r="I17" i="58"/>
  <c r="BR29" i="58"/>
  <c r="BJ24" i="58"/>
  <c r="BJ14" i="58"/>
  <c r="BF63" i="58"/>
  <c r="R64" i="58"/>
  <c r="BJ54" i="59"/>
  <c r="BR29" i="59"/>
  <c r="G24" i="58"/>
  <c r="G38" i="58"/>
  <c r="G23" i="58"/>
  <c r="G8" i="58"/>
  <c r="BT63" i="58"/>
  <c r="BN44" i="57"/>
  <c r="BP34" i="57"/>
  <c r="BP24" i="57"/>
  <c r="BQ19" i="57"/>
  <c r="BF19" i="57"/>
  <c r="BN14" i="57"/>
  <c r="BM14" i="57"/>
  <c r="BF14" i="57"/>
  <c r="AZ63" i="57"/>
  <c r="AP49" i="57"/>
  <c r="AZ62" i="57"/>
  <c r="BQ44" i="57"/>
  <c r="BN34" i="57"/>
  <c r="G17" i="57"/>
  <c r="BO29" i="57"/>
  <c r="AX29" i="57"/>
  <c r="BH29" i="57"/>
  <c r="BO24" i="57"/>
  <c r="BN24" i="57"/>
  <c r="AX24" i="57"/>
  <c r="BR17" i="57"/>
  <c r="AP19" i="57"/>
  <c r="BQ14" i="57"/>
  <c r="F23" i="56"/>
  <c r="H17" i="56"/>
  <c r="I17" i="56"/>
  <c r="I23" i="56" s="1"/>
  <c r="F24" i="56"/>
  <c r="H10" i="56"/>
  <c r="J9" i="56"/>
  <c r="J12" i="56" s="1"/>
  <c r="D12" i="56"/>
  <c r="D20" i="56"/>
  <c r="BC8" i="56"/>
  <c r="BC9" i="56" s="1"/>
  <c r="G24" i="56"/>
  <c r="G32" i="56"/>
  <c r="G38" i="56" s="1"/>
  <c r="H18" i="56"/>
  <c r="BP63" i="56"/>
  <c r="BS63" i="56"/>
  <c r="E25" i="56"/>
  <c r="K19" i="56"/>
  <c r="D32" i="56"/>
  <c r="D38" i="56" s="1"/>
  <c r="J18" i="56"/>
  <c r="E18" i="56"/>
  <c r="D24" i="56"/>
  <c r="BJ39" i="56"/>
  <c r="D8" i="56"/>
  <c r="J8" i="56" s="1"/>
  <c r="I10" i="56"/>
  <c r="I24" i="56" s="1"/>
  <c r="AV64" i="56"/>
  <c r="AV65" i="56" s="1"/>
  <c r="F9" i="56"/>
  <c r="BS62" i="56"/>
  <c r="BP62" i="56"/>
  <c r="BP64" i="56" s="1"/>
  <c r="BR39" i="56"/>
  <c r="BS64" i="56" s="1"/>
  <c r="I32" i="56"/>
  <c r="K17" i="56"/>
  <c r="E23" i="56"/>
  <c r="BF64" i="56"/>
  <c r="AE65" i="56"/>
  <c r="AB64" i="56"/>
  <c r="AB65" i="56" s="1"/>
  <c r="C9" i="56"/>
  <c r="W64" i="56"/>
  <c r="W65" i="56" s="1"/>
  <c r="BR44" i="56"/>
  <c r="BT62" i="56"/>
  <c r="F38" i="56"/>
  <c r="BR49" i="56"/>
  <c r="H25" i="56"/>
  <c r="BK62" i="56"/>
  <c r="BK64" i="56" s="1"/>
  <c r="BR14" i="56"/>
  <c r="BR9" i="56"/>
  <c r="BR29" i="56"/>
  <c r="G20" i="56"/>
  <c r="BJ59" i="59"/>
  <c r="AQ64" i="59"/>
  <c r="BJ19" i="59"/>
  <c r="BR49" i="59"/>
  <c r="BT63" i="59"/>
  <c r="BJ49" i="59"/>
  <c r="AF64" i="59"/>
  <c r="BJ44" i="59"/>
  <c r="D24" i="59"/>
  <c r="E18" i="59"/>
  <c r="E32" i="59" s="1"/>
  <c r="BJ39" i="59"/>
  <c r="BR34" i="59"/>
  <c r="BJ34" i="59"/>
  <c r="BJ24" i="59"/>
  <c r="BK63" i="59"/>
  <c r="W64" i="59"/>
  <c r="BF63" i="59"/>
  <c r="R64" i="59"/>
  <c r="BC8" i="59"/>
  <c r="BR9" i="59"/>
  <c r="BF62" i="59"/>
  <c r="D38" i="59"/>
  <c r="D23" i="59"/>
  <c r="D25" i="59"/>
  <c r="D8" i="59"/>
  <c r="C24" i="59"/>
  <c r="C38" i="59"/>
  <c r="O9" i="59"/>
  <c r="E10" i="59"/>
  <c r="E25" i="59" s="1"/>
  <c r="BS62" i="59"/>
  <c r="BP62" i="59"/>
  <c r="BR39" i="59"/>
  <c r="BS64" i="59" s="1"/>
  <c r="BR44" i="59"/>
  <c r="BT62" i="59"/>
  <c r="AB64" i="59"/>
  <c r="C9" i="59"/>
  <c r="G8" i="59"/>
  <c r="G25" i="59"/>
  <c r="BR24" i="59"/>
  <c r="BJ14" i="59"/>
  <c r="I32" i="59"/>
  <c r="G24" i="59"/>
  <c r="G32" i="59"/>
  <c r="G38" i="59" s="1"/>
  <c r="J18" i="59"/>
  <c r="H18" i="59"/>
  <c r="J10" i="59"/>
  <c r="BS63" i="59"/>
  <c r="BP63" i="59"/>
  <c r="AV64" i="59"/>
  <c r="F9" i="59"/>
  <c r="F10" i="59"/>
  <c r="AI9" i="59"/>
  <c r="BK62" i="59"/>
  <c r="BC7" i="59"/>
  <c r="G20" i="59"/>
  <c r="G12" i="59"/>
  <c r="D20" i="59"/>
  <c r="J9" i="59"/>
  <c r="D12" i="59"/>
  <c r="G23" i="59"/>
  <c r="AZ64" i="59"/>
  <c r="C23" i="59"/>
  <c r="I17" i="59"/>
  <c r="E17" i="59"/>
  <c r="BF64" i="59"/>
  <c r="BR58" i="57"/>
  <c r="AL64" i="58"/>
  <c r="BR14" i="58"/>
  <c r="AL62" i="57"/>
  <c r="AL64" i="57" s="1"/>
  <c r="BR7" i="57"/>
  <c r="K19" i="58"/>
  <c r="BJ59" i="58"/>
  <c r="BM29" i="57"/>
  <c r="BQ29" i="57"/>
  <c r="BF34" i="57"/>
  <c r="BM34" i="57"/>
  <c r="BQ34" i="57"/>
  <c r="BH39" i="57"/>
  <c r="BH44" i="57"/>
  <c r="BO44" i="57"/>
  <c r="BN49" i="57"/>
  <c r="BM54" i="57"/>
  <c r="BQ54" i="57"/>
  <c r="BR57" i="57"/>
  <c r="F17" i="57"/>
  <c r="H17" i="57" s="1"/>
  <c r="BG29" i="57"/>
  <c r="BN29" i="57"/>
  <c r="AP34" i="57"/>
  <c r="BP39" i="57"/>
  <c r="BP44" i="57"/>
  <c r="AX49" i="57"/>
  <c r="BH49" i="57"/>
  <c r="BJ48" i="57"/>
  <c r="BG54" i="57"/>
  <c r="BN54" i="57"/>
  <c r="BF59" i="57"/>
  <c r="AQ64" i="58"/>
  <c r="BR19" i="58"/>
  <c r="BJ54" i="58"/>
  <c r="AF64" i="58"/>
  <c r="BR44" i="58"/>
  <c r="AE64" i="58"/>
  <c r="E18" i="58"/>
  <c r="K18" i="58" s="1"/>
  <c r="I18" i="58"/>
  <c r="E9" i="58"/>
  <c r="D32" i="58"/>
  <c r="D38" i="58" s="1"/>
  <c r="J18" i="58"/>
  <c r="J32" i="58" s="1"/>
  <c r="C20" i="58"/>
  <c r="C34" i="58" s="1"/>
  <c r="AB64" i="58"/>
  <c r="BJ39" i="58"/>
  <c r="BR34" i="58"/>
  <c r="E17" i="58"/>
  <c r="K17" i="58" s="1"/>
  <c r="BJ34" i="58"/>
  <c r="J17" i="58"/>
  <c r="BC8" i="58"/>
  <c r="W64" i="58"/>
  <c r="BK63" i="58"/>
  <c r="BR9" i="58"/>
  <c r="D8" i="58"/>
  <c r="J10" i="58"/>
  <c r="D20" i="58"/>
  <c r="J9" i="58"/>
  <c r="D12" i="58"/>
  <c r="I32" i="58"/>
  <c r="BF62" i="58"/>
  <c r="BJ9" i="58"/>
  <c r="BC7" i="58"/>
  <c r="H32" i="58"/>
  <c r="D24" i="58"/>
  <c r="AY64" i="58"/>
  <c r="F10" i="58"/>
  <c r="F38" i="58" s="1"/>
  <c r="AI9" i="58"/>
  <c r="BJ44" i="58"/>
  <c r="BS62" i="58"/>
  <c r="BP62" i="58"/>
  <c r="BR39" i="58"/>
  <c r="AV64" i="58"/>
  <c r="F9" i="58"/>
  <c r="O9" i="58"/>
  <c r="C10" i="58"/>
  <c r="BR24" i="58"/>
  <c r="D23" i="58"/>
  <c r="BS63" i="58"/>
  <c r="BP63" i="58"/>
  <c r="BK62" i="58"/>
  <c r="BJ49" i="58"/>
  <c r="BT62" i="58"/>
  <c r="D25" i="58"/>
  <c r="G12" i="58"/>
  <c r="G20" i="58"/>
  <c r="BR59" i="57"/>
  <c r="AD59" i="57"/>
  <c r="BM59" i="57"/>
  <c r="V59" i="57"/>
  <c r="BE59" i="57"/>
  <c r="BJ58" i="57"/>
  <c r="AP29" i="57"/>
  <c r="AQ62" i="57"/>
  <c r="BH24" i="57"/>
  <c r="AP24" i="57"/>
  <c r="BO19" i="57"/>
  <c r="BN19" i="57"/>
  <c r="AQ63" i="57"/>
  <c r="BH54" i="57"/>
  <c r="BF54" i="57"/>
  <c r="V54" i="57"/>
  <c r="BE54" i="57"/>
  <c r="BJ52" i="57"/>
  <c r="BQ49" i="57"/>
  <c r="BO49" i="57"/>
  <c r="BR48" i="57"/>
  <c r="AD49" i="57"/>
  <c r="BM49" i="57"/>
  <c r="AF63" i="57"/>
  <c r="BG49" i="57"/>
  <c r="V49" i="57"/>
  <c r="BJ47" i="57"/>
  <c r="BR43" i="57"/>
  <c r="BI44" i="57"/>
  <c r="BG44" i="57"/>
  <c r="C32" i="57"/>
  <c r="AB63" i="57"/>
  <c r="D9" i="57" s="1"/>
  <c r="BE44" i="57"/>
  <c r="BJ43" i="57"/>
  <c r="V44" i="57"/>
  <c r="AE62" i="57"/>
  <c r="I19" i="57"/>
  <c r="BQ39" i="57"/>
  <c r="BO39" i="57"/>
  <c r="BR38" i="57"/>
  <c r="BN39" i="57"/>
  <c r="D18" i="57"/>
  <c r="J18" i="57" s="1"/>
  <c r="I18" i="57"/>
  <c r="BI39" i="57"/>
  <c r="BG39" i="57"/>
  <c r="BF39" i="57"/>
  <c r="V39" i="57"/>
  <c r="AD34" i="57"/>
  <c r="Z75" i="57"/>
  <c r="BG34" i="57"/>
  <c r="BJ33" i="57"/>
  <c r="BP29" i="57"/>
  <c r="AD29" i="57"/>
  <c r="C17" i="57"/>
  <c r="BR28" i="57"/>
  <c r="BJ28" i="57"/>
  <c r="BI29" i="57"/>
  <c r="V29" i="57"/>
  <c r="BE29" i="57"/>
  <c r="D17" i="57"/>
  <c r="J17" i="57" s="1"/>
  <c r="BJ27" i="57"/>
  <c r="BQ24" i="57"/>
  <c r="AD24" i="57"/>
  <c r="BM24" i="57"/>
  <c r="BJ23" i="57"/>
  <c r="BI24" i="57"/>
  <c r="BG24" i="57"/>
  <c r="BF24" i="57"/>
  <c r="V24" i="57"/>
  <c r="BE24" i="57"/>
  <c r="BR18" i="57"/>
  <c r="BR19" i="57" s="1"/>
  <c r="AD19" i="57"/>
  <c r="BP19" i="57"/>
  <c r="BG19" i="57"/>
  <c r="BI19" i="57"/>
  <c r="O8" i="57"/>
  <c r="D10" i="57" s="1"/>
  <c r="D25" i="57" s="1"/>
  <c r="BJ17" i="57"/>
  <c r="BJ18" i="57"/>
  <c r="W63" i="57"/>
  <c r="V19" i="57"/>
  <c r="W62" i="57"/>
  <c r="BP14" i="57"/>
  <c r="BO14" i="57"/>
  <c r="BR13" i="57"/>
  <c r="BI14" i="57"/>
  <c r="BJ13" i="57"/>
  <c r="BH14" i="57"/>
  <c r="V14" i="57"/>
  <c r="BQ9" i="57"/>
  <c r="BP9" i="57"/>
  <c r="BR8" i="57"/>
  <c r="AD9" i="57"/>
  <c r="BM9" i="57"/>
  <c r="O7" i="57"/>
  <c r="C10" i="57" s="1"/>
  <c r="C25" i="57" s="1"/>
  <c r="BI9" i="57"/>
  <c r="BF9" i="57"/>
  <c r="BR12" i="57"/>
  <c r="AD14" i="57"/>
  <c r="AX14" i="57"/>
  <c r="AX19" i="57"/>
  <c r="BH19" i="57"/>
  <c r="H19" i="57"/>
  <c r="BR22" i="57"/>
  <c r="Z74" i="57"/>
  <c r="BF29" i="57"/>
  <c r="BO34" i="57"/>
  <c r="BR33" i="57"/>
  <c r="BJ38" i="57"/>
  <c r="AF62" i="57"/>
  <c r="AD44" i="57"/>
  <c r="BJ42" i="57"/>
  <c r="BJ7" i="57"/>
  <c r="R62" i="57"/>
  <c r="R63" i="57"/>
  <c r="E19" i="57"/>
  <c r="J19" i="57"/>
  <c r="BM19" i="57"/>
  <c r="V34" i="57"/>
  <c r="BE34" i="57"/>
  <c r="BJ32" i="57"/>
  <c r="BI34" i="57"/>
  <c r="BR37" i="57"/>
  <c r="BJ53" i="57"/>
  <c r="BJ57" i="57"/>
  <c r="V9" i="57"/>
  <c r="BN9" i="57"/>
  <c r="BJ12" i="57"/>
  <c r="BE19" i="57"/>
  <c r="BJ22" i="57"/>
  <c r="AY62" i="57"/>
  <c r="AV62" i="57"/>
  <c r="AX39" i="57"/>
  <c r="AY64" i="57" s="1"/>
  <c r="BF49" i="57"/>
  <c r="AD54" i="57"/>
  <c r="AI7" i="57"/>
  <c r="AI8" i="57"/>
  <c r="G10" i="57" s="1"/>
  <c r="G25" i="57" s="1"/>
  <c r="AP9" i="57"/>
  <c r="F32" i="57"/>
  <c r="H18" i="57"/>
  <c r="BM39" i="57"/>
  <c r="BR53" i="57"/>
  <c r="AD39" i="57"/>
  <c r="AB62" i="57"/>
  <c r="AE63" i="57"/>
  <c r="AV63" i="57"/>
  <c r="G9" i="57" s="1"/>
  <c r="BR27" i="57"/>
  <c r="BJ37" i="57"/>
  <c r="BE39" i="57"/>
  <c r="BR42" i="57"/>
  <c r="AX44" i="57"/>
  <c r="AZ64" i="57" s="1"/>
  <c r="BR47" i="57"/>
  <c r="BR52" i="57"/>
  <c r="BR23" i="57"/>
  <c r="BR32" i="57"/>
  <c r="I8" i="66" l="1"/>
  <c r="BT65" i="66"/>
  <c r="BF65" i="66"/>
  <c r="BK65" i="66"/>
  <c r="BP65" i="66"/>
  <c r="BS65" i="66"/>
  <c r="I12" i="66"/>
  <c r="J34" i="66"/>
  <c r="J40" i="66" s="1"/>
  <c r="J26" i="66"/>
  <c r="H20" i="66"/>
  <c r="H12" i="66"/>
  <c r="H8" i="66"/>
  <c r="C26" i="66"/>
  <c r="I20" i="66"/>
  <c r="E20" i="66"/>
  <c r="C34" i="66"/>
  <c r="C40" i="66" s="1"/>
  <c r="E8" i="66"/>
  <c r="K10" i="66"/>
  <c r="K23" i="66" s="1"/>
  <c r="E25" i="66"/>
  <c r="E24" i="66"/>
  <c r="E38" i="66"/>
  <c r="E12" i="66"/>
  <c r="K9" i="66"/>
  <c r="I24" i="66"/>
  <c r="I25" i="66"/>
  <c r="E23" i="66"/>
  <c r="I38" i="66"/>
  <c r="F34" i="66"/>
  <c r="F40" i="66" s="1"/>
  <c r="F26" i="66"/>
  <c r="AZ65" i="65"/>
  <c r="AY65" i="65"/>
  <c r="H25" i="65"/>
  <c r="H8" i="65"/>
  <c r="H23" i="65"/>
  <c r="H38" i="65"/>
  <c r="AQ65" i="65"/>
  <c r="AL65" i="65"/>
  <c r="AV65" i="65"/>
  <c r="BT64" i="65"/>
  <c r="J8" i="65"/>
  <c r="J23" i="65"/>
  <c r="BP64" i="65"/>
  <c r="BC9" i="65"/>
  <c r="BT65" i="65" s="1"/>
  <c r="J38" i="65"/>
  <c r="J25" i="65"/>
  <c r="BK64" i="65"/>
  <c r="J12" i="65"/>
  <c r="AB65" i="65"/>
  <c r="K17" i="65"/>
  <c r="H12" i="65"/>
  <c r="H20" i="65"/>
  <c r="I10" i="65"/>
  <c r="I23" i="65" s="1"/>
  <c r="E10" i="65"/>
  <c r="C23" i="65"/>
  <c r="C8" i="65"/>
  <c r="I8" i="65" s="1"/>
  <c r="C38" i="65"/>
  <c r="C25" i="65"/>
  <c r="C24" i="65"/>
  <c r="G34" i="65"/>
  <c r="G40" i="65" s="1"/>
  <c r="G26" i="65"/>
  <c r="AF65" i="65"/>
  <c r="K32" i="65"/>
  <c r="I9" i="65"/>
  <c r="E9" i="65"/>
  <c r="C20" i="65"/>
  <c r="C12" i="65"/>
  <c r="W65" i="65"/>
  <c r="AE65" i="65"/>
  <c r="D34" i="65"/>
  <c r="D40" i="65" s="1"/>
  <c r="J20" i="65"/>
  <c r="D26" i="65"/>
  <c r="H23" i="64"/>
  <c r="J20" i="64"/>
  <c r="J26" i="64" s="1"/>
  <c r="K17" i="64"/>
  <c r="AQ65" i="64"/>
  <c r="AV65" i="64"/>
  <c r="AL65" i="64"/>
  <c r="D34" i="64"/>
  <c r="D40" i="64" s="1"/>
  <c r="D26" i="64"/>
  <c r="BT64" i="64"/>
  <c r="BP64" i="64"/>
  <c r="BC9" i="64"/>
  <c r="BS65" i="64" s="1"/>
  <c r="J8" i="64"/>
  <c r="BK64" i="64"/>
  <c r="J24" i="64"/>
  <c r="J38" i="64"/>
  <c r="J12" i="64"/>
  <c r="J23" i="64"/>
  <c r="AE65" i="64"/>
  <c r="R65" i="64"/>
  <c r="F20" i="64"/>
  <c r="H9" i="64"/>
  <c r="F12" i="64"/>
  <c r="I9" i="64"/>
  <c r="F8" i="64"/>
  <c r="E34" i="64"/>
  <c r="C24" i="64"/>
  <c r="I10" i="64"/>
  <c r="I38" i="64" s="1"/>
  <c r="E10" i="64"/>
  <c r="E26" i="64" s="1"/>
  <c r="C8" i="64"/>
  <c r="C12" i="64"/>
  <c r="C25" i="64"/>
  <c r="C23" i="64"/>
  <c r="AB65" i="64"/>
  <c r="W65" i="64"/>
  <c r="AF65" i="64"/>
  <c r="J34" i="64"/>
  <c r="J40" i="64" s="1"/>
  <c r="K32" i="64"/>
  <c r="H25" i="64"/>
  <c r="H32" i="64"/>
  <c r="H38" i="64" s="1"/>
  <c r="C26" i="64"/>
  <c r="G34" i="64"/>
  <c r="G40" i="64" s="1"/>
  <c r="G26" i="64"/>
  <c r="C40" i="64"/>
  <c r="C38" i="64"/>
  <c r="AV65" i="63"/>
  <c r="AZ65" i="63"/>
  <c r="AL65" i="63"/>
  <c r="BP64" i="63"/>
  <c r="E38" i="63"/>
  <c r="E25" i="63"/>
  <c r="BK64" i="63"/>
  <c r="J8" i="63"/>
  <c r="AB65" i="63"/>
  <c r="R65" i="63"/>
  <c r="BC9" i="63"/>
  <c r="BK65" i="63" s="1"/>
  <c r="AF65" i="63"/>
  <c r="W65" i="63"/>
  <c r="K32" i="63"/>
  <c r="J12" i="63"/>
  <c r="J25" i="63"/>
  <c r="J32" i="63"/>
  <c r="J38" i="63" s="1"/>
  <c r="F8" i="63"/>
  <c r="H10" i="63"/>
  <c r="H24" i="63" s="1"/>
  <c r="F23" i="63"/>
  <c r="I10" i="63"/>
  <c r="I25" i="63" s="1"/>
  <c r="F25" i="63"/>
  <c r="F38" i="63"/>
  <c r="F20" i="63"/>
  <c r="F12" i="63"/>
  <c r="H9" i="63"/>
  <c r="F24" i="63"/>
  <c r="G34" i="63"/>
  <c r="G40" i="63" s="1"/>
  <c r="G26" i="63"/>
  <c r="J23" i="63"/>
  <c r="J24" i="63"/>
  <c r="K17" i="63"/>
  <c r="E23" i="63"/>
  <c r="I32" i="63"/>
  <c r="AQ65" i="63"/>
  <c r="C12" i="63"/>
  <c r="C20" i="63"/>
  <c r="I9" i="63"/>
  <c r="E9" i="63"/>
  <c r="C8" i="63"/>
  <c r="H32" i="63"/>
  <c r="J20" i="63"/>
  <c r="AL65" i="62"/>
  <c r="AY65" i="62"/>
  <c r="J23" i="62"/>
  <c r="J38" i="62"/>
  <c r="AQ65" i="62"/>
  <c r="J8" i="62"/>
  <c r="AV65" i="62"/>
  <c r="H23" i="62"/>
  <c r="AZ65" i="62"/>
  <c r="BP64" i="62"/>
  <c r="BK64" i="62"/>
  <c r="BC9" i="62"/>
  <c r="BT65" i="62" s="1"/>
  <c r="AB65" i="62"/>
  <c r="W65" i="62"/>
  <c r="E34" i="62"/>
  <c r="C8" i="62"/>
  <c r="I10" i="62"/>
  <c r="I23" i="62" s="1"/>
  <c r="E10" i="62"/>
  <c r="E12" i="62" s="1"/>
  <c r="C25" i="62"/>
  <c r="C24" i="62"/>
  <c r="C23" i="62"/>
  <c r="C12" i="62"/>
  <c r="G34" i="62"/>
  <c r="G40" i="62" s="1"/>
  <c r="G26" i="62"/>
  <c r="K17" i="62"/>
  <c r="C40" i="62"/>
  <c r="F12" i="62"/>
  <c r="F20" i="62"/>
  <c r="H9" i="62"/>
  <c r="I9" i="62"/>
  <c r="F8" i="62"/>
  <c r="D26" i="62"/>
  <c r="J20" i="62"/>
  <c r="D34" i="62"/>
  <c r="D40" i="62" s="1"/>
  <c r="C38" i="62"/>
  <c r="H32" i="62"/>
  <c r="H38" i="62" s="1"/>
  <c r="H24" i="62"/>
  <c r="C26" i="62"/>
  <c r="K9" i="62"/>
  <c r="AF65" i="62"/>
  <c r="R65" i="62"/>
  <c r="K18" i="62"/>
  <c r="J23" i="61"/>
  <c r="AL65" i="61"/>
  <c r="AV65" i="61"/>
  <c r="AQ65" i="61"/>
  <c r="H25" i="61"/>
  <c r="H24" i="61"/>
  <c r="AZ65" i="61"/>
  <c r="J8" i="61"/>
  <c r="AF65" i="61"/>
  <c r="J20" i="61"/>
  <c r="J26" i="61" s="1"/>
  <c r="BT64" i="61"/>
  <c r="E20" i="61"/>
  <c r="E26" i="61" s="1"/>
  <c r="BS64" i="61"/>
  <c r="K18" i="61"/>
  <c r="E24" i="61"/>
  <c r="BK64" i="61"/>
  <c r="I38" i="61"/>
  <c r="I25" i="61"/>
  <c r="J38" i="61"/>
  <c r="AB65" i="61"/>
  <c r="I23" i="61"/>
  <c r="W65" i="61"/>
  <c r="BF64" i="61"/>
  <c r="K10" i="61"/>
  <c r="K24" i="61" s="1"/>
  <c r="E38" i="61"/>
  <c r="R65" i="61"/>
  <c r="BC9" i="61"/>
  <c r="AE65" i="61"/>
  <c r="E12" i="61"/>
  <c r="E8" i="61"/>
  <c r="E25" i="61"/>
  <c r="J24" i="61"/>
  <c r="J25" i="61"/>
  <c r="J12" i="61"/>
  <c r="H38" i="60"/>
  <c r="BT64" i="60"/>
  <c r="BF64" i="60"/>
  <c r="J34" i="61"/>
  <c r="J40" i="61" s="1"/>
  <c r="BP64" i="61"/>
  <c r="G34" i="61"/>
  <c r="G40" i="61" s="1"/>
  <c r="G26" i="61"/>
  <c r="K17" i="61"/>
  <c r="E23" i="61"/>
  <c r="K19" i="61"/>
  <c r="K32" i="61" s="1"/>
  <c r="F12" i="61"/>
  <c r="H9" i="61"/>
  <c r="F20" i="61"/>
  <c r="F8" i="61"/>
  <c r="I8" i="61" s="1"/>
  <c r="I9" i="61"/>
  <c r="I12" i="61" s="1"/>
  <c r="H32" i="61"/>
  <c r="H38" i="61" s="1"/>
  <c r="BK64" i="60"/>
  <c r="J12" i="60"/>
  <c r="AE65" i="60"/>
  <c r="W65" i="60"/>
  <c r="AF65" i="60"/>
  <c r="AB65" i="60"/>
  <c r="J25" i="60"/>
  <c r="J24" i="60"/>
  <c r="J23" i="60"/>
  <c r="C20" i="60"/>
  <c r="C12" i="60"/>
  <c r="I9" i="60"/>
  <c r="E9" i="60"/>
  <c r="F20" i="60"/>
  <c r="H9" i="60"/>
  <c r="F12" i="60"/>
  <c r="D26" i="60"/>
  <c r="D34" i="60"/>
  <c r="D40" i="60" s="1"/>
  <c r="J20" i="60"/>
  <c r="K32" i="60"/>
  <c r="E10" i="60"/>
  <c r="E38" i="60" s="1"/>
  <c r="C8" i="60"/>
  <c r="I8" i="60" s="1"/>
  <c r="I10" i="60"/>
  <c r="I38" i="60" s="1"/>
  <c r="C25" i="60"/>
  <c r="C23" i="60"/>
  <c r="C38" i="60"/>
  <c r="C24" i="60"/>
  <c r="H23" i="60"/>
  <c r="BC9" i="60"/>
  <c r="H25" i="60"/>
  <c r="BP64" i="60"/>
  <c r="W65" i="59"/>
  <c r="J12" i="59"/>
  <c r="AE65" i="58"/>
  <c r="BF64" i="58"/>
  <c r="BT64" i="59"/>
  <c r="J8" i="58"/>
  <c r="BT64" i="58"/>
  <c r="BJ49" i="57"/>
  <c r="AE64" i="57"/>
  <c r="BJ14" i="57"/>
  <c r="BJ59" i="57"/>
  <c r="BR9" i="57"/>
  <c r="BT63" i="57"/>
  <c r="I17" i="57"/>
  <c r="BJ29" i="57"/>
  <c r="BJ24" i="57"/>
  <c r="AQ64" i="57"/>
  <c r="G26" i="56"/>
  <c r="G34" i="56"/>
  <c r="G40" i="56" s="1"/>
  <c r="BP65" i="56"/>
  <c r="E24" i="56"/>
  <c r="K18" i="56"/>
  <c r="E32" i="56"/>
  <c r="E38" i="56" s="1"/>
  <c r="H8" i="56"/>
  <c r="H23" i="56"/>
  <c r="I9" i="56"/>
  <c r="I12" i="56" s="1"/>
  <c r="E9" i="56"/>
  <c r="C20" i="56"/>
  <c r="C12" i="56"/>
  <c r="C8" i="56"/>
  <c r="BS65" i="56"/>
  <c r="H32" i="56"/>
  <c r="H38" i="56" s="1"/>
  <c r="H24" i="56"/>
  <c r="BT64" i="56"/>
  <c r="BT65" i="56" s="1"/>
  <c r="I25" i="56"/>
  <c r="J32" i="56"/>
  <c r="J38" i="56" s="1"/>
  <c r="J24" i="56"/>
  <c r="D26" i="56"/>
  <c r="D34" i="56"/>
  <c r="D40" i="56" s="1"/>
  <c r="J20" i="56"/>
  <c r="BK65" i="56"/>
  <c r="BF65" i="56"/>
  <c r="I38" i="56"/>
  <c r="F20" i="56"/>
  <c r="H9" i="56"/>
  <c r="F12" i="56"/>
  <c r="K10" i="56"/>
  <c r="K25" i="56" s="1"/>
  <c r="F8" i="56"/>
  <c r="AQ65" i="59"/>
  <c r="BK64" i="59"/>
  <c r="BC9" i="59"/>
  <c r="BF65" i="59" s="1"/>
  <c r="J8" i="59"/>
  <c r="E38" i="59"/>
  <c r="AB65" i="59"/>
  <c r="E24" i="59"/>
  <c r="R65" i="59"/>
  <c r="AE65" i="59"/>
  <c r="AF65" i="59"/>
  <c r="AZ65" i="59"/>
  <c r="D26" i="59"/>
  <c r="J20" i="59"/>
  <c r="D34" i="59"/>
  <c r="D40" i="59" s="1"/>
  <c r="F8" i="59"/>
  <c r="H10" i="59"/>
  <c r="H24" i="59" s="1"/>
  <c r="F24" i="59"/>
  <c r="I10" i="59"/>
  <c r="I23" i="59" s="1"/>
  <c r="F25" i="59"/>
  <c r="F23" i="59"/>
  <c r="AV65" i="59"/>
  <c r="J23" i="59"/>
  <c r="J25" i="59"/>
  <c r="I9" i="59"/>
  <c r="C12" i="59"/>
  <c r="C20" i="59"/>
  <c r="E9" i="59"/>
  <c r="C8" i="59"/>
  <c r="F12" i="59"/>
  <c r="F20" i="59"/>
  <c r="H9" i="59"/>
  <c r="E23" i="59"/>
  <c r="K17" i="59"/>
  <c r="AY65" i="59"/>
  <c r="AL65" i="59"/>
  <c r="H32" i="59"/>
  <c r="K18" i="59"/>
  <c r="BP64" i="59"/>
  <c r="G34" i="59"/>
  <c r="G40" i="59" s="1"/>
  <c r="G26" i="59"/>
  <c r="F38" i="59"/>
  <c r="J24" i="59"/>
  <c r="J32" i="59"/>
  <c r="J38" i="59" s="1"/>
  <c r="AQ65" i="58"/>
  <c r="BS64" i="58"/>
  <c r="E32" i="58"/>
  <c r="C26" i="58"/>
  <c r="E20" i="58"/>
  <c r="E34" i="58" s="1"/>
  <c r="J24" i="58"/>
  <c r="BC9" i="58"/>
  <c r="BK64" i="58"/>
  <c r="J23" i="58"/>
  <c r="J12" i="58"/>
  <c r="AF65" i="58"/>
  <c r="K32" i="58"/>
  <c r="J38" i="58"/>
  <c r="AL65" i="58"/>
  <c r="G34" i="58"/>
  <c r="G40" i="58" s="1"/>
  <c r="G26" i="58"/>
  <c r="BP64" i="58"/>
  <c r="H10" i="58"/>
  <c r="H38" i="58" s="1"/>
  <c r="F8" i="58"/>
  <c r="F25" i="58"/>
  <c r="F23" i="58"/>
  <c r="F24" i="58"/>
  <c r="J25" i="58"/>
  <c r="D26" i="58"/>
  <c r="J20" i="58"/>
  <c r="D34" i="58"/>
  <c r="D40" i="58" s="1"/>
  <c r="AZ65" i="58"/>
  <c r="I10" i="58"/>
  <c r="I38" i="58" s="1"/>
  <c r="C8" i="58"/>
  <c r="C25" i="58"/>
  <c r="E10" i="58"/>
  <c r="C12" i="58"/>
  <c r="C24" i="58"/>
  <c r="C23" i="58"/>
  <c r="H9" i="58"/>
  <c r="F12" i="58"/>
  <c r="F20" i="58"/>
  <c r="I9" i="58"/>
  <c r="C40" i="58"/>
  <c r="W65" i="58"/>
  <c r="R65" i="58"/>
  <c r="AV65" i="58"/>
  <c r="AY65" i="58"/>
  <c r="C38" i="58"/>
  <c r="AB65" i="58"/>
  <c r="G23" i="57"/>
  <c r="BR54" i="57"/>
  <c r="BP63" i="57"/>
  <c r="BR49" i="57"/>
  <c r="J32" i="57"/>
  <c r="I32" i="57"/>
  <c r="BJ44" i="57"/>
  <c r="BS63" i="57"/>
  <c r="D32" i="57"/>
  <c r="D38" i="57" s="1"/>
  <c r="E18" i="57"/>
  <c r="E32" i="57" s="1"/>
  <c r="D20" i="57"/>
  <c r="D34" i="57" s="1"/>
  <c r="D40" i="57" s="1"/>
  <c r="BJ39" i="57"/>
  <c r="BR34" i="57"/>
  <c r="BJ34" i="57"/>
  <c r="BR29" i="57"/>
  <c r="E17" i="57"/>
  <c r="K17" i="57" s="1"/>
  <c r="BR24" i="57"/>
  <c r="D12" i="57"/>
  <c r="D23" i="57"/>
  <c r="D8" i="57"/>
  <c r="D24" i="57"/>
  <c r="BJ19" i="57"/>
  <c r="W64" i="57"/>
  <c r="BC8" i="57"/>
  <c r="BF63" i="57"/>
  <c r="C38" i="57"/>
  <c r="C23" i="57"/>
  <c r="O9" i="57"/>
  <c r="E10" i="57"/>
  <c r="C24" i="57"/>
  <c r="F10" i="57"/>
  <c r="F38" i="57" s="1"/>
  <c r="AI9" i="57"/>
  <c r="AY65" i="57" s="1"/>
  <c r="BR44" i="57"/>
  <c r="BT62" i="57"/>
  <c r="G20" i="57"/>
  <c r="J9" i="57"/>
  <c r="G12" i="57"/>
  <c r="BS62" i="57"/>
  <c r="BP62" i="57"/>
  <c r="BR39" i="57"/>
  <c r="AF64" i="57"/>
  <c r="BK62" i="57"/>
  <c r="BR14" i="57"/>
  <c r="BK63" i="57"/>
  <c r="BJ54" i="57"/>
  <c r="AB64" i="57"/>
  <c r="C9" i="57"/>
  <c r="AV64" i="57"/>
  <c r="F9" i="57"/>
  <c r="BF62" i="57"/>
  <c r="BC7" i="57"/>
  <c r="BJ9" i="57"/>
  <c r="H32" i="57"/>
  <c r="G8" i="57"/>
  <c r="G24" i="57"/>
  <c r="K19" i="57"/>
  <c r="R64" i="57"/>
  <c r="G38" i="57"/>
  <c r="J10" i="57"/>
  <c r="Z75" i="56"/>
  <c r="Z74" i="56"/>
  <c r="K8" i="66" l="1"/>
  <c r="K12" i="66"/>
  <c r="E34" i="66"/>
  <c r="E40" i="66" s="1"/>
  <c r="K20" i="66"/>
  <c r="E26" i="66"/>
  <c r="K24" i="66"/>
  <c r="K25" i="66"/>
  <c r="I34" i="66"/>
  <c r="I40" i="66" s="1"/>
  <c r="I26" i="66"/>
  <c r="H26" i="66"/>
  <c r="H34" i="66"/>
  <c r="H40" i="66" s="1"/>
  <c r="K38" i="66"/>
  <c r="BP65" i="65"/>
  <c r="BS65" i="65"/>
  <c r="BK65" i="65"/>
  <c r="BF65" i="65"/>
  <c r="I12" i="65"/>
  <c r="E12" i="65"/>
  <c r="K9" i="65"/>
  <c r="E8" i="65"/>
  <c r="K8" i="65" s="1"/>
  <c r="K10" i="65"/>
  <c r="K38" i="65" s="1"/>
  <c r="E25" i="65"/>
  <c r="E24" i="65"/>
  <c r="I24" i="65"/>
  <c r="I38" i="65"/>
  <c r="I25" i="65"/>
  <c r="J26" i="65"/>
  <c r="J34" i="65"/>
  <c r="J40" i="65" s="1"/>
  <c r="E23" i="65"/>
  <c r="C34" i="65"/>
  <c r="C40" i="65" s="1"/>
  <c r="I20" i="65"/>
  <c r="E20" i="65"/>
  <c r="C26" i="65"/>
  <c r="H34" i="65"/>
  <c r="H40" i="65" s="1"/>
  <c r="H26" i="65"/>
  <c r="E38" i="65"/>
  <c r="I8" i="64"/>
  <c r="BF65" i="64"/>
  <c r="BK65" i="64"/>
  <c r="BT65" i="64"/>
  <c r="BP65" i="64"/>
  <c r="E38" i="64"/>
  <c r="E40" i="64"/>
  <c r="I24" i="64"/>
  <c r="I25" i="64"/>
  <c r="H20" i="64"/>
  <c r="H12" i="64"/>
  <c r="K9" i="64"/>
  <c r="H8" i="64"/>
  <c r="F34" i="64"/>
  <c r="F40" i="64" s="1"/>
  <c r="F26" i="64"/>
  <c r="I20" i="64"/>
  <c r="I12" i="64"/>
  <c r="I23" i="64"/>
  <c r="K10" i="64"/>
  <c r="K38" i="64" s="1"/>
  <c r="E8" i="64"/>
  <c r="E25" i="64"/>
  <c r="E24" i="64"/>
  <c r="E23" i="64"/>
  <c r="E12" i="64"/>
  <c r="H38" i="63"/>
  <c r="I8" i="63"/>
  <c r="I12" i="63"/>
  <c r="BS65" i="63"/>
  <c r="I38" i="63"/>
  <c r="I23" i="63"/>
  <c r="BF65" i="63"/>
  <c r="I24" i="63"/>
  <c r="BT65" i="63"/>
  <c r="BP65" i="63"/>
  <c r="E20" i="63"/>
  <c r="I20" i="63"/>
  <c r="C26" i="63"/>
  <c r="C34" i="63"/>
  <c r="C40" i="63" s="1"/>
  <c r="H20" i="63"/>
  <c r="H12" i="63"/>
  <c r="H8" i="63"/>
  <c r="K10" i="63"/>
  <c r="K38" i="63" s="1"/>
  <c r="H23" i="63"/>
  <c r="H25" i="63"/>
  <c r="J34" i="63"/>
  <c r="J40" i="63" s="1"/>
  <c r="J26" i="63"/>
  <c r="K9" i="63"/>
  <c r="E12" i="63"/>
  <c r="E8" i="63"/>
  <c r="F34" i="63"/>
  <c r="F40" i="63" s="1"/>
  <c r="F26" i="63"/>
  <c r="BF65" i="62"/>
  <c r="BK65" i="62"/>
  <c r="BS65" i="62"/>
  <c r="E38" i="62"/>
  <c r="BP65" i="62"/>
  <c r="I12" i="62"/>
  <c r="J34" i="62"/>
  <c r="J40" i="62" s="1"/>
  <c r="J26" i="62"/>
  <c r="H20" i="62"/>
  <c r="H12" i="62"/>
  <c r="H8" i="62"/>
  <c r="E8" i="62"/>
  <c r="K10" i="62"/>
  <c r="K25" i="62" s="1"/>
  <c r="E25" i="62"/>
  <c r="E23" i="62"/>
  <c r="E24" i="62"/>
  <c r="K32" i="62"/>
  <c r="F34" i="62"/>
  <c r="F40" i="62" s="1"/>
  <c r="F26" i="62"/>
  <c r="I20" i="62"/>
  <c r="I24" i="62"/>
  <c r="I38" i="62"/>
  <c r="I25" i="62"/>
  <c r="E40" i="62"/>
  <c r="I8" i="62"/>
  <c r="E26" i="62"/>
  <c r="E34" i="61"/>
  <c r="E40" i="61" s="1"/>
  <c r="BS65" i="61"/>
  <c r="BF65" i="61"/>
  <c r="K23" i="61"/>
  <c r="BK65" i="61"/>
  <c r="K38" i="61"/>
  <c r="K25" i="61"/>
  <c r="BP65" i="61"/>
  <c r="BT65" i="61"/>
  <c r="BT65" i="60"/>
  <c r="F34" i="61"/>
  <c r="F40" i="61" s="1"/>
  <c r="F26" i="61"/>
  <c r="I20" i="61"/>
  <c r="H20" i="61"/>
  <c r="H12" i="61"/>
  <c r="H8" i="61"/>
  <c r="K8" i="61" s="1"/>
  <c r="K9" i="61"/>
  <c r="K12" i="61" s="1"/>
  <c r="H20" i="60"/>
  <c r="H12" i="60"/>
  <c r="F34" i="60"/>
  <c r="F40" i="60" s="1"/>
  <c r="F26" i="60"/>
  <c r="I12" i="60"/>
  <c r="I24" i="60"/>
  <c r="I23" i="60"/>
  <c r="I25" i="60"/>
  <c r="J34" i="60"/>
  <c r="J40" i="60" s="1"/>
  <c r="J26" i="60"/>
  <c r="K9" i="60"/>
  <c r="E12" i="60"/>
  <c r="BP65" i="60"/>
  <c r="K10" i="60"/>
  <c r="K38" i="60" s="1"/>
  <c r="E8" i="60"/>
  <c r="E25" i="60"/>
  <c r="E23" i="60"/>
  <c r="E24" i="60"/>
  <c r="BK65" i="60"/>
  <c r="H8" i="60"/>
  <c r="BS65" i="60"/>
  <c r="BF65" i="60"/>
  <c r="C26" i="60"/>
  <c r="I20" i="60"/>
  <c r="E20" i="60"/>
  <c r="C34" i="60"/>
  <c r="C40" i="60" s="1"/>
  <c r="H38" i="59"/>
  <c r="BS65" i="58"/>
  <c r="K18" i="57"/>
  <c r="BP64" i="57"/>
  <c r="J38" i="57"/>
  <c r="E12" i="56"/>
  <c r="K9" i="56"/>
  <c r="K12" i="56" s="1"/>
  <c r="E8" i="56"/>
  <c r="K8" i="56" s="1"/>
  <c r="K23" i="56"/>
  <c r="C26" i="56"/>
  <c r="C34" i="56"/>
  <c r="C40" i="56" s="1"/>
  <c r="I20" i="56"/>
  <c r="E20" i="56"/>
  <c r="H20" i="56"/>
  <c r="H12" i="56"/>
  <c r="I8" i="56"/>
  <c r="K24" i="56"/>
  <c r="K32" i="56"/>
  <c r="K38" i="56" s="1"/>
  <c r="J26" i="56"/>
  <c r="J34" i="56"/>
  <c r="J40" i="56" s="1"/>
  <c r="F34" i="56"/>
  <c r="F40" i="56" s="1"/>
  <c r="F26" i="56"/>
  <c r="BT65" i="59"/>
  <c r="BS65" i="59"/>
  <c r="BP65" i="59"/>
  <c r="BK65" i="59"/>
  <c r="C34" i="59"/>
  <c r="C40" i="59" s="1"/>
  <c r="I20" i="59"/>
  <c r="E20" i="59"/>
  <c r="C26" i="59"/>
  <c r="I25" i="59"/>
  <c r="I24" i="59"/>
  <c r="K32" i="59"/>
  <c r="F34" i="59"/>
  <c r="F40" i="59" s="1"/>
  <c r="F26" i="59"/>
  <c r="K9" i="59"/>
  <c r="E12" i="59"/>
  <c r="E8" i="59"/>
  <c r="I38" i="59"/>
  <c r="H20" i="59"/>
  <c r="H12" i="59"/>
  <c r="I8" i="59"/>
  <c r="I12" i="59"/>
  <c r="H8" i="59"/>
  <c r="H25" i="59"/>
  <c r="K10" i="59"/>
  <c r="K25" i="59" s="1"/>
  <c r="H23" i="59"/>
  <c r="J34" i="59"/>
  <c r="J40" i="59" s="1"/>
  <c r="J26" i="59"/>
  <c r="BT65" i="58"/>
  <c r="I8" i="58"/>
  <c r="BP65" i="58"/>
  <c r="BF65" i="58"/>
  <c r="BK65" i="58"/>
  <c r="I12" i="58"/>
  <c r="E8" i="58"/>
  <c r="K10" i="58"/>
  <c r="E25" i="58"/>
  <c r="E24" i="58"/>
  <c r="E23" i="58"/>
  <c r="E12" i="58"/>
  <c r="I25" i="58"/>
  <c r="I23" i="58"/>
  <c r="I24" i="58"/>
  <c r="E38" i="58"/>
  <c r="E40" i="58"/>
  <c r="H20" i="58"/>
  <c r="H12" i="58"/>
  <c r="K9" i="58"/>
  <c r="H8" i="58"/>
  <c r="H23" i="58"/>
  <c r="H25" i="58"/>
  <c r="H24" i="58"/>
  <c r="E26" i="58"/>
  <c r="F34" i="58"/>
  <c r="F40" i="58" s="1"/>
  <c r="F26" i="58"/>
  <c r="I20" i="58"/>
  <c r="J34" i="58"/>
  <c r="J40" i="58" s="1"/>
  <c r="J26" i="58"/>
  <c r="AV65" i="57"/>
  <c r="D26" i="57"/>
  <c r="BS64" i="57"/>
  <c r="E24" i="57"/>
  <c r="J8" i="57"/>
  <c r="BC9" i="57"/>
  <c r="BP65" i="57" s="1"/>
  <c r="W65" i="57"/>
  <c r="BF64" i="57"/>
  <c r="R65" i="57"/>
  <c r="AB65" i="57"/>
  <c r="E25" i="57"/>
  <c r="AF65" i="57"/>
  <c r="AE65" i="57"/>
  <c r="E23" i="57"/>
  <c r="E38" i="57"/>
  <c r="F20" i="57"/>
  <c r="F12" i="57"/>
  <c r="H9" i="57"/>
  <c r="G26" i="57"/>
  <c r="G34" i="57"/>
  <c r="G40" i="57" s="1"/>
  <c r="J20" i="57"/>
  <c r="J25" i="57"/>
  <c r="AL65" i="57"/>
  <c r="AQ65" i="57"/>
  <c r="F8" i="57"/>
  <c r="H10" i="57"/>
  <c r="H38" i="57" s="1"/>
  <c r="I10" i="57"/>
  <c r="F23" i="57"/>
  <c r="F25" i="57"/>
  <c r="F24" i="57"/>
  <c r="C20" i="57"/>
  <c r="I9" i="57"/>
  <c r="E9" i="57"/>
  <c r="C12" i="57"/>
  <c r="C8" i="57"/>
  <c r="BT64" i="57"/>
  <c r="J24" i="57"/>
  <c r="J23" i="57"/>
  <c r="BK64" i="57"/>
  <c r="J12" i="57"/>
  <c r="AZ65" i="57"/>
  <c r="K32" i="57"/>
  <c r="K26" i="66" l="1"/>
  <c r="K34" i="66"/>
  <c r="K40" i="66" s="1"/>
  <c r="K23" i="65"/>
  <c r="K12" i="65"/>
  <c r="I26" i="65"/>
  <c r="I34" i="65"/>
  <c r="I40" i="65" s="1"/>
  <c r="K24" i="65"/>
  <c r="K25" i="65"/>
  <c r="E26" i="65"/>
  <c r="E34" i="65"/>
  <c r="E40" i="65" s="1"/>
  <c r="K20" i="65"/>
  <c r="K8" i="64"/>
  <c r="H26" i="64"/>
  <c r="H34" i="64"/>
  <c r="H40" i="64" s="1"/>
  <c r="K20" i="64"/>
  <c r="K23" i="64"/>
  <c r="K24" i="64"/>
  <c r="K25" i="64"/>
  <c r="I34" i="64"/>
  <c r="I40" i="64" s="1"/>
  <c r="I26" i="64"/>
  <c r="K12" i="64"/>
  <c r="K8" i="63"/>
  <c r="K12" i="63"/>
  <c r="H26" i="63"/>
  <c r="H34" i="63"/>
  <c r="H40" i="63" s="1"/>
  <c r="I34" i="63"/>
  <c r="I40" i="63" s="1"/>
  <c r="I26" i="63"/>
  <c r="K25" i="63"/>
  <c r="K24" i="63"/>
  <c r="K23" i="63"/>
  <c r="K20" i="63"/>
  <c r="E34" i="63"/>
  <c r="E40" i="63" s="1"/>
  <c r="E26" i="63"/>
  <c r="K8" i="62"/>
  <c r="K24" i="62"/>
  <c r="K23" i="62"/>
  <c r="K38" i="62"/>
  <c r="H26" i="62"/>
  <c r="H34" i="62"/>
  <c r="H40" i="62" s="1"/>
  <c r="K20" i="62"/>
  <c r="I26" i="62"/>
  <c r="I34" i="62"/>
  <c r="I40" i="62" s="1"/>
  <c r="K12" i="62"/>
  <c r="H26" i="61"/>
  <c r="H34" i="61"/>
  <c r="H40" i="61" s="1"/>
  <c r="K20" i="61"/>
  <c r="I26" i="61"/>
  <c r="I34" i="61"/>
  <c r="I40" i="61" s="1"/>
  <c r="K8" i="60"/>
  <c r="K12" i="60"/>
  <c r="E34" i="60"/>
  <c r="E40" i="60" s="1"/>
  <c r="K20" i="60"/>
  <c r="E26" i="60"/>
  <c r="K25" i="60"/>
  <c r="K24" i="60"/>
  <c r="K23" i="60"/>
  <c r="I34" i="60"/>
  <c r="I40" i="60" s="1"/>
  <c r="I26" i="60"/>
  <c r="H26" i="60"/>
  <c r="H34" i="60"/>
  <c r="H40" i="60" s="1"/>
  <c r="I34" i="56"/>
  <c r="I40" i="56" s="1"/>
  <c r="I26" i="56"/>
  <c r="E34" i="56"/>
  <c r="E40" i="56" s="1"/>
  <c r="K20" i="56"/>
  <c r="E26" i="56"/>
  <c r="H34" i="56"/>
  <c r="H40" i="56" s="1"/>
  <c r="H26" i="56"/>
  <c r="K38" i="59"/>
  <c r="K12" i="59"/>
  <c r="K24" i="59"/>
  <c r="E26" i="59"/>
  <c r="E34" i="59"/>
  <c r="E40" i="59" s="1"/>
  <c r="K20" i="59"/>
  <c r="H26" i="59"/>
  <c r="H34" i="59"/>
  <c r="H40" i="59" s="1"/>
  <c r="K23" i="59"/>
  <c r="I26" i="59"/>
  <c r="I34" i="59"/>
  <c r="I40" i="59" s="1"/>
  <c r="K8" i="59"/>
  <c r="K8" i="58"/>
  <c r="K25" i="58"/>
  <c r="K24" i="58"/>
  <c r="K23" i="58"/>
  <c r="H26" i="58"/>
  <c r="H34" i="58"/>
  <c r="H40" i="58" s="1"/>
  <c r="K20" i="58"/>
  <c r="I26" i="58"/>
  <c r="I34" i="58"/>
  <c r="I40" i="58" s="1"/>
  <c r="K12" i="58"/>
  <c r="K38" i="58"/>
  <c r="I8" i="57"/>
  <c r="BF65" i="57"/>
  <c r="BT65" i="57"/>
  <c r="BS65" i="57"/>
  <c r="BK65" i="57"/>
  <c r="I12" i="57"/>
  <c r="J34" i="57"/>
  <c r="J40" i="57" s="1"/>
  <c r="J26" i="57"/>
  <c r="H20" i="57"/>
  <c r="H12" i="57"/>
  <c r="K9" i="57"/>
  <c r="E12" i="57"/>
  <c r="E8" i="57"/>
  <c r="I25" i="57"/>
  <c r="I24" i="57"/>
  <c r="I38" i="57"/>
  <c r="I23" i="57"/>
  <c r="H8" i="57"/>
  <c r="H25" i="57"/>
  <c r="H24" i="57"/>
  <c r="H23" i="57"/>
  <c r="K10" i="57"/>
  <c r="F34" i="57"/>
  <c r="F40" i="57" s="1"/>
  <c r="F26" i="57"/>
  <c r="C26" i="57"/>
  <c r="E20" i="57"/>
  <c r="C34" i="57"/>
  <c r="C40" i="57" s="1"/>
  <c r="I20" i="57"/>
  <c r="K34" i="65" l="1"/>
  <c r="K40" i="65" s="1"/>
  <c r="K26" i="65"/>
  <c r="K34" i="64"/>
  <c r="K40" i="64" s="1"/>
  <c r="K26" i="64"/>
  <c r="K34" i="63"/>
  <c r="K40" i="63" s="1"/>
  <c r="K26" i="63"/>
  <c r="K34" i="62"/>
  <c r="K40" i="62" s="1"/>
  <c r="K26" i="62"/>
  <c r="K34" i="61"/>
  <c r="K40" i="61" s="1"/>
  <c r="K26" i="61"/>
  <c r="K26" i="60"/>
  <c r="K34" i="60"/>
  <c r="K40" i="60" s="1"/>
  <c r="K26" i="56"/>
  <c r="K34" i="56"/>
  <c r="K40" i="56" s="1"/>
  <c r="K34" i="59"/>
  <c r="K40" i="59" s="1"/>
  <c r="K26" i="59"/>
  <c r="K34" i="58"/>
  <c r="K40" i="58" s="1"/>
  <c r="K26" i="58"/>
  <c r="K24" i="57"/>
  <c r="K25" i="57"/>
  <c r="K23" i="57"/>
  <c r="I34" i="57"/>
  <c r="I40" i="57" s="1"/>
  <c r="I26" i="57"/>
  <c r="K38" i="57"/>
  <c r="K8" i="57"/>
  <c r="H26" i="57"/>
  <c r="H34" i="57"/>
  <c r="H40" i="57" s="1"/>
  <c r="E34" i="57"/>
  <c r="E40" i="57" s="1"/>
  <c r="K20" i="57"/>
  <c r="E26" i="57"/>
  <c r="K12" i="57"/>
  <c r="K26" i="57" l="1"/>
  <c r="K34" i="57"/>
  <c r="K40" i="57" s="1"/>
</calcChain>
</file>

<file path=xl/sharedStrings.xml><?xml version="1.0" encoding="utf-8"?>
<sst xmlns="http://schemas.openxmlformats.org/spreadsheetml/2006/main" count="6399" uniqueCount="74">
  <si>
    <t>日本人 男女別年齢人口内訳表</t>
    <rPh sb="0" eb="3">
      <t>ニホンジン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</si>
  <si>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外国人　男女別年齢人口内訳表</t>
    <rPh sb="0" eb="2">
      <t>ガイコク</t>
    </rPh>
    <rPh sb="2" eb="3">
      <t>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</si>
  <si>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南部町　男女別年齢人口内訳表</t>
    <rPh sb="0" eb="2">
      <t>ナンブ</t>
    </rPh>
    <rPh sb="2" eb="3">
      <t>チョウ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</si>
  <si>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※日本人のみ</t>
    <rPh sb="1" eb="4">
      <t>ニホンジン</t>
    </rPh>
    <phoneticPr fontId="2"/>
  </si>
  <si>
    <t>※外国人のみ</t>
    <rPh sb="1" eb="3">
      <t>ガイコク</t>
    </rPh>
    <rPh sb="3" eb="4">
      <t>ジン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</si>
  <si>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</si>
  <si>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内訳</t>
    <rPh sb="0" eb="2">
      <t>ウチワケ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</si>
  <si>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</si>
  <si>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</si>
  <si>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総人口</t>
    <rPh sb="0" eb="3">
      <t>ソウジンコウジンコウ</t>
    </rPh>
    <phoneticPr fontId="2"/>
  </si>
  <si>
    <t>年齢</t>
    <rPh sb="0" eb="2">
      <t>ネンレイ</t>
    </rPh>
    <phoneticPr fontId="2"/>
  </si>
  <si>
    <t>－</t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</si>
  <si>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</si>
  <si>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</si>
  <si>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</si>
  <si>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女</t>
    <rPh sb="0" eb="1">
      <t>ジョ</t>
    </rPh>
    <phoneticPr fontId="2"/>
  </si>
  <si>
    <t>男</t>
    <rPh sb="0" eb="1">
      <t>オトコ</t>
    </rPh>
    <phoneticPr fontId="2"/>
  </si>
  <si>
    <t xml:space="preserve"> </t>
    <phoneticPr fontId="2"/>
  </si>
  <si>
    <t>１５歳未満</t>
    <rPh sb="2" eb="3">
      <t>サイ</t>
    </rPh>
    <rPh sb="3" eb="5">
      <t>ミマン</t>
    </rPh>
    <phoneticPr fontId="2"/>
  </si>
  <si>
    <t>１５歳以上６５未満</t>
    <rPh sb="2" eb="3">
      <t>サイ</t>
    </rPh>
    <rPh sb="3" eb="5">
      <t>イジョウ</t>
    </rPh>
    <rPh sb="7" eb="9">
      <t>ミマン</t>
    </rPh>
    <phoneticPr fontId="2"/>
  </si>
  <si>
    <t>６５歳以上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</si>
  <si>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</si>
  <si>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</si>
  <si>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％</t>
    <phoneticPr fontId="2"/>
  </si>
  <si>
    <t>※日本人のみ人口＝人口地区別統計表（期首比較表付き）と一致</t>
    <rPh sb="1" eb="4">
      <t>ニホンジン</t>
    </rPh>
    <rPh sb="6" eb="8">
      <t>ジンコウ</t>
    </rPh>
    <rPh sb="9" eb="11">
      <t>ジンコウ</t>
    </rPh>
    <rPh sb="27" eb="29">
      <t>イッチ</t>
    </rPh>
    <phoneticPr fontId="2"/>
  </si>
  <si>
    <t>※合計人口＝住民基本台帳人口＝地区別統計表（外国人含む）と一致</t>
    <rPh sb="1" eb="3">
      <t>ゴウケイ</t>
    </rPh>
    <rPh sb="3" eb="5">
      <t>ジンコウ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22" eb="24">
      <t>ガイコク</t>
    </rPh>
    <rPh sb="24" eb="25">
      <t>ジン</t>
    </rPh>
    <rPh sb="25" eb="26">
      <t>フク</t>
    </rPh>
    <rPh sb="29" eb="31">
      <t>イッチ</t>
    </rPh>
    <phoneticPr fontId="2"/>
  </si>
  <si>
    <t>40～65歳未満(男）</t>
    <rPh sb="9" eb="10">
      <t>オトコ</t>
    </rPh>
    <phoneticPr fontId="2"/>
  </si>
  <si>
    <t>40～65歳未満(女）</t>
    <rPh sb="9" eb="10">
      <t>オンナ</t>
    </rPh>
    <phoneticPr fontId="2"/>
  </si>
  <si>
    <t>65歳以上高齢化率内訳</t>
    <rPh sb="2" eb="3">
      <t>サイ</t>
    </rPh>
    <rPh sb="3" eb="5">
      <t>イジョウ</t>
    </rPh>
    <rPh sb="5" eb="8">
      <t>コウレイカ</t>
    </rPh>
    <rPh sb="8" eb="9">
      <t>リツ</t>
    </rPh>
    <rPh sb="9" eb="11">
      <t>ウチワケ</t>
    </rPh>
    <phoneticPr fontId="2"/>
  </si>
  <si>
    <t>高齢化人口比率</t>
    <rPh sb="0" eb="2">
      <t>コウレイ</t>
    </rPh>
    <rPh sb="2" eb="3">
      <t>カ</t>
    </rPh>
    <rPh sb="3" eb="5">
      <t>ジンコウ</t>
    </rPh>
    <rPh sb="5" eb="7">
      <t>ヒリツ</t>
    </rPh>
    <phoneticPr fontId="2"/>
  </si>
  <si>
    <t>人口</t>
    <rPh sb="0" eb="2">
      <t>ジンコウ</t>
    </rPh>
    <phoneticPr fontId="2"/>
  </si>
  <si>
    <t>日本人</t>
    <rPh sb="0" eb="2">
      <t>ニホン</t>
    </rPh>
    <rPh sb="2" eb="3">
      <t>ジン</t>
    </rPh>
    <phoneticPr fontId="2"/>
  </si>
  <si>
    <t>外国人</t>
    <rPh sb="0" eb="2">
      <t>ガイコク</t>
    </rPh>
    <rPh sb="2" eb="3">
      <t>ジン</t>
    </rPh>
    <phoneticPr fontId="2"/>
  </si>
  <si>
    <t>小計</t>
    <rPh sb="0" eb="2">
      <t>ショウケイ</t>
    </rPh>
    <phoneticPr fontId="2"/>
  </si>
  <si>
    <t>０～65歳未満</t>
    <rPh sb="4" eb="5">
      <t>サイ</t>
    </rPh>
    <rPh sb="5" eb="7">
      <t>ミマン</t>
    </rPh>
    <phoneticPr fontId="2"/>
  </si>
  <si>
    <t>65歳以上</t>
    <rPh sb="2" eb="3">
      <t>サイ</t>
    </rPh>
    <rPh sb="3" eb="5">
      <t>イジョウ</t>
    </rPh>
    <phoneticPr fontId="2"/>
  </si>
  <si>
    <t>高齢化率（％）</t>
    <rPh sb="0" eb="3">
      <t>コウレイカ</t>
    </rPh>
    <rPh sb="3" eb="4">
      <t>リツ</t>
    </rPh>
    <phoneticPr fontId="2"/>
  </si>
  <si>
    <t>40～65歳未満</t>
    <rPh sb="5" eb="6">
      <t>サイ</t>
    </rPh>
    <rPh sb="6" eb="8">
      <t>ミマン</t>
    </rPh>
    <phoneticPr fontId="2"/>
  </si>
  <si>
    <t>65～70歳未満</t>
    <rPh sb="5" eb="6">
      <t>サイ</t>
    </rPh>
    <rPh sb="6" eb="8">
      <t>ミマン</t>
    </rPh>
    <phoneticPr fontId="2"/>
  </si>
  <si>
    <t>70～75歳未満</t>
    <rPh sb="5" eb="6">
      <t>サイ</t>
    </rPh>
    <rPh sb="6" eb="8">
      <t>ミマン</t>
    </rPh>
    <phoneticPr fontId="2"/>
  </si>
  <si>
    <t>&lt;年齢別人口内訳表&gt;左から順に、日本人のみ人口、外国人のみ人口、合計（＝住民基本台帳人口）を掲載しています。</t>
    <rPh sb="1" eb="3">
      <t>ネンレイ</t>
    </rPh>
    <rPh sb="3" eb="4">
      <t>ベツ</t>
    </rPh>
    <rPh sb="4" eb="6">
      <t>ジンコウ</t>
    </rPh>
    <rPh sb="6" eb="8">
      <t>ウチワケ</t>
    </rPh>
    <rPh sb="8" eb="9">
      <t>ヒョウ</t>
    </rPh>
    <rPh sb="10" eb="11">
      <t>ヒダリ</t>
    </rPh>
    <rPh sb="13" eb="14">
      <t>ジュン</t>
    </rPh>
    <rPh sb="16" eb="18">
      <t>ニホン</t>
    </rPh>
    <rPh sb="18" eb="19">
      <t>ジン</t>
    </rPh>
    <rPh sb="21" eb="23">
      <t>ジンコウ</t>
    </rPh>
    <rPh sb="24" eb="26">
      <t>ガイコク</t>
    </rPh>
    <rPh sb="26" eb="27">
      <t>ジン</t>
    </rPh>
    <rPh sb="29" eb="31">
      <t>ジンコウ</t>
    </rPh>
    <rPh sb="32" eb="34">
      <t>ゴウケイ</t>
    </rPh>
    <rPh sb="36" eb="38">
      <t>ジュウミン</t>
    </rPh>
    <rPh sb="38" eb="40">
      <t>キホン</t>
    </rPh>
    <rPh sb="40" eb="42">
      <t>ダイチョウ</t>
    </rPh>
    <rPh sb="42" eb="44">
      <t>ジンコウ</t>
    </rPh>
    <rPh sb="46" eb="48">
      <t>ケイサイ</t>
    </rPh>
    <phoneticPr fontId="2"/>
  </si>
  <si>
    <t>前期高齢者</t>
    <rPh sb="0" eb="2">
      <t>ゼンキ</t>
    </rPh>
    <rPh sb="2" eb="5">
      <t>コウレイシャ</t>
    </rPh>
    <phoneticPr fontId="2"/>
  </si>
  <si>
    <t>（65～75歳未満）</t>
    <rPh sb="6" eb="7">
      <t>サイ</t>
    </rPh>
    <rPh sb="7" eb="9">
      <t>ミマン</t>
    </rPh>
    <phoneticPr fontId="2"/>
  </si>
  <si>
    <t>後期高齢者</t>
    <rPh sb="0" eb="2">
      <t>コウキ</t>
    </rPh>
    <rPh sb="2" eb="5">
      <t>コウレイシャ</t>
    </rPh>
    <phoneticPr fontId="2"/>
  </si>
  <si>
    <t>人口比率（％）</t>
    <rPh sb="0" eb="2">
      <t>ジンコウ</t>
    </rPh>
    <rPh sb="2" eb="4">
      <t>ヒリツ</t>
    </rPh>
    <phoneticPr fontId="2"/>
  </si>
  <si>
    <t>前期高齢者数</t>
    <rPh sb="0" eb="2">
      <t>ゼンキ</t>
    </rPh>
    <rPh sb="2" eb="5">
      <t>コウレイシャ</t>
    </rPh>
    <rPh sb="5" eb="6">
      <t>スウ</t>
    </rPh>
    <phoneticPr fontId="2"/>
  </si>
  <si>
    <t>後期高齢者数</t>
    <rPh sb="0" eb="2">
      <t>コウキ</t>
    </rPh>
    <rPh sb="2" eb="5">
      <t>コウレイシャ</t>
    </rPh>
    <rPh sb="5" eb="6">
      <t>スウ</t>
    </rPh>
    <phoneticPr fontId="2"/>
  </si>
  <si>
    <t>対男性人口
比率</t>
    <rPh sb="0" eb="1">
      <t>タイ</t>
    </rPh>
    <rPh sb="1" eb="3">
      <t>ダンセイ</t>
    </rPh>
    <rPh sb="3" eb="5">
      <t>ジンコウ</t>
    </rPh>
    <rPh sb="6" eb="8">
      <t>ヒリツ</t>
    </rPh>
    <phoneticPr fontId="2"/>
  </si>
  <si>
    <t>対女性人口
比率</t>
    <rPh sb="0" eb="1">
      <t>タイ</t>
    </rPh>
    <rPh sb="1" eb="3">
      <t>ジョセイ</t>
    </rPh>
    <rPh sb="3" eb="5">
      <t>ジンコウ</t>
    </rPh>
    <rPh sb="6" eb="8">
      <t>ヒリツ</t>
    </rPh>
    <phoneticPr fontId="2"/>
  </si>
  <si>
    <t>対日本人
人口比率</t>
    <rPh sb="0" eb="1">
      <t>タイ</t>
    </rPh>
    <rPh sb="1" eb="4">
      <t>ニホンジン</t>
    </rPh>
    <rPh sb="5" eb="7">
      <t>ジンコウ</t>
    </rPh>
    <rPh sb="7" eb="9">
      <t>ヒリツ</t>
    </rPh>
    <phoneticPr fontId="2"/>
  </si>
  <si>
    <r>
      <t>　人口計　</t>
    </r>
    <r>
      <rPr>
        <sz val="13"/>
        <rFont val="ＭＳ Ｐゴシック"/>
        <family val="3"/>
        <charset val="128"/>
      </rPr>
      <t>（人）</t>
    </r>
    <rPh sb="1" eb="3">
      <t>ジンコウ</t>
    </rPh>
    <rPh sb="3" eb="4">
      <t>ケイ</t>
    </rPh>
    <rPh sb="6" eb="7">
      <t>ニン</t>
    </rPh>
    <phoneticPr fontId="2"/>
  </si>
  <si>
    <t>対外国人
人口比率</t>
    <rPh sb="0" eb="1">
      <t>タイ</t>
    </rPh>
    <rPh sb="1" eb="3">
      <t>ガイコク</t>
    </rPh>
    <rPh sb="3" eb="4">
      <t>ジン</t>
    </rPh>
    <rPh sb="5" eb="7">
      <t>ジンコウ</t>
    </rPh>
    <rPh sb="7" eb="9">
      <t>ヒリツ</t>
    </rPh>
    <phoneticPr fontId="2"/>
  </si>
  <si>
    <t>人口　計</t>
    <rPh sb="0" eb="2">
      <t>ジンコウ</t>
    </rPh>
    <rPh sb="3" eb="4">
      <t>ケイ</t>
    </rPh>
    <phoneticPr fontId="2"/>
  </si>
  <si>
    <t>人口（人）</t>
    <rPh sb="0" eb="2">
      <t>ジンコウ</t>
    </rPh>
    <rPh sb="3" eb="4">
      <t>ニン</t>
    </rPh>
    <phoneticPr fontId="2"/>
  </si>
  <si>
    <t>人口比率　計</t>
    <rPh sb="0" eb="2">
      <t>ジンコウ</t>
    </rPh>
    <rPh sb="2" eb="4">
      <t>ヒリツ</t>
    </rPh>
    <rPh sb="5" eb="6">
      <t>ケイ</t>
    </rPh>
    <phoneticPr fontId="2"/>
  </si>
  <si>
    <t>人口比率
計</t>
    <rPh sb="0" eb="2">
      <t>ジンコウ</t>
    </rPh>
    <rPh sb="2" eb="4">
      <t>ヒリツ</t>
    </rPh>
    <rPh sb="5" eb="6">
      <t>ケイ</t>
    </rPh>
    <phoneticPr fontId="2"/>
  </si>
  <si>
    <t>令和5年3月31日現在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</si>
  <si>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令和5年4月30日現在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</si>
  <si>
    <t>令和5年5月31日現在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</si>
  <si>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令和5年6月30日現在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</si>
  <si>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完了</t>
    <rPh sb="0" eb="2">
      <t>カンリョウ</t>
    </rPh>
    <phoneticPr fontId="2"/>
  </si>
  <si>
    <t>入力完了7/3</t>
    <rPh sb="0" eb="2">
      <t>ニュウリョク</t>
    </rPh>
    <rPh sb="2" eb="4">
      <t>カンリョウ</t>
    </rPh>
    <phoneticPr fontId="2"/>
  </si>
  <si>
    <t>令和5年7月31日現在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</si>
  <si>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令和5年8月31日現在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</si>
  <si>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令和5年9月30日現在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</si>
  <si>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完　了</t>
    <rPh sb="0" eb="1">
      <t>カン</t>
    </rPh>
    <rPh sb="2" eb="3">
      <t>リョウ</t>
    </rPh>
    <phoneticPr fontId="2"/>
  </si>
  <si>
    <t>令和5年10月31日現在</t>
    <rPh sb="0" eb="2">
      <t>レイワ</t>
    </rPh>
    <rPh sb="3" eb="4">
      <t>ネン</t>
    </rPh>
    <rPh sb="9" eb="10">
      <t>ニチ</t>
    </rPh>
    <rPh sb="10" eb="12">
      <t>ゲンザイ</t>
    </rPh>
    <phoneticPr fontId="2"/>
  </si>
  <si>
    <t>令和5年11月30日現在</t>
    <rPh sb="0" eb="2">
      <t>レイワ</t>
    </rPh>
    <rPh sb="3" eb="4">
      <t>ネン</t>
    </rPh>
    <rPh sb="9" eb="10">
      <t>ニチ</t>
    </rPh>
    <rPh sb="10" eb="12">
      <t>ゲンザイ</t>
    </rPh>
    <phoneticPr fontId="2"/>
  </si>
  <si>
    <t>令和5年12月31日現在</t>
    <rPh sb="0" eb="2">
      <t>レイワ</t>
    </rPh>
    <rPh sb="3" eb="4">
      <t>ネン</t>
    </rPh>
    <rPh sb="9" eb="10">
      <t>ニチ</t>
    </rPh>
    <rPh sb="10" eb="12">
      <t>ゲンザイ</t>
    </rPh>
    <phoneticPr fontId="2"/>
  </si>
  <si>
    <t>令和6年1月31日現在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</si>
  <si>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令和6年2月29日現在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</si>
  <si>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令和6年3月31日現在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</si>
  <si>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令和6年2月29日現在</t>
  </si>
  <si>
    <t>令和6年3月31日現在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</si>
</sst>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28"/>
      <name val="HGS創英角ﾎﾟｯﾌﾟ体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6"/>
      <color rgb="FFFFFF00"/>
      <name val="HGS創英角ﾎﾟｯﾌﾟ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3" fillId="7" borderId="0" xfId="0" applyFont="1" applyFill="1" applyAlignment="1">
      <alignment vertical="center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8" borderId="0" xfId="0" applyFill="1">
      <alignment vertical="center"/>
    </xf>
    <xf numFmtId="0" fontId="3" fillId="8" borderId="0" xfId="0" applyFont="1" applyFill="1" applyAlignment="1">
      <alignment vertical="center"/>
    </xf>
    <xf numFmtId="0" fontId="0" fillId="9" borderId="0" xfId="0" applyFill="1">
      <alignment vertical="center"/>
    </xf>
    <xf numFmtId="0" fontId="3" fillId="9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10" fontId="0" fillId="0" borderId="0" xfId="0" applyNumberFormat="1" applyBorder="1" applyAlignme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0" fontId="6" fillId="0" borderId="1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1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1" fillId="0" borderId="19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1" xfId="1" applyFont="1" applyBorder="1">
      <alignment vertical="center"/>
    </xf>
    <xf numFmtId="38" fontId="4" fillId="0" borderId="20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9" xfId="1" applyFont="1" applyBorder="1">
      <alignment vertical="center"/>
    </xf>
    <xf numFmtId="38" fontId="4" fillId="0" borderId="15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1" xfId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1" fillId="0" borderId="21" xfId="1" applyFont="1" applyFill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22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38" fontId="1" fillId="0" borderId="24" xfId="1" applyFont="1" applyFill="1" applyBorder="1">
      <alignment vertical="center"/>
    </xf>
    <xf numFmtId="38" fontId="1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1" fillId="0" borderId="27" xfId="1" applyFont="1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28" xfId="0" applyBorder="1">
      <alignment vertical="center"/>
    </xf>
    <xf numFmtId="38" fontId="4" fillId="0" borderId="25" xfId="1" applyFont="1" applyBorder="1">
      <alignment vertical="center"/>
    </xf>
    <xf numFmtId="10" fontId="0" fillId="0" borderId="29" xfId="0" applyNumberFormat="1" applyBorder="1">
      <alignment vertical="center"/>
    </xf>
    <xf numFmtId="10" fontId="10" fillId="0" borderId="1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0" fontId="10" fillId="0" borderId="21" xfId="0" applyNumberFormat="1" applyFont="1" applyBorder="1">
      <alignment vertical="center"/>
    </xf>
    <xf numFmtId="10" fontId="11" fillId="0" borderId="20" xfId="0" applyNumberFormat="1" applyFont="1" applyBorder="1">
      <alignment vertical="center"/>
    </xf>
    <xf numFmtId="10" fontId="10" fillId="0" borderId="27" xfId="0" applyNumberFormat="1" applyFont="1" applyBorder="1">
      <alignment vertical="center"/>
    </xf>
    <xf numFmtId="10" fontId="10" fillId="0" borderId="25" xfId="0" applyNumberFormat="1" applyFont="1" applyBorder="1">
      <alignment vertical="center"/>
    </xf>
    <xf numFmtId="10" fontId="11" fillId="0" borderId="26" xfId="0" applyNumberFormat="1" applyFont="1" applyBorder="1">
      <alignment vertical="center"/>
    </xf>
    <xf numFmtId="0" fontId="0" fillId="0" borderId="32" xfId="0" applyBorder="1" applyAlignment="1">
      <alignment horizontal="right" vertical="center"/>
    </xf>
    <xf numFmtId="10" fontId="0" fillId="0" borderId="33" xfId="0" applyNumberFormat="1" applyBorder="1" applyAlignment="1">
      <alignment horizontal="right" vertical="center"/>
    </xf>
    <xf numFmtId="38" fontId="1" fillId="0" borderId="0" xfId="1" applyFont="1" applyBorder="1">
      <alignment vertical="center"/>
    </xf>
    <xf numFmtId="0" fontId="0" fillId="0" borderId="34" xfId="0" applyBorder="1">
      <alignment vertical="center"/>
    </xf>
    <xf numFmtId="10" fontId="10" fillId="0" borderId="35" xfId="0" applyNumberFormat="1" applyFont="1" applyBorder="1">
      <alignment vertical="center"/>
    </xf>
    <xf numFmtId="10" fontId="10" fillId="0" borderId="11" xfId="0" applyNumberFormat="1" applyFont="1" applyBorder="1">
      <alignment vertical="center"/>
    </xf>
    <xf numFmtId="10" fontId="11" fillId="0" borderId="36" xfId="0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38" fontId="14" fillId="0" borderId="37" xfId="1" applyFont="1" applyBorder="1">
      <alignment vertical="center"/>
    </xf>
    <xf numFmtId="38" fontId="14" fillId="0" borderId="6" xfId="1" applyFont="1" applyBorder="1">
      <alignment vertical="center"/>
    </xf>
    <xf numFmtId="38" fontId="15" fillId="0" borderId="7" xfId="1" applyFont="1" applyBorder="1">
      <alignment vertical="center"/>
    </xf>
    <xf numFmtId="38" fontId="14" fillId="0" borderId="21" xfId="1" applyFont="1" applyBorder="1">
      <alignment vertical="center"/>
    </xf>
    <xf numFmtId="38" fontId="14" fillId="0" borderId="1" xfId="1" applyFont="1" applyBorder="1">
      <alignment vertical="center"/>
    </xf>
    <xf numFmtId="38" fontId="15" fillId="0" borderId="38" xfId="1" applyFont="1" applyBorder="1">
      <alignment vertical="center"/>
    </xf>
    <xf numFmtId="38" fontId="14" fillId="0" borderId="16" xfId="1" applyFont="1" applyBorder="1">
      <alignment vertical="center"/>
    </xf>
    <xf numFmtId="38" fontId="14" fillId="0" borderId="9" xfId="1" applyFont="1" applyBorder="1">
      <alignment vertical="center"/>
    </xf>
    <xf numFmtId="38" fontId="15" fillId="0" borderId="10" xfId="1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14" fillId="0" borderId="39" xfId="1" applyFont="1" applyFill="1" applyBorder="1">
      <alignment vertical="center"/>
    </xf>
    <xf numFmtId="38" fontId="14" fillId="0" borderId="22" xfId="1" applyFont="1" applyFill="1" applyBorder="1">
      <alignment vertical="center"/>
    </xf>
    <xf numFmtId="38" fontId="15" fillId="0" borderId="23" xfId="1" applyFont="1" applyFill="1" applyBorder="1">
      <alignment vertical="center"/>
    </xf>
    <xf numFmtId="38" fontId="14" fillId="0" borderId="21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38" fontId="15" fillId="0" borderId="20" xfId="1" applyFont="1" applyFill="1" applyBorder="1">
      <alignment vertical="center"/>
    </xf>
    <xf numFmtId="38" fontId="15" fillId="0" borderId="20" xfId="1" applyFont="1" applyBorder="1">
      <alignment vertical="center"/>
    </xf>
    <xf numFmtId="38" fontId="14" fillId="0" borderId="27" xfId="1" applyFont="1" applyBorder="1">
      <alignment vertical="center"/>
    </xf>
    <xf numFmtId="38" fontId="14" fillId="0" borderId="25" xfId="1" applyFont="1" applyBorder="1">
      <alignment vertical="center"/>
    </xf>
    <xf numFmtId="38" fontId="15" fillId="0" borderId="26" xfId="1" applyFont="1" applyBorder="1">
      <alignment vertical="center"/>
    </xf>
    <xf numFmtId="38" fontId="14" fillId="0" borderId="0" xfId="1" applyFont="1" applyBorder="1">
      <alignment vertical="center"/>
    </xf>
    <xf numFmtId="38" fontId="15" fillId="0" borderId="0" xfId="1" applyFont="1" applyBorder="1">
      <alignment vertical="center"/>
    </xf>
    <xf numFmtId="10" fontId="16" fillId="0" borderId="35" xfId="0" applyNumberFormat="1" applyFont="1" applyBorder="1">
      <alignment vertical="center"/>
    </xf>
    <xf numFmtId="10" fontId="16" fillId="0" borderId="11" xfId="0" applyNumberFormat="1" applyFont="1" applyBorder="1">
      <alignment vertical="center"/>
    </xf>
    <xf numFmtId="10" fontId="17" fillId="0" borderId="36" xfId="0" applyNumberFormat="1" applyFont="1" applyBorder="1">
      <alignment vertical="center"/>
    </xf>
    <xf numFmtId="10" fontId="16" fillId="0" borderId="21" xfId="0" applyNumberFormat="1" applyFont="1" applyBorder="1">
      <alignment vertical="center"/>
    </xf>
    <xf numFmtId="10" fontId="16" fillId="0" borderId="1" xfId="0" applyNumberFormat="1" applyFont="1" applyBorder="1">
      <alignment vertical="center"/>
    </xf>
    <xf numFmtId="10" fontId="17" fillId="0" borderId="20" xfId="0" applyNumberFormat="1" applyFont="1" applyBorder="1">
      <alignment vertical="center"/>
    </xf>
    <xf numFmtId="10" fontId="16" fillId="0" borderId="27" xfId="0" applyNumberFormat="1" applyFont="1" applyBorder="1">
      <alignment vertical="center"/>
    </xf>
    <xf numFmtId="10" fontId="16" fillId="0" borderId="25" xfId="0" applyNumberFormat="1" applyFont="1" applyBorder="1">
      <alignment vertical="center"/>
    </xf>
    <xf numFmtId="10" fontId="17" fillId="0" borderId="26" xfId="0" applyNumberFormat="1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0" fontId="0" fillId="0" borderId="28" xfId="0" applyNumberFormat="1" applyBorder="1">
      <alignment vertical="center"/>
    </xf>
    <xf numFmtId="10" fontId="0" fillId="0" borderId="32" xfId="0" applyNumberFormat="1" applyBorder="1" applyAlignment="1">
      <alignment horizontal="right" vertical="center"/>
    </xf>
    <xf numFmtId="38" fontId="1" fillId="0" borderId="40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41" xfId="1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38" fontId="1" fillId="0" borderId="46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47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4" fillId="0" borderId="4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18" fillId="0" borderId="52" xfId="0" applyFont="1" applyBorder="1">
      <alignment vertical="center"/>
    </xf>
    <xf numFmtId="0" fontId="18" fillId="0" borderId="53" xfId="0" applyFont="1" applyBorder="1">
      <alignment vertical="center"/>
    </xf>
    <xf numFmtId="0" fontId="0" fillId="0" borderId="0" xfId="0" applyFill="1" applyAlignment="1">
      <alignment horizontal="right" vertical="center"/>
    </xf>
    <xf numFmtId="176" fontId="3" fillId="0" borderId="53" xfId="0" applyNumberFormat="1" applyFont="1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72" xfId="0" applyFont="1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10" borderId="61" xfId="0" applyFont="1" applyFill="1" applyBorder="1" applyAlignment="1">
      <alignment horizontal="center" vertical="center"/>
    </xf>
    <xf numFmtId="0" fontId="4" fillId="10" borderId="62" xfId="0" applyFont="1" applyFill="1" applyBorder="1" applyAlignment="1">
      <alignment horizontal="center" vertical="center"/>
    </xf>
    <xf numFmtId="38" fontId="1" fillId="0" borderId="2" xfId="1" applyBorder="1" applyAlignment="1">
      <alignment horizontal="center"/>
    </xf>
    <xf numFmtId="38" fontId="1" fillId="0" borderId="63" xfId="1" applyBorder="1" applyAlignment="1">
      <alignment horizontal="center"/>
    </xf>
    <xf numFmtId="0" fontId="4" fillId="10" borderId="17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38" fontId="1" fillId="0" borderId="3" xfId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10" borderId="64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38" fontId="0" fillId="0" borderId="29" xfId="0" applyNumberFormat="1" applyBorder="1" applyAlignment="1">
      <alignment horizontal="right"/>
    </xf>
    <xf numFmtId="0" fontId="0" fillId="0" borderId="76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0" fontId="0" fillId="0" borderId="57" xfId="0" applyBorder="1" applyAlignment="1">
      <alignment horizontal="right"/>
    </xf>
    <xf numFmtId="38" fontId="4" fillId="0" borderId="74" xfId="0" applyNumberFormat="1" applyFont="1" applyBorder="1" applyAlignment="1">
      <alignment horizontal="right"/>
    </xf>
    <xf numFmtId="0" fontId="4" fillId="0" borderId="75" xfId="0" applyFont="1" applyBorder="1" applyAlignment="1">
      <alignment horizontal="right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38" fontId="14" fillId="0" borderId="71" xfId="0" applyNumberFormat="1" applyFont="1" applyBorder="1" applyAlignment="1">
      <alignment horizontal="right"/>
    </xf>
    <xf numFmtId="0" fontId="14" fillId="0" borderId="72" xfId="0" applyFont="1" applyBorder="1" applyAlignment="1">
      <alignment horizontal="right"/>
    </xf>
    <xf numFmtId="38" fontId="14" fillId="0" borderId="73" xfId="0" applyNumberFormat="1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38" fontId="15" fillId="0" borderId="74" xfId="0" applyNumberFormat="1" applyFont="1" applyBorder="1" applyAlignment="1">
      <alignment horizontal="right"/>
    </xf>
    <xf numFmtId="0" fontId="15" fillId="0" borderId="75" xfId="0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4" fillId="0" borderId="0" xfId="0" applyNumberFormat="1" applyFont="1" applyBorder="1" applyAlignment="1">
      <alignment horizontal="right"/>
    </xf>
    <xf numFmtId="0" fontId="14" fillId="0" borderId="66" xfId="0" applyFont="1" applyBorder="1" applyAlignment="1">
      <alignment horizontal="right"/>
    </xf>
    <xf numFmtId="38" fontId="14" fillId="0" borderId="67" xfId="0" applyNumberFormat="1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38" fontId="0" fillId="0" borderId="69" xfId="0" applyNumberFormat="1" applyBorder="1" applyAlignment="1">
      <alignment horizontal="right"/>
    </xf>
    <xf numFmtId="0" fontId="0" fillId="0" borderId="33" xfId="0" applyBorder="1" applyAlignment="1">
      <alignment horizontal="right"/>
    </xf>
    <xf numFmtId="38" fontId="0" fillId="0" borderId="6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38" fontId="4" fillId="0" borderId="70" xfId="0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38" fontId="0" fillId="0" borderId="67" xfId="0" applyNumberFormat="1" applyBorder="1" applyAlignment="1">
      <alignment horizontal="right"/>
    </xf>
    <xf numFmtId="38" fontId="4" fillId="0" borderId="68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15" fillId="0" borderId="68" xfId="0" applyNumberFormat="1" applyFont="1" applyBorder="1" applyAlignment="1">
      <alignment horizontal="right"/>
    </xf>
    <xf numFmtId="0" fontId="15" fillId="0" borderId="55" xfId="0" applyFont="1" applyBorder="1" applyAlignment="1">
      <alignment horizontal="right"/>
    </xf>
    <xf numFmtId="10" fontId="16" fillId="0" borderId="56" xfId="0" applyNumberFormat="1" applyFont="1" applyBorder="1" applyAlignment="1">
      <alignment horizontal="right"/>
    </xf>
    <xf numFmtId="10" fontId="16" fillId="0" borderId="3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0" fontId="16" fillId="0" borderId="1" xfId="0" applyNumberFormat="1" applyFont="1" applyBorder="1" applyAlignment="1">
      <alignment horizontal="right"/>
    </xf>
    <xf numFmtId="10" fontId="17" fillId="0" borderId="7" xfId="0" applyNumberFormat="1" applyFont="1" applyBorder="1" applyAlignment="1">
      <alignment horizontal="right"/>
    </xf>
    <xf numFmtId="10" fontId="17" fillId="0" borderId="38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10" fontId="10" fillId="0" borderId="65" xfId="0" applyNumberFormat="1" applyFont="1" applyBorder="1" applyAlignment="1">
      <alignment horizontal="right"/>
    </xf>
    <xf numFmtId="10" fontId="10" fillId="0" borderId="6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10" fontId="11" fillId="0" borderId="17" xfId="0" applyNumberFormat="1" applyFont="1" applyBorder="1" applyAlignment="1">
      <alignment horizontal="right"/>
    </xf>
    <xf numFmtId="10" fontId="11" fillId="0" borderId="2" xfId="0" applyNumberFormat="1" applyFont="1" applyBorder="1" applyAlignment="1">
      <alignment horizontal="right"/>
    </xf>
    <xf numFmtId="10" fontId="11" fillId="0" borderId="7" xfId="0" applyNumberFormat="1" applyFont="1" applyBorder="1" applyAlignment="1">
      <alignment horizontal="right"/>
    </xf>
    <xf numFmtId="10" fontId="11" fillId="0" borderId="38" xfId="0" applyNumberFormat="1" applyFont="1" applyBorder="1" applyAlignment="1">
      <alignment horizontal="right"/>
    </xf>
    <xf numFmtId="10" fontId="16" fillId="0" borderId="41" xfId="0" applyNumberFormat="1" applyFont="1" applyBorder="1" applyAlignment="1">
      <alignment horizontal="right"/>
    </xf>
    <xf numFmtId="10" fontId="16" fillId="0" borderId="9" xfId="0" applyNumberFormat="1" applyFont="1" applyBorder="1" applyAlignment="1">
      <alignment horizontal="right"/>
    </xf>
    <xf numFmtId="10" fontId="17" fillId="0" borderId="10" xfId="0" applyNumberFormat="1" applyFont="1" applyBorder="1" applyAlignment="1">
      <alignment horizontal="right"/>
    </xf>
    <xf numFmtId="10" fontId="10" fillId="0" borderId="8" xfId="0" applyNumberFormat="1" applyFont="1" applyBorder="1" applyAlignment="1">
      <alignment horizontal="right"/>
    </xf>
    <xf numFmtId="10" fontId="10" fillId="0" borderId="9" xfId="0" applyNumberFormat="1" applyFont="1" applyBorder="1" applyAlignment="1">
      <alignment horizontal="right"/>
    </xf>
    <xf numFmtId="10" fontId="11" fillId="0" borderId="64" xfId="0" applyNumberFormat="1" applyFont="1" applyBorder="1" applyAlignment="1">
      <alignment horizontal="right"/>
    </xf>
    <xf numFmtId="10" fontId="11" fillId="0" borderId="10" xfId="0" applyNumberFormat="1" applyFont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3" fillId="5" borderId="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1" xfId="1" applyFont="1" applyFill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38" fontId="0" fillId="0" borderId="62" xfId="1" applyFont="1" applyFill="1" applyBorder="1" applyAlignment="1">
      <alignment horizontal="center" vertical="center"/>
    </xf>
    <xf numFmtId="10" fontId="0" fillId="0" borderId="57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0" fillId="0" borderId="59" xfId="1" applyFont="1" applyFill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10" fontId="3" fillId="0" borderId="57" xfId="0" applyNumberFormat="1" applyFont="1" applyBorder="1" applyAlignment="1">
      <alignment horizontal="center" vertical="center"/>
    </xf>
    <xf numFmtId="10" fontId="3" fillId="0" borderId="58" xfId="0" applyNumberFormat="1" applyFont="1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1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19" fillId="7" borderId="0" xfId="0" applyFont="1" applyFill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B839-B776-4F20-AA1E-E6BB06B60900}">
  <dimension ref="A1:BX75"/>
  <sheetViews>
    <sheetView tabSelected="1" view="pageBreakPreview" zoomScale="95" zoomScaleNormal="100" zoomScaleSheetLayoutView="95" workbookViewId="0">
      <selection sqref="A1:B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20"/>
      <c r="B1" s="220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20"/>
      <c r="B2" s="220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211"/>
      <c r="B3" s="211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71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">
        <v>73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">
        <v>73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">
        <v>73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v>4852</v>
      </c>
      <c r="P7" s="248"/>
      <c r="Q7" s="212">
        <v>21</v>
      </c>
      <c r="R7" s="213">
        <v>29</v>
      </c>
      <c r="S7" s="213">
        <v>36</v>
      </c>
      <c r="T7" s="213">
        <v>35</v>
      </c>
      <c r="U7" s="213">
        <v>37</v>
      </c>
      <c r="V7" s="213">
        <v>158</v>
      </c>
      <c r="W7" s="249" t="s">
        <v>13</v>
      </c>
      <c r="X7" s="250"/>
      <c r="Y7" s="213">
        <v>30</v>
      </c>
      <c r="Z7" s="213">
        <v>40</v>
      </c>
      <c r="AA7" s="213">
        <v>43</v>
      </c>
      <c r="AB7" s="213">
        <v>43</v>
      </c>
      <c r="AC7" s="213">
        <v>37</v>
      </c>
      <c r="AD7" s="214">
        <v>193</v>
      </c>
      <c r="AG7" s="239" t="s">
        <v>13</v>
      </c>
      <c r="AH7" s="240"/>
      <c r="AI7" s="247">
        <v>51</v>
      </c>
      <c r="AJ7" s="248"/>
      <c r="AK7" s="212"/>
      <c r="AL7" s="213"/>
      <c r="AM7" s="213"/>
      <c r="AN7" s="213"/>
      <c r="AO7" s="213"/>
      <c r="AP7" s="213">
        <v>0</v>
      </c>
      <c r="AQ7" s="249" t="s">
        <v>13</v>
      </c>
      <c r="AR7" s="250"/>
      <c r="AS7" s="213"/>
      <c r="AT7" s="213"/>
      <c r="AU7" s="213"/>
      <c r="AV7" s="213"/>
      <c r="AW7" s="213"/>
      <c r="AX7" s="214">
        <v>0</v>
      </c>
      <c r="BA7" s="239" t="s">
        <v>13</v>
      </c>
      <c r="BB7" s="240"/>
      <c r="BC7" s="247">
        <v>4903</v>
      </c>
      <c r="BD7" s="248"/>
      <c r="BE7" s="212">
        <v>21</v>
      </c>
      <c r="BF7" s="213">
        <v>29</v>
      </c>
      <c r="BG7" s="213">
        <v>36</v>
      </c>
      <c r="BH7" s="213">
        <v>35</v>
      </c>
      <c r="BI7" s="213">
        <v>37</v>
      </c>
      <c r="BJ7" s="213">
        <v>158</v>
      </c>
      <c r="BK7" s="251" t="s">
        <v>13</v>
      </c>
      <c r="BL7" s="251"/>
      <c r="BM7" s="213">
        <v>30</v>
      </c>
      <c r="BN7" s="213">
        <v>40</v>
      </c>
      <c r="BO7" s="213">
        <v>43</v>
      </c>
      <c r="BP7" s="213">
        <v>43</v>
      </c>
      <c r="BQ7" s="213">
        <v>37</v>
      </c>
      <c r="BR7" s="214">
        <v>193</v>
      </c>
    </row>
    <row r="8" spans="1:70" ht="15.75" customHeight="1" thickBot="1" x14ac:dyDescent="0.2">
      <c r="B8" s="141" t="s">
        <v>34</v>
      </c>
      <c r="C8" s="137">
        <v>3150</v>
      </c>
      <c r="D8" s="55">
        <v>2999</v>
      </c>
      <c r="E8" s="56">
        <v>6149</v>
      </c>
      <c r="F8" s="57">
        <v>51</v>
      </c>
      <c r="G8" s="58">
        <v>59</v>
      </c>
      <c r="H8" s="56">
        <v>110</v>
      </c>
      <c r="I8" s="101">
        <v>3201</v>
      </c>
      <c r="J8" s="102">
        <v>3058</v>
      </c>
      <c r="K8" s="103">
        <v>6259</v>
      </c>
      <c r="L8" s="68"/>
      <c r="M8" s="239" t="s">
        <v>14</v>
      </c>
      <c r="N8" s="240"/>
      <c r="O8" s="247">
        <v>5250</v>
      </c>
      <c r="P8" s="248"/>
      <c r="Q8" s="14">
        <v>23</v>
      </c>
      <c r="R8" s="15">
        <v>22</v>
      </c>
      <c r="S8" s="15">
        <v>33</v>
      </c>
      <c r="T8" s="15">
        <v>20</v>
      </c>
      <c r="U8" s="15">
        <v>23</v>
      </c>
      <c r="V8" s="15">
        <v>121</v>
      </c>
      <c r="W8" s="256" t="s">
        <v>15</v>
      </c>
      <c r="X8" s="257"/>
      <c r="Y8" s="15">
        <v>31</v>
      </c>
      <c r="Z8" s="25">
        <v>42</v>
      </c>
      <c r="AA8" s="15">
        <v>40</v>
      </c>
      <c r="AB8" s="15">
        <v>29</v>
      </c>
      <c r="AC8" s="15">
        <v>38</v>
      </c>
      <c r="AD8" s="16">
        <v>180</v>
      </c>
      <c r="AG8" s="239" t="s">
        <v>14</v>
      </c>
      <c r="AH8" s="240"/>
      <c r="AI8" s="247">
        <v>60</v>
      </c>
      <c r="AJ8" s="248"/>
      <c r="AK8" s="14"/>
      <c r="AL8" s="15"/>
      <c r="AM8" s="15"/>
      <c r="AN8" s="15"/>
      <c r="AO8" s="15"/>
      <c r="AP8" s="15"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v>0</v>
      </c>
      <c r="BA8" s="239" t="s">
        <v>14</v>
      </c>
      <c r="BB8" s="240"/>
      <c r="BC8" s="247">
        <v>5310</v>
      </c>
      <c r="BD8" s="248"/>
      <c r="BE8" s="14">
        <v>23</v>
      </c>
      <c r="BF8" s="15">
        <v>22</v>
      </c>
      <c r="BG8" s="15">
        <v>33</v>
      </c>
      <c r="BH8" s="15">
        <v>20</v>
      </c>
      <c r="BI8" s="15">
        <v>23</v>
      </c>
      <c r="BJ8" s="15">
        <v>121</v>
      </c>
      <c r="BK8" s="252" t="s">
        <v>15</v>
      </c>
      <c r="BL8" s="252"/>
      <c r="BM8" s="15">
        <v>31</v>
      </c>
      <c r="BN8" s="15">
        <v>42</v>
      </c>
      <c r="BO8" s="15">
        <v>40</v>
      </c>
      <c r="BP8" s="15">
        <v>29</v>
      </c>
      <c r="BQ8" s="15">
        <v>38</v>
      </c>
      <c r="BR8" s="16">
        <v>180</v>
      </c>
    </row>
    <row r="9" spans="1:70" ht="15" x14ac:dyDescent="0.15">
      <c r="B9" s="142" t="s">
        <v>35</v>
      </c>
      <c r="C9" s="138">
        <v>1702</v>
      </c>
      <c r="D9" s="59">
        <v>2251</v>
      </c>
      <c r="E9" s="60">
        <v>3953</v>
      </c>
      <c r="F9" s="61">
        <v>0</v>
      </c>
      <c r="G9" s="59">
        <v>1</v>
      </c>
      <c r="H9" s="60">
        <v>1</v>
      </c>
      <c r="I9" s="104">
        <v>1702</v>
      </c>
      <c r="J9" s="105">
        <v>2252</v>
      </c>
      <c r="K9" s="106">
        <v>3954</v>
      </c>
      <c r="L9" s="68"/>
      <c r="M9" s="239" t="s">
        <v>12</v>
      </c>
      <c r="N9" s="240"/>
      <c r="O9" s="247">
        <v>10102</v>
      </c>
      <c r="P9" s="253"/>
      <c r="Q9" s="17">
        <v>44</v>
      </c>
      <c r="R9" s="17">
        <v>51</v>
      </c>
      <c r="S9" s="17">
        <v>69</v>
      </c>
      <c r="T9" s="17">
        <v>55</v>
      </c>
      <c r="U9" s="17">
        <v>60</v>
      </c>
      <c r="V9" s="17">
        <v>279</v>
      </c>
      <c r="W9" s="254" t="s">
        <v>12</v>
      </c>
      <c r="X9" s="255"/>
      <c r="Y9" s="17">
        <v>61</v>
      </c>
      <c r="Z9" s="17">
        <v>82</v>
      </c>
      <c r="AA9" s="17">
        <v>83</v>
      </c>
      <c r="AB9" s="17">
        <v>72</v>
      </c>
      <c r="AC9" s="17">
        <v>75</v>
      </c>
      <c r="AD9" s="17">
        <v>373</v>
      </c>
      <c r="AG9" s="239" t="s">
        <v>12</v>
      </c>
      <c r="AH9" s="240"/>
      <c r="AI9" s="247">
        <v>111</v>
      </c>
      <c r="AJ9" s="253"/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254" t="s">
        <v>12</v>
      </c>
      <c r="AR9" s="255"/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BA9" s="239" t="s">
        <v>12</v>
      </c>
      <c r="BB9" s="240"/>
      <c r="BC9" s="247">
        <v>10213</v>
      </c>
      <c r="BD9" s="248"/>
      <c r="BE9" s="17">
        <v>44</v>
      </c>
      <c r="BF9" s="17">
        <v>51</v>
      </c>
      <c r="BG9" s="17">
        <v>69</v>
      </c>
      <c r="BH9" s="17">
        <v>55</v>
      </c>
      <c r="BI9" s="17">
        <v>60</v>
      </c>
      <c r="BJ9" s="17">
        <v>279</v>
      </c>
      <c r="BK9" s="259" t="s">
        <v>12</v>
      </c>
      <c r="BL9" s="259"/>
      <c r="BM9" s="17">
        <v>61</v>
      </c>
      <c r="BN9" s="17">
        <v>82</v>
      </c>
      <c r="BO9" s="17">
        <v>83</v>
      </c>
      <c r="BP9" s="17">
        <v>72</v>
      </c>
      <c r="BQ9" s="17">
        <v>75</v>
      </c>
      <c r="BR9" s="17">
        <v>373</v>
      </c>
    </row>
    <row r="10" spans="1:70" ht="15.75" thickBot="1" x14ac:dyDescent="0.2">
      <c r="B10" s="143" t="s">
        <v>12</v>
      </c>
      <c r="C10" s="139">
        <v>4852</v>
      </c>
      <c r="D10" s="62">
        <v>5250</v>
      </c>
      <c r="E10" s="63">
        <v>10102</v>
      </c>
      <c r="F10" s="64">
        <v>51</v>
      </c>
      <c r="G10" s="62">
        <v>60</v>
      </c>
      <c r="H10" s="63">
        <v>111</v>
      </c>
      <c r="I10" s="107">
        <v>4903</v>
      </c>
      <c r="J10" s="108">
        <v>5310</v>
      </c>
      <c r="K10" s="109">
        <v>10213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v>35.08</v>
      </c>
      <c r="D12" s="159">
        <v>42.88</v>
      </c>
      <c r="E12" s="155">
        <v>39.130000000000003</v>
      </c>
      <c r="F12" s="154">
        <v>0</v>
      </c>
      <c r="G12" s="159">
        <v>1.67</v>
      </c>
      <c r="H12" s="155">
        <v>0.9</v>
      </c>
      <c r="I12" s="156">
        <v>34.71</v>
      </c>
      <c r="J12" s="157">
        <v>42.41</v>
      </c>
      <c r="K12" s="155">
        <v>38.72</v>
      </c>
      <c r="L12" s="69"/>
      <c r="N12" s="158"/>
      <c r="O12" s="239" t="s">
        <v>13</v>
      </c>
      <c r="P12" s="258"/>
      <c r="Q12" s="23">
        <v>36</v>
      </c>
      <c r="R12" s="213">
        <v>31</v>
      </c>
      <c r="S12" s="213">
        <v>45</v>
      </c>
      <c r="T12" s="213">
        <v>34</v>
      </c>
      <c r="U12" s="213">
        <v>49</v>
      </c>
      <c r="V12" s="213">
        <v>195</v>
      </c>
      <c r="W12" s="249" t="s">
        <v>13</v>
      </c>
      <c r="X12" s="250"/>
      <c r="Y12" s="24">
        <v>46</v>
      </c>
      <c r="Z12" s="213">
        <v>36</v>
      </c>
      <c r="AA12" s="213">
        <v>50</v>
      </c>
      <c r="AB12" s="213">
        <v>54</v>
      </c>
      <c r="AC12" s="213">
        <v>35</v>
      </c>
      <c r="AD12" s="214">
        <v>221</v>
      </c>
      <c r="AI12" s="239" t="s">
        <v>13</v>
      </c>
      <c r="AJ12" s="258"/>
      <c r="AK12" s="212"/>
      <c r="AL12" s="213"/>
      <c r="AM12" s="213"/>
      <c r="AN12" s="213"/>
      <c r="AO12" s="213"/>
      <c r="AP12" s="213">
        <v>0</v>
      </c>
      <c r="AQ12" s="249" t="s">
        <v>13</v>
      </c>
      <c r="AR12" s="250"/>
      <c r="AS12" s="213"/>
      <c r="AT12" s="213"/>
      <c r="AU12" s="213"/>
      <c r="AV12" s="213"/>
      <c r="AW12" s="213">
        <v>1</v>
      </c>
      <c r="AX12" s="214">
        <v>1</v>
      </c>
      <c r="BC12" s="239" t="s">
        <v>13</v>
      </c>
      <c r="BD12" s="258"/>
      <c r="BE12" s="212">
        <v>36</v>
      </c>
      <c r="BF12" s="213">
        <v>31</v>
      </c>
      <c r="BG12" s="213">
        <v>45</v>
      </c>
      <c r="BH12" s="213">
        <v>34</v>
      </c>
      <c r="BI12" s="213">
        <v>49</v>
      </c>
      <c r="BJ12" s="213">
        <v>195</v>
      </c>
      <c r="BK12" s="251" t="s">
        <v>13</v>
      </c>
      <c r="BL12" s="251"/>
      <c r="BM12" s="213">
        <v>46</v>
      </c>
      <c r="BN12" s="213">
        <v>36</v>
      </c>
      <c r="BO12" s="213">
        <v>50</v>
      </c>
      <c r="BP12" s="213">
        <v>54</v>
      </c>
      <c r="BQ12" s="213">
        <v>36</v>
      </c>
      <c r="BR12" s="214">
        <v>222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37</v>
      </c>
      <c r="R13" s="15">
        <v>54</v>
      </c>
      <c r="S13" s="15">
        <v>51</v>
      </c>
      <c r="T13" s="15">
        <v>44</v>
      </c>
      <c r="U13" s="15">
        <v>45</v>
      </c>
      <c r="V13" s="15">
        <v>231</v>
      </c>
      <c r="W13" s="256" t="s">
        <v>15</v>
      </c>
      <c r="X13" s="257"/>
      <c r="Y13" s="15">
        <v>34</v>
      </c>
      <c r="Z13" s="15">
        <v>43</v>
      </c>
      <c r="AA13" s="15">
        <v>52</v>
      </c>
      <c r="AB13" s="15">
        <v>50</v>
      </c>
      <c r="AC13" s="15">
        <v>37</v>
      </c>
      <c r="AD13" s="16">
        <v>216</v>
      </c>
      <c r="AI13" s="239" t="s">
        <v>15</v>
      </c>
      <c r="AJ13" s="258"/>
      <c r="AK13" s="14"/>
      <c r="AL13" s="15"/>
      <c r="AM13" s="15"/>
      <c r="AN13" s="15"/>
      <c r="AO13" s="15"/>
      <c r="AP13" s="15">
        <v>0</v>
      </c>
      <c r="AQ13" s="256" t="s">
        <v>15</v>
      </c>
      <c r="AR13" s="257"/>
      <c r="AS13" s="15"/>
      <c r="AT13" s="15"/>
      <c r="AU13" s="15"/>
      <c r="AV13" s="15"/>
      <c r="AW13" s="15"/>
      <c r="AX13" s="16">
        <v>0</v>
      </c>
      <c r="BC13" s="239" t="s">
        <v>15</v>
      </c>
      <c r="BD13" s="258"/>
      <c r="BE13" s="14">
        <v>37</v>
      </c>
      <c r="BF13" s="15">
        <v>54</v>
      </c>
      <c r="BG13" s="15">
        <v>51</v>
      </c>
      <c r="BH13" s="15">
        <v>44</v>
      </c>
      <c r="BI13" s="15">
        <v>45</v>
      </c>
      <c r="BJ13" s="15">
        <v>231</v>
      </c>
      <c r="BK13" s="252" t="s">
        <v>15</v>
      </c>
      <c r="BL13" s="252"/>
      <c r="BM13" s="15">
        <v>34</v>
      </c>
      <c r="BN13" s="15">
        <v>43</v>
      </c>
      <c r="BO13" s="15">
        <v>52</v>
      </c>
      <c r="BP13" s="15">
        <v>50</v>
      </c>
      <c r="BQ13" s="15">
        <v>37</v>
      </c>
      <c r="BR13" s="16">
        <v>216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v>73</v>
      </c>
      <c r="R14" s="17">
        <v>85</v>
      </c>
      <c r="S14" s="17">
        <v>96</v>
      </c>
      <c r="T14" s="17">
        <v>78</v>
      </c>
      <c r="U14" s="17">
        <v>94</v>
      </c>
      <c r="V14" s="17">
        <v>426</v>
      </c>
      <c r="W14" s="260" t="s">
        <v>12</v>
      </c>
      <c r="X14" s="261"/>
      <c r="Y14" s="17">
        <v>80</v>
      </c>
      <c r="Z14" s="17">
        <v>79</v>
      </c>
      <c r="AA14" s="17">
        <v>102</v>
      </c>
      <c r="AB14" s="17">
        <v>104</v>
      </c>
      <c r="AC14" s="17">
        <v>72</v>
      </c>
      <c r="AD14" s="17">
        <v>437</v>
      </c>
      <c r="AI14" s="239" t="s">
        <v>12</v>
      </c>
      <c r="AJ14" s="240"/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260" t="s">
        <v>12</v>
      </c>
      <c r="AR14" s="261"/>
      <c r="AS14" s="17">
        <v>0</v>
      </c>
      <c r="AT14" s="17">
        <v>0</v>
      </c>
      <c r="AU14" s="17">
        <v>0</v>
      </c>
      <c r="AV14" s="17">
        <v>0</v>
      </c>
      <c r="AW14" s="17">
        <v>1</v>
      </c>
      <c r="AX14" s="17">
        <v>1</v>
      </c>
      <c r="BC14" s="239" t="s">
        <v>12</v>
      </c>
      <c r="BD14" s="240"/>
      <c r="BE14" s="17">
        <v>73</v>
      </c>
      <c r="BF14" s="17">
        <v>85</v>
      </c>
      <c r="BG14" s="17">
        <v>96</v>
      </c>
      <c r="BH14" s="17">
        <v>78</v>
      </c>
      <c r="BI14" s="17">
        <v>94</v>
      </c>
      <c r="BJ14" s="17">
        <v>426</v>
      </c>
      <c r="BK14" s="260" t="s">
        <v>12</v>
      </c>
      <c r="BL14" s="261"/>
      <c r="BM14" s="17">
        <v>80</v>
      </c>
      <c r="BN14" s="17">
        <v>79</v>
      </c>
      <c r="BO14" s="17">
        <v>102</v>
      </c>
      <c r="BP14" s="17">
        <v>104</v>
      </c>
      <c r="BQ14" s="17">
        <v>73</v>
      </c>
      <c r="BR14" s="17">
        <v>438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v>1587</v>
      </c>
      <c r="D17" s="73">
        <v>1527</v>
      </c>
      <c r="E17" s="74">
        <v>3114</v>
      </c>
      <c r="F17" s="75">
        <v>5</v>
      </c>
      <c r="G17" s="73">
        <v>8</v>
      </c>
      <c r="H17" s="74">
        <v>13</v>
      </c>
      <c r="I17" s="112">
        <v>1592</v>
      </c>
      <c r="J17" s="113">
        <v>1535</v>
      </c>
      <c r="K17" s="114">
        <v>3127</v>
      </c>
      <c r="L17" s="68"/>
      <c r="O17" s="239" t="s">
        <v>13</v>
      </c>
      <c r="P17" s="258"/>
      <c r="Q17" s="212">
        <v>55</v>
      </c>
      <c r="R17" s="213">
        <v>27</v>
      </c>
      <c r="S17" s="213">
        <v>33</v>
      </c>
      <c r="T17" s="213">
        <v>37</v>
      </c>
      <c r="U17" s="213">
        <v>36</v>
      </c>
      <c r="V17" s="213">
        <v>188</v>
      </c>
      <c r="W17" s="249" t="s">
        <v>13</v>
      </c>
      <c r="X17" s="250"/>
      <c r="Y17" s="213">
        <v>46</v>
      </c>
      <c r="Z17" s="213">
        <v>38</v>
      </c>
      <c r="AA17" s="213">
        <v>32</v>
      </c>
      <c r="AB17" s="213">
        <v>33</v>
      </c>
      <c r="AC17" s="213">
        <v>42</v>
      </c>
      <c r="AD17" s="214">
        <v>191</v>
      </c>
      <c r="AI17" s="239" t="s">
        <v>13</v>
      </c>
      <c r="AJ17" s="258"/>
      <c r="AK17" s="23">
        <v>2</v>
      </c>
      <c r="AL17" s="213">
        <v>5</v>
      </c>
      <c r="AM17" s="213">
        <v>5</v>
      </c>
      <c r="AN17" s="213">
        <v>4</v>
      </c>
      <c r="AO17" s="213">
        <v>3</v>
      </c>
      <c r="AP17" s="213">
        <v>19</v>
      </c>
      <c r="AQ17" s="249" t="s">
        <v>13</v>
      </c>
      <c r="AR17" s="250"/>
      <c r="AS17" s="213">
        <v>2</v>
      </c>
      <c r="AT17" s="213">
        <v>3</v>
      </c>
      <c r="AU17" s="213">
        <v>2</v>
      </c>
      <c r="AV17" s="213">
        <v>1</v>
      </c>
      <c r="AW17" s="213">
        <v>4</v>
      </c>
      <c r="AX17" s="214">
        <v>12</v>
      </c>
      <c r="BC17" s="239" t="s">
        <v>13</v>
      </c>
      <c r="BD17" s="258"/>
      <c r="BE17" s="212">
        <v>57</v>
      </c>
      <c r="BF17" s="213">
        <v>32</v>
      </c>
      <c r="BG17" s="213">
        <v>38</v>
      </c>
      <c r="BH17" s="213">
        <v>41</v>
      </c>
      <c r="BI17" s="213">
        <v>39</v>
      </c>
      <c r="BJ17" s="213">
        <v>207</v>
      </c>
      <c r="BK17" s="251" t="s">
        <v>13</v>
      </c>
      <c r="BL17" s="251"/>
      <c r="BM17" s="213">
        <v>48</v>
      </c>
      <c r="BN17" s="213">
        <v>41</v>
      </c>
      <c r="BO17" s="213">
        <v>34</v>
      </c>
      <c r="BP17" s="213">
        <v>34</v>
      </c>
      <c r="BQ17" s="213">
        <v>46</v>
      </c>
      <c r="BR17" s="214">
        <v>203</v>
      </c>
    </row>
    <row r="18" spans="2:70" ht="15.75" thickBot="1" x14ac:dyDescent="0.2">
      <c r="B18" s="149" t="s">
        <v>38</v>
      </c>
      <c r="C18" s="146">
        <v>378</v>
      </c>
      <c r="D18" s="65">
        <v>390</v>
      </c>
      <c r="E18" s="66">
        <v>768</v>
      </c>
      <c r="F18" s="67">
        <v>0</v>
      </c>
      <c r="G18" s="65">
        <v>0</v>
      </c>
      <c r="H18" s="66">
        <v>0</v>
      </c>
      <c r="I18" s="115">
        <v>378</v>
      </c>
      <c r="J18" s="116">
        <v>390</v>
      </c>
      <c r="K18" s="117">
        <v>768</v>
      </c>
      <c r="L18" s="69"/>
      <c r="O18" s="239" t="s">
        <v>15</v>
      </c>
      <c r="P18" s="258"/>
      <c r="Q18" s="14">
        <v>49</v>
      </c>
      <c r="R18" s="15">
        <v>42</v>
      </c>
      <c r="S18" s="15">
        <v>39</v>
      </c>
      <c r="T18" s="15">
        <v>51</v>
      </c>
      <c r="U18" s="15">
        <v>15</v>
      </c>
      <c r="V18" s="15">
        <v>196</v>
      </c>
      <c r="W18" s="256" t="s">
        <v>15</v>
      </c>
      <c r="X18" s="257"/>
      <c r="Y18" s="15">
        <v>32</v>
      </c>
      <c r="Z18" s="15">
        <v>23</v>
      </c>
      <c r="AA18" s="15">
        <v>25</v>
      </c>
      <c r="AB18" s="15">
        <v>37</v>
      </c>
      <c r="AC18" s="15">
        <v>30</v>
      </c>
      <c r="AD18" s="16">
        <v>147</v>
      </c>
      <c r="AI18" s="239" t="s">
        <v>15</v>
      </c>
      <c r="AJ18" s="258"/>
      <c r="AK18" s="14">
        <v>3</v>
      </c>
      <c r="AL18" s="15"/>
      <c r="AM18" s="15">
        <v>1</v>
      </c>
      <c r="AN18" s="15">
        <v>3</v>
      </c>
      <c r="AO18" s="15">
        <v>1</v>
      </c>
      <c r="AP18" s="15">
        <v>8</v>
      </c>
      <c r="AQ18" s="256" t="s">
        <v>15</v>
      </c>
      <c r="AR18" s="257"/>
      <c r="AS18" s="15">
        <v>1</v>
      </c>
      <c r="AT18" s="15">
        <v>1</v>
      </c>
      <c r="AU18" s="15">
        <v>2</v>
      </c>
      <c r="AV18" s="15">
        <v>4</v>
      </c>
      <c r="AW18" s="15">
        <v>4</v>
      </c>
      <c r="AX18" s="16">
        <v>12</v>
      </c>
      <c r="BC18" s="239" t="s">
        <v>15</v>
      </c>
      <c r="BD18" s="258"/>
      <c r="BE18" s="14">
        <v>52</v>
      </c>
      <c r="BF18" s="15">
        <v>42</v>
      </c>
      <c r="BG18" s="15">
        <v>40</v>
      </c>
      <c r="BH18" s="15">
        <v>54</v>
      </c>
      <c r="BI18" s="15">
        <v>16</v>
      </c>
      <c r="BJ18" s="15">
        <v>204</v>
      </c>
      <c r="BK18" s="252" t="s">
        <v>15</v>
      </c>
      <c r="BL18" s="252"/>
      <c r="BM18" s="15">
        <v>33</v>
      </c>
      <c r="BN18" s="15">
        <v>24</v>
      </c>
      <c r="BO18" s="15">
        <v>27</v>
      </c>
      <c r="BP18" s="15">
        <v>41</v>
      </c>
      <c r="BQ18" s="15">
        <v>34</v>
      </c>
      <c r="BR18" s="16">
        <v>159</v>
      </c>
    </row>
    <row r="19" spans="2:70" ht="15" x14ac:dyDescent="0.15">
      <c r="B19" s="150" t="s">
        <v>39</v>
      </c>
      <c r="C19" s="138">
        <v>443</v>
      </c>
      <c r="D19" s="59">
        <v>496</v>
      </c>
      <c r="E19" s="60">
        <v>939</v>
      </c>
      <c r="F19" s="61">
        <v>0</v>
      </c>
      <c r="G19" s="59">
        <v>0</v>
      </c>
      <c r="H19" s="60">
        <v>0</v>
      </c>
      <c r="I19" s="104">
        <v>443</v>
      </c>
      <c r="J19" s="105">
        <v>496</v>
      </c>
      <c r="K19" s="118">
        <v>939</v>
      </c>
      <c r="L19" s="69"/>
      <c r="O19" s="239" t="s">
        <v>12</v>
      </c>
      <c r="P19" s="240"/>
      <c r="Q19" s="17">
        <v>104</v>
      </c>
      <c r="R19" s="17">
        <v>69</v>
      </c>
      <c r="S19" s="17">
        <v>72</v>
      </c>
      <c r="T19" s="17">
        <v>88</v>
      </c>
      <c r="U19" s="17">
        <v>51</v>
      </c>
      <c r="V19" s="17">
        <v>384</v>
      </c>
      <c r="W19" s="260" t="s">
        <v>12</v>
      </c>
      <c r="X19" s="261"/>
      <c r="Y19" s="17">
        <v>78</v>
      </c>
      <c r="Z19" s="17">
        <v>61</v>
      </c>
      <c r="AA19" s="17">
        <v>57</v>
      </c>
      <c r="AB19" s="17">
        <v>70</v>
      </c>
      <c r="AC19" s="17">
        <v>72</v>
      </c>
      <c r="AD19" s="17">
        <v>338</v>
      </c>
      <c r="AI19" s="239" t="s">
        <v>12</v>
      </c>
      <c r="AJ19" s="240"/>
      <c r="AK19" s="17">
        <v>5</v>
      </c>
      <c r="AL19" s="17">
        <v>5</v>
      </c>
      <c r="AM19" s="17">
        <v>6</v>
      </c>
      <c r="AN19" s="17">
        <v>7</v>
      </c>
      <c r="AO19" s="17">
        <v>4</v>
      </c>
      <c r="AP19" s="17">
        <v>27</v>
      </c>
      <c r="AQ19" s="260" t="s">
        <v>12</v>
      </c>
      <c r="AR19" s="261"/>
      <c r="AS19" s="17">
        <v>3</v>
      </c>
      <c r="AT19" s="17">
        <v>4</v>
      </c>
      <c r="AU19" s="17">
        <v>4</v>
      </c>
      <c r="AV19" s="17">
        <v>5</v>
      </c>
      <c r="AW19" s="17">
        <v>8</v>
      </c>
      <c r="AX19" s="17">
        <v>24</v>
      </c>
      <c r="BC19" s="239" t="s">
        <v>12</v>
      </c>
      <c r="BD19" s="240"/>
      <c r="BE19" s="17">
        <v>109</v>
      </c>
      <c r="BF19" s="17">
        <v>74</v>
      </c>
      <c r="BG19" s="17">
        <v>78</v>
      </c>
      <c r="BH19" s="17">
        <v>95</v>
      </c>
      <c r="BI19" s="17">
        <v>55</v>
      </c>
      <c r="BJ19" s="17">
        <v>411</v>
      </c>
      <c r="BK19" s="260" t="s">
        <v>12</v>
      </c>
      <c r="BL19" s="261"/>
      <c r="BM19" s="17">
        <v>81</v>
      </c>
      <c r="BN19" s="17">
        <v>65</v>
      </c>
      <c r="BO19" s="17">
        <v>61</v>
      </c>
      <c r="BP19" s="17">
        <v>75</v>
      </c>
      <c r="BQ19" s="17">
        <v>80</v>
      </c>
      <c r="BR19" s="17">
        <v>362</v>
      </c>
    </row>
    <row r="20" spans="2:70" ht="15.75" thickBot="1" x14ac:dyDescent="0.2">
      <c r="B20" s="151" t="s">
        <v>22</v>
      </c>
      <c r="C20" s="147">
        <v>881</v>
      </c>
      <c r="D20" s="76">
        <v>1365</v>
      </c>
      <c r="E20" s="77">
        <v>2246</v>
      </c>
      <c r="F20" s="78">
        <v>0</v>
      </c>
      <c r="G20" s="76">
        <v>1</v>
      </c>
      <c r="H20" s="81">
        <v>1</v>
      </c>
      <c r="I20" s="119">
        <v>881</v>
      </c>
      <c r="J20" s="120">
        <v>1366</v>
      </c>
      <c r="K20" s="121">
        <v>2247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9.75" customHeight="1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212">
        <v>31</v>
      </c>
      <c r="R22" s="168">
        <v>33</v>
      </c>
      <c r="S22" s="213">
        <v>42</v>
      </c>
      <c r="T22" s="213">
        <v>38</v>
      </c>
      <c r="U22" s="213">
        <v>39</v>
      </c>
      <c r="V22" s="15">
        <v>183</v>
      </c>
      <c r="W22" s="249" t="s">
        <v>13</v>
      </c>
      <c r="X22" s="250"/>
      <c r="Y22" s="212">
        <v>34</v>
      </c>
      <c r="Z22" s="168">
        <v>53</v>
      </c>
      <c r="AA22" s="213">
        <v>47</v>
      </c>
      <c r="AB22" s="213">
        <v>54</v>
      </c>
      <c r="AC22" s="213">
        <v>46</v>
      </c>
      <c r="AD22" s="214">
        <v>234</v>
      </c>
      <c r="AI22" s="239" t="s">
        <v>13</v>
      </c>
      <c r="AJ22" s="258"/>
      <c r="AK22" s="212">
        <v>2</v>
      </c>
      <c r="AL22" s="213">
        <v>4</v>
      </c>
      <c r="AM22" s="213"/>
      <c r="AN22" s="213">
        <v>1</v>
      </c>
      <c r="AO22" s="213">
        <v>1</v>
      </c>
      <c r="AP22" s="213">
        <v>8</v>
      </c>
      <c r="AQ22" s="249" t="s">
        <v>13</v>
      </c>
      <c r="AR22" s="250"/>
      <c r="AS22" s="213">
        <v>1</v>
      </c>
      <c r="AT22" s="213">
        <v>1</v>
      </c>
      <c r="AU22" s="213">
        <v>1</v>
      </c>
      <c r="AV22" s="213">
        <v>3</v>
      </c>
      <c r="AW22" s="213"/>
      <c r="AX22" s="214">
        <v>6</v>
      </c>
      <c r="BC22" s="239" t="s">
        <v>13</v>
      </c>
      <c r="BD22" s="258"/>
      <c r="BE22" s="212">
        <v>33</v>
      </c>
      <c r="BF22" s="213">
        <v>37</v>
      </c>
      <c r="BG22" s="213">
        <v>42</v>
      </c>
      <c r="BH22" s="213">
        <v>39</v>
      </c>
      <c r="BI22" s="213">
        <v>40</v>
      </c>
      <c r="BJ22" s="213">
        <v>191</v>
      </c>
      <c r="BK22" s="251" t="s">
        <v>13</v>
      </c>
      <c r="BL22" s="251"/>
      <c r="BM22" s="213">
        <v>35</v>
      </c>
      <c r="BN22" s="213">
        <v>54</v>
      </c>
      <c r="BO22" s="213">
        <v>48</v>
      </c>
      <c r="BP22" s="213">
        <v>57</v>
      </c>
      <c r="BQ22" s="213">
        <v>46</v>
      </c>
      <c r="BR22" s="214">
        <v>240</v>
      </c>
    </row>
    <row r="23" spans="2:70" ht="16.5" thickTop="1" thickBot="1" x14ac:dyDescent="0.2">
      <c r="B23" s="94" t="s">
        <v>37</v>
      </c>
      <c r="C23" s="95">
        <v>0.3271</v>
      </c>
      <c r="D23" s="96">
        <v>0.29089999999999999</v>
      </c>
      <c r="E23" s="97">
        <v>0.30830000000000002</v>
      </c>
      <c r="F23" s="95">
        <v>9.8000000000000004E-2</v>
      </c>
      <c r="G23" s="96">
        <v>0.1333</v>
      </c>
      <c r="H23" s="97">
        <v>0.1171</v>
      </c>
      <c r="I23" s="124">
        <v>0.32469999999999999</v>
      </c>
      <c r="J23" s="125">
        <v>0.28910000000000002</v>
      </c>
      <c r="K23" s="126">
        <v>0.30620000000000003</v>
      </c>
      <c r="L23" s="69"/>
      <c r="O23" s="239" t="s">
        <v>15</v>
      </c>
      <c r="P23" s="258"/>
      <c r="Q23" s="14">
        <v>25</v>
      </c>
      <c r="R23" s="15">
        <v>33</v>
      </c>
      <c r="S23" s="15">
        <v>25</v>
      </c>
      <c r="T23" s="15">
        <v>44</v>
      </c>
      <c r="U23" s="15">
        <v>28</v>
      </c>
      <c r="V23" s="15">
        <v>155</v>
      </c>
      <c r="W23" s="256" t="s">
        <v>15</v>
      </c>
      <c r="X23" s="257"/>
      <c r="Y23" s="15">
        <v>47</v>
      </c>
      <c r="Z23" s="15">
        <v>41</v>
      </c>
      <c r="AA23" s="15">
        <v>45</v>
      </c>
      <c r="AB23" s="15">
        <v>45</v>
      </c>
      <c r="AC23" s="25">
        <v>48</v>
      </c>
      <c r="AD23" s="16">
        <v>226</v>
      </c>
      <c r="AI23" s="239" t="s">
        <v>15</v>
      </c>
      <c r="AJ23" s="258"/>
      <c r="AK23" s="14">
        <v>2</v>
      </c>
      <c r="AL23" s="15">
        <v>2</v>
      </c>
      <c r="AM23" s="15">
        <v>4</v>
      </c>
      <c r="AN23" s="15">
        <v>3</v>
      </c>
      <c r="AO23" s="15">
        <v>4</v>
      </c>
      <c r="AP23" s="15">
        <v>15</v>
      </c>
      <c r="AQ23" s="256" t="s">
        <v>15</v>
      </c>
      <c r="AR23" s="257"/>
      <c r="AS23" s="15">
        <v>4</v>
      </c>
      <c r="AT23" s="15">
        <v>7</v>
      </c>
      <c r="AU23" s="15">
        <v>2</v>
      </c>
      <c r="AV23" s="15">
        <v>1</v>
      </c>
      <c r="AW23" s="15">
        <v>2</v>
      </c>
      <c r="AX23" s="16">
        <v>16</v>
      </c>
      <c r="BC23" s="239" t="s">
        <v>15</v>
      </c>
      <c r="BD23" s="258"/>
      <c r="BE23" s="14">
        <v>27</v>
      </c>
      <c r="BF23" s="15">
        <v>35</v>
      </c>
      <c r="BG23" s="15">
        <v>29</v>
      </c>
      <c r="BH23" s="15">
        <v>47</v>
      </c>
      <c r="BI23" s="15">
        <v>32</v>
      </c>
      <c r="BJ23" s="15">
        <v>170</v>
      </c>
      <c r="BK23" s="252" t="s">
        <v>15</v>
      </c>
      <c r="BL23" s="252"/>
      <c r="BM23" s="15">
        <v>51</v>
      </c>
      <c r="BN23" s="15">
        <v>48</v>
      </c>
      <c r="BO23" s="15">
        <v>47</v>
      </c>
      <c r="BP23" s="15">
        <v>46</v>
      </c>
      <c r="BQ23" s="15">
        <v>50</v>
      </c>
      <c r="BR23" s="16">
        <v>242</v>
      </c>
    </row>
    <row r="24" spans="2:70" ht="15" x14ac:dyDescent="0.15">
      <c r="B24" s="84" t="s">
        <v>38</v>
      </c>
      <c r="C24" s="86">
        <v>7.7899999999999997E-2</v>
      </c>
      <c r="D24" s="83">
        <v>7.4300000000000005E-2</v>
      </c>
      <c r="E24" s="87">
        <v>7.5999999999999998E-2</v>
      </c>
      <c r="F24" s="86">
        <v>0</v>
      </c>
      <c r="G24" s="83">
        <v>0</v>
      </c>
      <c r="H24" s="87">
        <v>0</v>
      </c>
      <c r="I24" s="127">
        <v>7.7100000000000002E-2</v>
      </c>
      <c r="J24" s="128">
        <v>7.3400000000000007E-2</v>
      </c>
      <c r="K24" s="129">
        <v>7.5200000000000003E-2</v>
      </c>
      <c r="O24" s="239" t="s">
        <v>12</v>
      </c>
      <c r="P24" s="240"/>
      <c r="Q24" s="17">
        <v>56</v>
      </c>
      <c r="R24" s="17">
        <v>66</v>
      </c>
      <c r="S24" s="17">
        <v>67</v>
      </c>
      <c r="T24" s="17">
        <v>82</v>
      </c>
      <c r="U24" s="17">
        <v>67</v>
      </c>
      <c r="V24" s="17">
        <v>338</v>
      </c>
      <c r="W24" s="260" t="s">
        <v>12</v>
      </c>
      <c r="X24" s="261"/>
      <c r="Y24" s="17">
        <v>81</v>
      </c>
      <c r="Z24" s="17">
        <v>94</v>
      </c>
      <c r="AA24" s="17">
        <v>92</v>
      </c>
      <c r="AB24" s="17">
        <v>99</v>
      </c>
      <c r="AC24" s="17">
        <v>94</v>
      </c>
      <c r="AD24" s="17">
        <v>460</v>
      </c>
      <c r="AI24" s="239" t="s">
        <v>12</v>
      </c>
      <c r="AJ24" s="240"/>
      <c r="AK24" s="17">
        <v>4</v>
      </c>
      <c r="AL24" s="17">
        <v>6</v>
      </c>
      <c r="AM24" s="17">
        <v>4</v>
      </c>
      <c r="AN24" s="17">
        <v>4</v>
      </c>
      <c r="AO24" s="17">
        <v>5</v>
      </c>
      <c r="AP24" s="26">
        <v>23</v>
      </c>
      <c r="AQ24" s="260" t="s">
        <v>12</v>
      </c>
      <c r="AR24" s="261"/>
      <c r="AS24" s="17">
        <v>5</v>
      </c>
      <c r="AT24" s="17">
        <v>8</v>
      </c>
      <c r="AU24" s="17">
        <v>3</v>
      </c>
      <c r="AV24" s="17">
        <v>4</v>
      </c>
      <c r="AW24" s="17">
        <v>2</v>
      </c>
      <c r="AX24" s="17">
        <v>22</v>
      </c>
      <c r="BC24" s="239" t="s">
        <v>12</v>
      </c>
      <c r="BD24" s="240"/>
      <c r="BE24" s="17">
        <v>60</v>
      </c>
      <c r="BF24" s="17">
        <v>72</v>
      </c>
      <c r="BG24" s="17">
        <v>71</v>
      </c>
      <c r="BH24" s="17">
        <v>86</v>
      </c>
      <c r="BI24" s="17">
        <v>72</v>
      </c>
      <c r="BJ24" s="17">
        <v>361</v>
      </c>
      <c r="BK24" s="260" t="s">
        <v>12</v>
      </c>
      <c r="BL24" s="261"/>
      <c r="BM24" s="17">
        <v>86</v>
      </c>
      <c r="BN24" s="17">
        <v>102</v>
      </c>
      <c r="BO24" s="17">
        <v>95</v>
      </c>
      <c r="BP24" s="17">
        <v>103</v>
      </c>
      <c r="BQ24" s="17">
        <v>96</v>
      </c>
      <c r="BR24" s="17">
        <v>482</v>
      </c>
    </row>
    <row r="25" spans="2:70" ht="15" x14ac:dyDescent="0.15">
      <c r="B25" s="84" t="s">
        <v>39</v>
      </c>
      <c r="C25" s="86">
        <v>9.1300000000000006E-2</v>
      </c>
      <c r="D25" s="83">
        <v>9.4500000000000001E-2</v>
      </c>
      <c r="E25" s="87">
        <v>9.2999999999999999E-2</v>
      </c>
      <c r="F25" s="86">
        <v>0</v>
      </c>
      <c r="G25" s="83">
        <v>0</v>
      </c>
      <c r="H25" s="87">
        <v>0</v>
      </c>
      <c r="I25" s="127">
        <v>9.0399999999999994E-2</v>
      </c>
      <c r="J25" s="128">
        <v>9.3399999999999997E-2</v>
      </c>
      <c r="K25" s="129">
        <v>9.1899999999999996E-2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v>0.18160000000000001</v>
      </c>
      <c r="D26" s="89">
        <v>0.26</v>
      </c>
      <c r="E26" s="90">
        <v>0.2223</v>
      </c>
      <c r="F26" s="88">
        <v>0</v>
      </c>
      <c r="G26" s="89">
        <v>1.67E-2</v>
      </c>
      <c r="H26" s="90">
        <v>8.9999999999999993E-3</v>
      </c>
      <c r="I26" s="130">
        <v>0.1797</v>
      </c>
      <c r="J26" s="131">
        <v>0.25729999999999997</v>
      </c>
      <c r="K26" s="132">
        <v>0.22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212">
        <v>54</v>
      </c>
      <c r="R27" s="213">
        <v>64</v>
      </c>
      <c r="S27" s="213">
        <v>55</v>
      </c>
      <c r="T27" s="213">
        <v>47</v>
      </c>
      <c r="U27" s="213">
        <v>62</v>
      </c>
      <c r="V27" s="213">
        <v>282</v>
      </c>
      <c r="W27" s="249" t="s">
        <v>13</v>
      </c>
      <c r="X27" s="250"/>
      <c r="Y27" s="213">
        <v>68</v>
      </c>
      <c r="Z27" s="213">
        <v>73</v>
      </c>
      <c r="AA27" s="213">
        <v>67</v>
      </c>
      <c r="AB27" s="213">
        <v>93</v>
      </c>
      <c r="AC27" s="213">
        <v>86</v>
      </c>
      <c r="AD27" s="214">
        <v>387</v>
      </c>
      <c r="AI27" s="239" t="s">
        <v>13</v>
      </c>
      <c r="AJ27" s="258"/>
      <c r="AK27" s="212"/>
      <c r="AL27" s="213"/>
      <c r="AM27" s="213"/>
      <c r="AN27" s="213"/>
      <c r="AO27" s="213"/>
      <c r="AP27" s="213">
        <v>0</v>
      </c>
      <c r="AQ27" s="249" t="s">
        <v>13</v>
      </c>
      <c r="AR27" s="250"/>
      <c r="AS27" s="213">
        <v>1</v>
      </c>
      <c r="AT27" s="213">
        <v>1</v>
      </c>
      <c r="AU27" s="213"/>
      <c r="AV27" s="213"/>
      <c r="AW27" s="213">
        <v>1</v>
      </c>
      <c r="AX27" s="214">
        <v>3</v>
      </c>
      <c r="BC27" s="239" t="s">
        <v>13</v>
      </c>
      <c r="BD27" s="258"/>
      <c r="BE27" s="212">
        <v>54</v>
      </c>
      <c r="BF27" s="213">
        <v>64</v>
      </c>
      <c r="BG27" s="213">
        <v>55</v>
      </c>
      <c r="BH27" s="213">
        <v>47</v>
      </c>
      <c r="BI27" s="213">
        <v>62</v>
      </c>
      <c r="BJ27" s="213">
        <v>282</v>
      </c>
      <c r="BK27" s="251" t="s">
        <v>13</v>
      </c>
      <c r="BL27" s="251"/>
      <c r="BM27" s="213">
        <v>69</v>
      </c>
      <c r="BN27" s="213">
        <v>74</v>
      </c>
      <c r="BO27" s="213">
        <v>67</v>
      </c>
      <c r="BP27" s="213">
        <v>93</v>
      </c>
      <c r="BQ27" s="213">
        <v>87</v>
      </c>
      <c r="BR27" s="214">
        <v>390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70</v>
      </c>
      <c r="R28" s="15">
        <v>58</v>
      </c>
      <c r="S28" s="15">
        <v>47</v>
      </c>
      <c r="T28" s="15">
        <v>55</v>
      </c>
      <c r="U28" s="15">
        <v>46</v>
      </c>
      <c r="V28" s="15">
        <v>276</v>
      </c>
      <c r="W28" s="256" t="s">
        <v>15</v>
      </c>
      <c r="X28" s="257"/>
      <c r="Y28" s="15">
        <v>80</v>
      </c>
      <c r="Z28" s="15">
        <v>66</v>
      </c>
      <c r="AA28" s="15">
        <v>62</v>
      </c>
      <c r="AB28" s="15">
        <v>60</v>
      </c>
      <c r="AC28" s="15">
        <v>58</v>
      </c>
      <c r="AD28" s="16">
        <v>326</v>
      </c>
      <c r="AI28" s="239" t="s">
        <v>15</v>
      </c>
      <c r="AJ28" s="258"/>
      <c r="AK28" s="14"/>
      <c r="AL28" s="15">
        <v>1</v>
      </c>
      <c r="AM28" s="15"/>
      <c r="AN28" s="15"/>
      <c r="AO28" s="15">
        <v>1</v>
      </c>
      <c r="AP28" s="15">
        <v>2</v>
      </c>
      <c r="AQ28" s="256" t="s">
        <v>15</v>
      </c>
      <c r="AR28" s="257"/>
      <c r="AS28" s="15">
        <v>2</v>
      </c>
      <c r="AT28" s="15"/>
      <c r="AU28" s="15"/>
      <c r="AV28" s="15"/>
      <c r="AW28" s="15">
        <v>1</v>
      </c>
      <c r="AX28" s="16">
        <v>3</v>
      </c>
      <c r="BC28" s="239" t="s">
        <v>15</v>
      </c>
      <c r="BD28" s="258"/>
      <c r="BE28" s="14">
        <v>70</v>
      </c>
      <c r="BF28" s="15">
        <v>59</v>
      </c>
      <c r="BG28" s="15">
        <v>47</v>
      </c>
      <c r="BH28" s="15">
        <v>55</v>
      </c>
      <c r="BI28" s="15">
        <v>47</v>
      </c>
      <c r="BJ28" s="15">
        <v>278</v>
      </c>
      <c r="BK28" s="252" t="s">
        <v>15</v>
      </c>
      <c r="BL28" s="252"/>
      <c r="BM28" s="15">
        <v>82</v>
      </c>
      <c r="BN28" s="15">
        <v>66</v>
      </c>
      <c r="BO28" s="15">
        <v>62</v>
      </c>
      <c r="BP28" s="15">
        <v>60</v>
      </c>
      <c r="BQ28" s="15">
        <v>59</v>
      </c>
      <c r="BR28" s="16">
        <v>329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v>124</v>
      </c>
      <c r="R29" s="17">
        <v>122</v>
      </c>
      <c r="S29" s="17">
        <v>102</v>
      </c>
      <c r="T29" s="17">
        <v>102</v>
      </c>
      <c r="U29" s="17">
        <v>108</v>
      </c>
      <c r="V29" s="17">
        <v>558</v>
      </c>
      <c r="W29" s="260" t="s">
        <v>12</v>
      </c>
      <c r="X29" s="261"/>
      <c r="Y29" s="17">
        <v>148</v>
      </c>
      <c r="Z29" s="17">
        <v>139</v>
      </c>
      <c r="AA29" s="17">
        <v>129</v>
      </c>
      <c r="AB29" s="17">
        <v>153</v>
      </c>
      <c r="AC29" s="17">
        <v>144</v>
      </c>
      <c r="AD29" s="17">
        <v>713</v>
      </c>
      <c r="AI29" s="239" t="s">
        <v>12</v>
      </c>
      <c r="AJ29" s="240"/>
      <c r="AK29" s="17">
        <v>0</v>
      </c>
      <c r="AL29" s="17">
        <v>1</v>
      </c>
      <c r="AM29" s="17">
        <v>0</v>
      </c>
      <c r="AN29" s="17">
        <v>0</v>
      </c>
      <c r="AO29" s="17">
        <v>1</v>
      </c>
      <c r="AP29" s="17">
        <v>2</v>
      </c>
      <c r="AQ29" s="260" t="s">
        <v>12</v>
      </c>
      <c r="AR29" s="261"/>
      <c r="AS29" s="17">
        <v>3</v>
      </c>
      <c r="AT29" s="17">
        <v>1</v>
      </c>
      <c r="AU29" s="17">
        <v>0</v>
      </c>
      <c r="AV29" s="17">
        <v>0</v>
      </c>
      <c r="AW29" s="17">
        <v>2</v>
      </c>
      <c r="AX29" s="17">
        <v>6</v>
      </c>
      <c r="BC29" s="239" t="s">
        <v>12</v>
      </c>
      <c r="BD29" s="240"/>
      <c r="BE29" s="17">
        <v>124</v>
      </c>
      <c r="BF29" s="17">
        <v>123</v>
      </c>
      <c r="BG29" s="17">
        <v>102</v>
      </c>
      <c r="BH29" s="17">
        <v>102</v>
      </c>
      <c r="BI29" s="17">
        <v>109</v>
      </c>
      <c r="BJ29" s="17">
        <v>560</v>
      </c>
      <c r="BK29" s="260" t="s">
        <v>12</v>
      </c>
      <c r="BL29" s="261"/>
      <c r="BM29" s="17">
        <v>151</v>
      </c>
      <c r="BN29" s="17">
        <v>140</v>
      </c>
      <c r="BO29" s="17">
        <v>129</v>
      </c>
      <c r="BP29" s="17">
        <v>153</v>
      </c>
      <c r="BQ29" s="17">
        <v>146</v>
      </c>
      <c r="BR29" s="17">
        <v>719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v>821</v>
      </c>
      <c r="D32" s="284">
        <v>886</v>
      </c>
      <c r="E32" s="286">
        <v>1707</v>
      </c>
      <c r="F32" s="282">
        <v>0</v>
      </c>
      <c r="G32" s="284">
        <v>0</v>
      </c>
      <c r="H32" s="286">
        <v>0</v>
      </c>
      <c r="I32" s="294">
        <v>821</v>
      </c>
      <c r="J32" s="296">
        <v>886</v>
      </c>
      <c r="K32" s="298">
        <v>1707</v>
      </c>
      <c r="O32" s="239" t="s">
        <v>13</v>
      </c>
      <c r="P32" s="258"/>
      <c r="Q32" s="212">
        <v>69</v>
      </c>
      <c r="R32" s="213">
        <v>62</v>
      </c>
      <c r="S32" s="213">
        <v>68</v>
      </c>
      <c r="T32" s="213">
        <v>62</v>
      </c>
      <c r="U32" s="213">
        <v>60</v>
      </c>
      <c r="V32" s="213">
        <v>321</v>
      </c>
      <c r="W32" s="249" t="s">
        <v>13</v>
      </c>
      <c r="X32" s="250"/>
      <c r="Y32" s="201">
        <v>56</v>
      </c>
      <c r="Z32" s="213">
        <v>51</v>
      </c>
      <c r="AA32" s="213">
        <v>53</v>
      </c>
      <c r="AB32" s="213">
        <v>59</v>
      </c>
      <c r="AC32" s="213">
        <v>60</v>
      </c>
      <c r="AD32" s="214">
        <v>279</v>
      </c>
      <c r="AI32" s="239" t="s">
        <v>13</v>
      </c>
      <c r="AJ32" s="258"/>
      <c r="AK32" s="212"/>
      <c r="AL32" s="213">
        <v>1</v>
      </c>
      <c r="AM32" s="213"/>
      <c r="AN32" s="213"/>
      <c r="AO32" s="213"/>
      <c r="AP32" s="213">
        <v>1</v>
      </c>
      <c r="AQ32" s="249" t="s">
        <v>13</v>
      </c>
      <c r="AR32" s="250"/>
      <c r="AS32" s="213"/>
      <c r="AT32" s="213">
        <v>1</v>
      </c>
      <c r="AU32" s="213"/>
      <c r="AV32" s="213"/>
      <c r="AW32" s="213"/>
      <c r="AX32" s="214">
        <v>1</v>
      </c>
      <c r="BC32" s="239" t="s">
        <v>13</v>
      </c>
      <c r="BD32" s="258"/>
      <c r="BE32" s="212">
        <v>69</v>
      </c>
      <c r="BF32" s="213">
        <v>63</v>
      </c>
      <c r="BG32" s="213">
        <v>68</v>
      </c>
      <c r="BH32" s="213">
        <v>62</v>
      </c>
      <c r="BI32" s="213">
        <v>60</v>
      </c>
      <c r="BJ32" s="213">
        <v>322</v>
      </c>
      <c r="BK32" s="251" t="s">
        <v>13</v>
      </c>
      <c r="BL32" s="251"/>
      <c r="BM32" s="213">
        <v>56</v>
      </c>
      <c r="BN32" s="213">
        <v>52</v>
      </c>
      <c r="BO32" s="213">
        <v>53</v>
      </c>
      <c r="BP32" s="213">
        <v>59</v>
      </c>
      <c r="BQ32" s="213">
        <v>60</v>
      </c>
      <c r="BR32" s="214">
        <v>280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61</v>
      </c>
      <c r="R33" s="15">
        <v>74</v>
      </c>
      <c r="S33" s="15">
        <v>76</v>
      </c>
      <c r="T33" s="15">
        <v>55</v>
      </c>
      <c r="U33" s="15">
        <v>56</v>
      </c>
      <c r="V33" s="15">
        <v>322</v>
      </c>
      <c r="W33" s="256" t="s">
        <v>15</v>
      </c>
      <c r="X33" s="257"/>
      <c r="Y33" s="15">
        <v>61</v>
      </c>
      <c r="Z33" s="15">
        <v>46</v>
      </c>
      <c r="AA33" s="15">
        <v>60</v>
      </c>
      <c r="AB33" s="15">
        <v>46</v>
      </c>
      <c r="AC33" s="15">
        <v>52</v>
      </c>
      <c r="AD33" s="16">
        <v>265</v>
      </c>
      <c r="AI33" s="239" t="s">
        <v>15</v>
      </c>
      <c r="AJ33" s="258"/>
      <c r="AK33" s="14"/>
      <c r="AL33" s="15"/>
      <c r="AM33" s="15">
        <v>3</v>
      </c>
      <c r="AN33" s="15"/>
      <c r="AO33" s="15"/>
      <c r="AP33" s="15">
        <v>3</v>
      </c>
      <c r="AQ33" s="256" t="s">
        <v>15</v>
      </c>
      <c r="AR33" s="257"/>
      <c r="AS33" s="15"/>
      <c r="AT33" s="15"/>
      <c r="AU33" s="15"/>
      <c r="AV33" s="15"/>
      <c r="AW33" s="15"/>
      <c r="AX33" s="16">
        <v>0</v>
      </c>
      <c r="BC33" s="239" t="s">
        <v>15</v>
      </c>
      <c r="BD33" s="258"/>
      <c r="BE33" s="14">
        <v>61</v>
      </c>
      <c r="BF33" s="14">
        <v>74</v>
      </c>
      <c r="BG33" s="14">
        <v>79</v>
      </c>
      <c r="BH33" s="14">
        <v>55</v>
      </c>
      <c r="BI33" s="14">
        <v>56</v>
      </c>
      <c r="BJ33" s="15">
        <v>325</v>
      </c>
      <c r="BK33" s="252" t="s">
        <v>15</v>
      </c>
      <c r="BL33" s="252"/>
      <c r="BM33" s="15">
        <v>61</v>
      </c>
      <c r="BN33" s="15">
        <v>46</v>
      </c>
      <c r="BO33" s="15">
        <v>60</v>
      </c>
      <c r="BP33" s="15">
        <v>46</v>
      </c>
      <c r="BQ33" s="15">
        <v>52</v>
      </c>
      <c r="BR33" s="16">
        <v>265</v>
      </c>
    </row>
    <row r="34" spans="2:70" x14ac:dyDescent="0.15">
      <c r="B34" s="80" t="s">
        <v>46</v>
      </c>
      <c r="C34" s="312">
        <v>881</v>
      </c>
      <c r="D34" s="314">
        <v>1365</v>
      </c>
      <c r="E34" s="316">
        <v>2246</v>
      </c>
      <c r="F34" s="312">
        <v>0</v>
      </c>
      <c r="G34" s="318">
        <v>1</v>
      </c>
      <c r="H34" s="319">
        <v>1</v>
      </c>
      <c r="I34" s="308">
        <v>881</v>
      </c>
      <c r="J34" s="310">
        <v>1366</v>
      </c>
      <c r="K34" s="324">
        <v>2247</v>
      </c>
      <c r="O34" s="239" t="s">
        <v>12</v>
      </c>
      <c r="P34" s="240"/>
      <c r="Q34" s="17">
        <v>130</v>
      </c>
      <c r="R34" s="17">
        <v>136</v>
      </c>
      <c r="S34" s="17">
        <v>144</v>
      </c>
      <c r="T34" s="17">
        <v>117</v>
      </c>
      <c r="U34" s="17">
        <v>116</v>
      </c>
      <c r="V34" s="17">
        <v>643</v>
      </c>
      <c r="W34" s="260" t="s">
        <v>12</v>
      </c>
      <c r="X34" s="261"/>
      <c r="Y34" s="17">
        <v>117</v>
      </c>
      <c r="Z34" s="17">
        <v>97</v>
      </c>
      <c r="AA34" s="17">
        <v>113</v>
      </c>
      <c r="AB34" s="17">
        <v>105</v>
      </c>
      <c r="AC34" s="17">
        <v>112</v>
      </c>
      <c r="AD34" s="17">
        <v>544</v>
      </c>
      <c r="AI34" s="239" t="s">
        <v>12</v>
      </c>
      <c r="AJ34" s="240"/>
      <c r="AK34" s="17">
        <v>0</v>
      </c>
      <c r="AL34" s="17">
        <v>1</v>
      </c>
      <c r="AM34" s="17">
        <v>3</v>
      </c>
      <c r="AN34" s="17">
        <v>0</v>
      </c>
      <c r="AO34" s="17">
        <v>0</v>
      </c>
      <c r="AP34" s="17">
        <v>4</v>
      </c>
      <c r="AQ34" s="260" t="s">
        <v>12</v>
      </c>
      <c r="AR34" s="261"/>
      <c r="AS34" s="17">
        <v>0</v>
      </c>
      <c r="AT34" s="17">
        <v>1</v>
      </c>
      <c r="AU34" s="17">
        <v>0</v>
      </c>
      <c r="AV34" s="17">
        <v>0</v>
      </c>
      <c r="AW34" s="17">
        <v>0</v>
      </c>
      <c r="AX34" s="17">
        <v>1</v>
      </c>
      <c r="BC34" s="239" t="s">
        <v>12</v>
      </c>
      <c r="BD34" s="240"/>
      <c r="BE34" s="17">
        <v>130</v>
      </c>
      <c r="BF34" s="17">
        <v>137</v>
      </c>
      <c r="BG34" s="17">
        <v>147</v>
      </c>
      <c r="BH34" s="17">
        <v>117</v>
      </c>
      <c r="BI34" s="17">
        <v>116</v>
      </c>
      <c r="BJ34" s="17">
        <v>647</v>
      </c>
      <c r="BK34" s="260" t="s">
        <v>12</v>
      </c>
      <c r="BL34" s="261"/>
      <c r="BM34" s="17">
        <v>117</v>
      </c>
      <c r="BN34" s="17">
        <v>98</v>
      </c>
      <c r="BO34" s="17">
        <v>113</v>
      </c>
      <c r="BP34" s="17">
        <v>105</v>
      </c>
      <c r="BQ34" s="17">
        <v>112</v>
      </c>
      <c r="BR34" s="17">
        <v>545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212">
        <v>42</v>
      </c>
      <c r="R37" s="213">
        <v>53</v>
      </c>
      <c r="S37" s="213">
        <v>76</v>
      </c>
      <c r="T37" s="213">
        <v>65</v>
      </c>
      <c r="U37" s="213">
        <v>82</v>
      </c>
      <c r="V37" s="213">
        <v>318</v>
      </c>
      <c r="W37" s="249" t="s">
        <v>13</v>
      </c>
      <c r="X37" s="250"/>
      <c r="Y37" s="213">
        <v>72</v>
      </c>
      <c r="Z37" s="213">
        <v>70</v>
      </c>
      <c r="AA37" s="213">
        <v>58</v>
      </c>
      <c r="AB37" s="213">
        <v>88</v>
      </c>
      <c r="AC37" s="213">
        <v>90</v>
      </c>
      <c r="AD37" s="214">
        <v>378</v>
      </c>
      <c r="AI37" s="239" t="s">
        <v>13</v>
      </c>
      <c r="AJ37" s="258"/>
      <c r="AK37" s="212"/>
      <c r="AL37" s="213"/>
      <c r="AM37" s="213"/>
      <c r="AN37" s="213"/>
      <c r="AO37" s="213"/>
      <c r="AP37" s="213">
        <v>0</v>
      </c>
      <c r="AQ37" s="249" t="s">
        <v>13</v>
      </c>
      <c r="AR37" s="250"/>
      <c r="AS37" s="213"/>
      <c r="AT37" s="213"/>
      <c r="AU37" s="213"/>
      <c r="AV37" s="213"/>
      <c r="AW37" s="213"/>
      <c r="AX37" s="214">
        <v>0</v>
      </c>
      <c r="BC37" s="239" t="s">
        <v>13</v>
      </c>
      <c r="BD37" s="258"/>
      <c r="BE37" s="212">
        <v>42</v>
      </c>
      <c r="BF37" s="213">
        <v>53</v>
      </c>
      <c r="BG37" s="213">
        <v>76</v>
      </c>
      <c r="BH37" s="213">
        <v>65</v>
      </c>
      <c r="BI37" s="213">
        <v>82</v>
      </c>
      <c r="BJ37" s="213">
        <v>318</v>
      </c>
      <c r="BK37" s="251" t="s">
        <v>13</v>
      </c>
      <c r="BL37" s="251"/>
      <c r="BM37" s="213">
        <v>72</v>
      </c>
      <c r="BN37" s="213">
        <v>70</v>
      </c>
      <c r="BO37" s="213">
        <v>58</v>
      </c>
      <c r="BP37" s="213">
        <v>88</v>
      </c>
      <c r="BQ37" s="213">
        <v>90</v>
      </c>
      <c r="BR37" s="214">
        <v>378</v>
      </c>
    </row>
    <row r="38" spans="2:70" ht="14.25" thickBot="1" x14ac:dyDescent="0.2">
      <c r="B38" s="135" t="s">
        <v>41</v>
      </c>
      <c r="C38" s="332">
        <v>0.16919999999999999</v>
      </c>
      <c r="D38" s="334">
        <v>0.16880000000000001</v>
      </c>
      <c r="E38" s="336">
        <v>0.16900000000000001</v>
      </c>
      <c r="F38" s="332">
        <v>0</v>
      </c>
      <c r="G38" s="334">
        <v>0</v>
      </c>
      <c r="H38" s="338">
        <v>0</v>
      </c>
      <c r="I38" s="326">
        <v>0.16739999999999999</v>
      </c>
      <c r="J38" s="328">
        <v>0.16689999999999999</v>
      </c>
      <c r="K38" s="330">
        <v>0.1671</v>
      </c>
      <c r="O38" s="239" t="s">
        <v>15</v>
      </c>
      <c r="P38" s="258"/>
      <c r="Q38" s="27">
        <v>67</v>
      </c>
      <c r="R38" s="15">
        <v>71</v>
      </c>
      <c r="S38" s="15">
        <v>61</v>
      </c>
      <c r="T38" s="15">
        <v>62</v>
      </c>
      <c r="U38" s="15">
        <v>77</v>
      </c>
      <c r="V38" s="15">
        <v>338</v>
      </c>
      <c r="W38" s="256" t="s">
        <v>15</v>
      </c>
      <c r="X38" s="257"/>
      <c r="Y38" s="15">
        <v>73</v>
      </c>
      <c r="Z38" s="15">
        <v>91</v>
      </c>
      <c r="AA38" s="15">
        <v>67</v>
      </c>
      <c r="AB38" s="15">
        <v>80</v>
      </c>
      <c r="AC38" s="15">
        <v>79</v>
      </c>
      <c r="AD38" s="16">
        <v>390</v>
      </c>
      <c r="AI38" s="239" t="s">
        <v>15</v>
      </c>
      <c r="AJ38" s="258"/>
      <c r="AK38" s="14"/>
      <c r="AL38" s="15"/>
      <c r="AM38" s="15"/>
      <c r="AN38" s="15"/>
      <c r="AO38" s="15"/>
      <c r="AP38" s="15"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v>0</v>
      </c>
      <c r="BC38" s="239" t="s">
        <v>15</v>
      </c>
      <c r="BD38" s="258"/>
      <c r="BE38" s="14">
        <v>67</v>
      </c>
      <c r="BF38" s="15">
        <v>71</v>
      </c>
      <c r="BG38" s="15">
        <v>61</v>
      </c>
      <c r="BH38" s="15">
        <v>62</v>
      </c>
      <c r="BI38" s="15">
        <v>77</v>
      </c>
      <c r="BJ38" s="15">
        <v>338</v>
      </c>
      <c r="BK38" s="252" t="s">
        <v>15</v>
      </c>
      <c r="BL38" s="252"/>
      <c r="BM38" s="15">
        <v>73</v>
      </c>
      <c r="BN38" s="15">
        <v>91</v>
      </c>
      <c r="BO38" s="15">
        <v>67</v>
      </c>
      <c r="BP38" s="15">
        <v>80</v>
      </c>
      <c r="BQ38" s="15">
        <v>79</v>
      </c>
      <c r="BR38" s="16">
        <v>390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v>109</v>
      </c>
      <c r="R39" s="17">
        <v>124</v>
      </c>
      <c r="S39" s="17">
        <v>137</v>
      </c>
      <c r="T39" s="17">
        <v>127</v>
      </c>
      <c r="U39" s="17">
        <v>159</v>
      </c>
      <c r="V39" s="17">
        <v>656</v>
      </c>
      <c r="W39" s="260" t="s">
        <v>12</v>
      </c>
      <c r="X39" s="261"/>
      <c r="Y39" s="17">
        <v>145</v>
      </c>
      <c r="Z39" s="17">
        <v>161</v>
      </c>
      <c r="AA39" s="17">
        <v>125</v>
      </c>
      <c r="AB39" s="17">
        <v>168</v>
      </c>
      <c r="AC39" s="17">
        <v>169</v>
      </c>
      <c r="AD39" s="17">
        <v>768</v>
      </c>
      <c r="AI39" s="239" t="s">
        <v>12</v>
      </c>
      <c r="AJ39" s="240"/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260" t="s">
        <v>12</v>
      </c>
      <c r="AR39" s="261"/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BC39" s="239" t="s">
        <v>12</v>
      </c>
      <c r="BD39" s="240"/>
      <c r="BE39" s="17">
        <v>109</v>
      </c>
      <c r="BF39" s="17">
        <v>124</v>
      </c>
      <c r="BG39" s="17">
        <v>137</v>
      </c>
      <c r="BH39" s="17">
        <v>127</v>
      </c>
      <c r="BI39" s="17">
        <v>159</v>
      </c>
      <c r="BJ39" s="17">
        <v>656</v>
      </c>
      <c r="BK39" s="260" t="s">
        <v>12</v>
      </c>
      <c r="BL39" s="261"/>
      <c r="BM39" s="17">
        <v>145</v>
      </c>
      <c r="BN39" s="17">
        <v>161</v>
      </c>
      <c r="BO39" s="17">
        <v>125</v>
      </c>
      <c r="BP39" s="17">
        <v>168</v>
      </c>
      <c r="BQ39" s="17">
        <v>169</v>
      </c>
      <c r="BR39" s="17">
        <v>768</v>
      </c>
    </row>
    <row r="40" spans="2:70" x14ac:dyDescent="0.15">
      <c r="B40" s="82" t="s">
        <v>43</v>
      </c>
      <c r="C40" s="333">
        <v>0.18160000000000001</v>
      </c>
      <c r="D40" s="335">
        <v>0.26</v>
      </c>
      <c r="E40" s="337">
        <v>0.2223</v>
      </c>
      <c r="F40" s="333">
        <v>0</v>
      </c>
      <c r="G40" s="335">
        <v>1.67E-2</v>
      </c>
      <c r="H40" s="339">
        <v>8.9999999999999993E-3</v>
      </c>
      <c r="I40" s="327">
        <v>0.1797</v>
      </c>
      <c r="J40" s="329">
        <v>0.25729999999999997</v>
      </c>
      <c r="K40" s="331">
        <v>0.22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212">
        <v>91</v>
      </c>
      <c r="R42" s="213">
        <v>79</v>
      </c>
      <c r="S42" s="213">
        <v>99</v>
      </c>
      <c r="T42" s="213">
        <v>82</v>
      </c>
      <c r="U42" s="213">
        <v>92</v>
      </c>
      <c r="V42" s="213">
        <v>443</v>
      </c>
      <c r="W42" s="249" t="s">
        <v>13</v>
      </c>
      <c r="X42" s="250"/>
      <c r="Y42" s="213">
        <v>100</v>
      </c>
      <c r="Z42" s="213">
        <v>96</v>
      </c>
      <c r="AA42" s="213">
        <v>62</v>
      </c>
      <c r="AB42" s="213">
        <v>36</v>
      </c>
      <c r="AC42" s="213">
        <v>59</v>
      </c>
      <c r="AD42" s="214">
        <v>353</v>
      </c>
      <c r="AI42" s="239" t="s">
        <v>13</v>
      </c>
      <c r="AJ42" s="258"/>
      <c r="AK42" s="212"/>
      <c r="AL42" s="213"/>
      <c r="AM42" s="213"/>
      <c r="AN42" s="213"/>
      <c r="AO42" s="213"/>
      <c r="AP42" s="213">
        <v>0</v>
      </c>
      <c r="AQ42" s="249" t="s">
        <v>13</v>
      </c>
      <c r="AR42" s="250"/>
      <c r="AS42" s="213"/>
      <c r="AT42" s="213"/>
      <c r="AU42" s="213"/>
      <c r="AV42" s="213"/>
      <c r="AW42" s="213"/>
      <c r="AX42" s="214">
        <v>0</v>
      </c>
      <c r="BC42" s="239" t="s">
        <v>13</v>
      </c>
      <c r="BD42" s="258"/>
      <c r="BE42" s="212">
        <v>91</v>
      </c>
      <c r="BF42" s="213">
        <v>79</v>
      </c>
      <c r="BG42" s="213">
        <v>99</v>
      </c>
      <c r="BH42" s="213">
        <v>82</v>
      </c>
      <c r="BI42" s="213">
        <v>92</v>
      </c>
      <c r="BJ42" s="214">
        <v>443</v>
      </c>
      <c r="BK42" s="251" t="s">
        <v>13</v>
      </c>
      <c r="BL42" s="251"/>
      <c r="BM42" s="213">
        <v>100</v>
      </c>
      <c r="BN42" s="213">
        <v>96</v>
      </c>
      <c r="BO42" s="213">
        <v>62</v>
      </c>
      <c r="BP42" s="213">
        <v>36</v>
      </c>
      <c r="BQ42" s="213">
        <v>59</v>
      </c>
      <c r="BR42" s="214">
        <v>353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93</v>
      </c>
      <c r="R43" s="15">
        <v>87</v>
      </c>
      <c r="S43" s="15">
        <v>95</v>
      </c>
      <c r="T43" s="15">
        <v>118</v>
      </c>
      <c r="U43" s="15">
        <v>103</v>
      </c>
      <c r="V43" s="15">
        <v>496</v>
      </c>
      <c r="W43" s="256" t="s">
        <v>15</v>
      </c>
      <c r="X43" s="257"/>
      <c r="Y43" s="15">
        <v>98</v>
      </c>
      <c r="Z43" s="15">
        <v>114</v>
      </c>
      <c r="AA43" s="15">
        <v>106</v>
      </c>
      <c r="AB43" s="15">
        <v>58</v>
      </c>
      <c r="AC43" s="15">
        <v>64</v>
      </c>
      <c r="AD43" s="160">
        <v>440</v>
      </c>
      <c r="AI43" s="239" t="s">
        <v>15</v>
      </c>
      <c r="AJ43" s="258"/>
      <c r="AK43" s="14"/>
      <c r="AL43" s="15"/>
      <c r="AM43" s="15"/>
      <c r="AN43" s="15"/>
      <c r="AO43" s="15"/>
      <c r="AP43" s="15"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v>0</v>
      </c>
      <c r="BC43" s="239" t="s">
        <v>15</v>
      </c>
      <c r="BD43" s="258"/>
      <c r="BE43" s="14">
        <v>93</v>
      </c>
      <c r="BF43" s="15">
        <v>87</v>
      </c>
      <c r="BG43" s="15">
        <v>95</v>
      </c>
      <c r="BH43" s="15">
        <v>118</v>
      </c>
      <c r="BI43" s="15">
        <v>103</v>
      </c>
      <c r="BJ43" s="15">
        <v>496</v>
      </c>
      <c r="BK43" s="252" t="s">
        <v>15</v>
      </c>
      <c r="BL43" s="252"/>
      <c r="BM43" s="15">
        <v>98</v>
      </c>
      <c r="BN43" s="15">
        <v>114</v>
      </c>
      <c r="BO43" s="15">
        <v>106</v>
      </c>
      <c r="BP43" s="15">
        <v>58</v>
      </c>
      <c r="BQ43" s="15">
        <v>64</v>
      </c>
      <c r="BR43" s="16">
        <v>440</v>
      </c>
    </row>
    <row r="44" spans="2:70" x14ac:dyDescent="0.15">
      <c r="O44" s="239" t="s">
        <v>12</v>
      </c>
      <c r="P44" s="240"/>
      <c r="Q44" s="17">
        <v>184</v>
      </c>
      <c r="R44" s="17">
        <v>166</v>
      </c>
      <c r="S44" s="17">
        <v>194</v>
      </c>
      <c r="T44" s="17">
        <v>200</v>
      </c>
      <c r="U44" s="17">
        <v>195</v>
      </c>
      <c r="V44" s="17">
        <v>939</v>
      </c>
      <c r="W44" s="260" t="s">
        <v>12</v>
      </c>
      <c r="X44" s="261"/>
      <c r="Y44" s="17">
        <v>198</v>
      </c>
      <c r="Z44" s="17">
        <v>210</v>
      </c>
      <c r="AA44" s="17">
        <v>168</v>
      </c>
      <c r="AB44" s="17">
        <v>94</v>
      </c>
      <c r="AC44" s="17">
        <v>123</v>
      </c>
      <c r="AD44" s="17">
        <v>793</v>
      </c>
      <c r="AI44" s="239" t="s">
        <v>12</v>
      </c>
      <c r="AJ44" s="240"/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260" t="s">
        <v>12</v>
      </c>
      <c r="AR44" s="261"/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BC44" s="239" t="s">
        <v>12</v>
      </c>
      <c r="BD44" s="240"/>
      <c r="BE44" s="17">
        <v>184</v>
      </c>
      <c r="BF44" s="17">
        <v>166</v>
      </c>
      <c r="BG44" s="17">
        <v>194</v>
      </c>
      <c r="BH44" s="17">
        <v>200</v>
      </c>
      <c r="BI44" s="17">
        <v>195</v>
      </c>
      <c r="BJ44" s="17">
        <v>939</v>
      </c>
      <c r="BK44" s="260" t="s">
        <v>12</v>
      </c>
      <c r="BL44" s="261"/>
      <c r="BM44" s="17">
        <v>198</v>
      </c>
      <c r="BN44" s="17">
        <v>210</v>
      </c>
      <c r="BO44" s="17">
        <v>168</v>
      </c>
      <c r="BP44" s="17">
        <v>94</v>
      </c>
      <c r="BQ44" s="17">
        <v>123</v>
      </c>
      <c r="BR44" s="17">
        <v>793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212">
        <v>60</v>
      </c>
      <c r="R47" s="213">
        <v>67</v>
      </c>
      <c r="S47" s="213">
        <v>52</v>
      </c>
      <c r="T47" s="213">
        <v>46</v>
      </c>
      <c r="U47" s="213">
        <v>43</v>
      </c>
      <c r="V47" s="213">
        <v>268</v>
      </c>
      <c r="W47" s="249" t="s">
        <v>13</v>
      </c>
      <c r="X47" s="250"/>
      <c r="Y47" s="213">
        <v>32</v>
      </c>
      <c r="Z47" s="213">
        <v>36</v>
      </c>
      <c r="AA47" s="213">
        <v>36</v>
      </c>
      <c r="AB47" s="213">
        <v>28</v>
      </c>
      <c r="AC47" s="213">
        <v>29</v>
      </c>
      <c r="AD47" s="214">
        <v>161</v>
      </c>
      <c r="AI47" s="239" t="s">
        <v>13</v>
      </c>
      <c r="AJ47" s="258"/>
      <c r="AK47" s="212"/>
      <c r="AL47" s="213"/>
      <c r="AM47" s="213"/>
      <c r="AN47" s="213"/>
      <c r="AO47" s="213"/>
      <c r="AP47" s="213">
        <v>0</v>
      </c>
      <c r="AQ47" s="249" t="s">
        <v>13</v>
      </c>
      <c r="AR47" s="250"/>
      <c r="AS47" s="213"/>
      <c r="AT47" s="213"/>
      <c r="AU47" s="213"/>
      <c r="AV47" s="213"/>
      <c r="AW47" s="213"/>
      <c r="AX47" s="214">
        <v>0</v>
      </c>
      <c r="BC47" s="239" t="s">
        <v>13</v>
      </c>
      <c r="BD47" s="258"/>
      <c r="BE47" s="212">
        <v>60</v>
      </c>
      <c r="BF47" s="213">
        <v>67</v>
      </c>
      <c r="BG47" s="213">
        <v>52</v>
      </c>
      <c r="BH47" s="213">
        <v>46</v>
      </c>
      <c r="BI47" s="213">
        <v>43</v>
      </c>
      <c r="BJ47" s="213">
        <v>268</v>
      </c>
      <c r="BK47" s="251" t="s">
        <v>13</v>
      </c>
      <c r="BL47" s="251"/>
      <c r="BM47" s="213">
        <v>32</v>
      </c>
      <c r="BN47" s="213">
        <v>36</v>
      </c>
      <c r="BO47" s="213">
        <v>36</v>
      </c>
      <c r="BP47" s="213">
        <v>28</v>
      </c>
      <c r="BQ47" s="213">
        <v>29</v>
      </c>
      <c r="BR47" s="214">
        <v>161</v>
      </c>
    </row>
    <row r="48" spans="2:70" ht="14.25" thickBot="1" x14ac:dyDescent="0.2">
      <c r="O48" s="239" t="s">
        <v>15</v>
      </c>
      <c r="P48" s="258"/>
      <c r="Q48" s="14">
        <v>84</v>
      </c>
      <c r="R48" s="15">
        <v>71</v>
      </c>
      <c r="S48" s="15">
        <v>64</v>
      </c>
      <c r="T48" s="15">
        <v>53</v>
      </c>
      <c r="U48" s="15">
        <v>49</v>
      </c>
      <c r="V48" s="15">
        <v>321</v>
      </c>
      <c r="W48" s="256" t="s">
        <v>15</v>
      </c>
      <c r="X48" s="257"/>
      <c r="Y48" s="15">
        <v>59</v>
      </c>
      <c r="Z48" s="15">
        <v>70</v>
      </c>
      <c r="AA48" s="15">
        <v>62</v>
      </c>
      <c r="AB48" s="15">
        <v>52</v>
      </c>
      <c r="AC48" s="15">
        <v>54</v>
      </c>
      <c r="AD48" s="16">
        <v>297</v>
      </c>
      <c r="AI48" s="239" t="s">
        <v>15</v>
      </c>
      <c r="AJ48" s="258"/>
      <c r="AK48" s="14"/>
      <c r="AL48" s="15">
        <v>1</v>
      </c>
      <c r="AM48" s="15"/>
      <c r="AN48" s="15"/>
      <c r="AO48" s="15"/>
      <c r="AP48" s="15"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v>0</v>
      </c>
      <c r="BC48" s="239" t="s">
        <v>15</v>
      </c>
      <c r="BD48" s="258"/>
      <c r="BE48" s="14">
        <v>84</v>
      </c>
      <c r="BF48" s="15">
        <v>72</v>
      </c>
      <c r="BG48" s="15">
        <v>64</v>
      </c>
      <c r="BH48" s="15">
        <v>53</v>
      </c>
      <c r="BI48" s="15">
        <v>49</v>
      </c>
      <c r="BJ48" s="15">
        <v>322</v>
      </c>
      <c r="BK48" s="252" t="s">
        <v>15</v>
      </c>
      <c r="BL48" s="252"/>
      <c r="BM48" s="15">
        <v>59</v>
      </c>
      <c r="BN48" s="15">
        <v>70</v>
      </c>
      <c r="BO48" s="15">
        <v>62</v>
      </c>
      <c r="BP48" s="15">
        <v>52</v>
      </c>
      <c r="BQ48" s="15">
        <v>54</v>
      </c>
      <c r="BR48" s="16">
        <v>297</v>
      </c>
    </row>
    <row r="49" spans="15:76" x14ac:dyDescent="0.15">
      <c r="O49" s="239" t="s">
        <v>12</v>
      </c>
      <c r="P49" s="240"/>
      <c r="Q49" s="17">
        <v>144</v>
      </c>
      <c r="R49" s="17">
        <v>138</v>
      </c>
      <c r="S49" s="17">
        <v>116</v>
      </c>
      <c r="T49" s="17">
        <v>99</v>
      </c>
      <c r="U49" s="17">
        <v>92</v>
      </c>
      <c r="V49" s="17">
        <v>589</v>
      </c>
      <c r="W49" s="260" t="s">
        <v>12</v>
      </c>
      <c r="X49" s="261"/>
      <c r="Y49" s="17">
        <v>91</v>
      </c>
      <c r="Z49" s="17">
        <v>106</v>
      </c>
      <c r="AA49" s="17">
        <v>98</v>
      </c>
      <c r="AB49" s="17">
        <v>80</v>
      </c>
      <c r="AC49" s="17">
        <v>83</v>
      </c>
      <c r="AD49" s="17">
        <v>458</v>
      </c>
      <c r="AI49" s="239" t="s">
        <v>12</v>
      </c>
      <c r="AJ49" s="240"/>
      <c r="AK49" s="17">
        <v>0</v>
      </c>
      <c r="AL49" s="17">
        <v>1</v>
      </c>
      <c r="AM49" s="17">
        <v>0</v>
      </c>
      <c r="AN49" s="17">
        <v>0</v>
      </c>
      <c r="AO49" s="17">
        <v>0</v>
      </c>
      <c r="AP49" s="17">
        <v>1</v>
      </c>
      <c r="AQ49" s="260" t="s">
        <v>12</v>
      </c>
      <c r="AR49" s="261"/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BC49" s="239" t="s">
        <v>12</v>
      </c>
      <c r="BD49" s="240"/>
      <c r="BE49" s="17">
        <v>144</v>
      </c>
      <c r="BF49" s="17">
        <v>139</v>
      </c>
      <c r="BG49" s="17">
        <v>116</v>
      </c>
      <c r="BH49" s="17">
        <v>99</v>
      </c>
      <c r="BI49" s="17">
        <v>92</v>
      </c>
      <c r="BJ49" s="17">
        <v>590</v>
      </c>
      <c r="BK49" s="260" t="s">
        <v>12</v>
      </c>
      <c r="BL49" s="261"/>
      <c r="BM49" s="17">
        <v>91</v>
      </c>
      <c r="BN49" s="17">
        <v>106</v>
      </c>
      <c r="BO49" s="17">
        <v>98</v>
      </c>
      <c r="BP49" s="17">
        <v>80</v>
      </c>
      <c r="BQ49" s="17">
        <v>83</v>
      </c>
      <c r="BR49" s="17">
        <v>458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212">
        <v>23</v>
      </c>
      <c r="R52" s="213">
        <v>26</v>
      </c>
      <c r="S52" s="213">
        <v>14</v>
      </c>
      <c r="T52" s="213">
        <v>11</v>
      </c>
      <c r="U52" s="213">
        <v>8</v>
      </c>
      <c r="V52" s="213">
        <v>82</v>
      </c>
      <c r="W52" s="249" t="s">
        <v>13</v>
      </c>
      <c r="X52" s="250"/>
      <c r="Y52" s="24">
        <v>1</v>
      </c>
      <c r="Z52" s="24">
        <v>8</v>
      </c>
      <c r="AA52" s="24">
        <v>4</v>
      </c>
      <c r="AB52" s="24">
        <v>3</v>
      </c>
      <c r="AC52" s="24"/>
      <c r="AD52" s="214">
        <v>16</v>
      </c>
      <c r="AI52" s="239" t="s">
        <v>13</v>
      </c>
      <c r="AJ52" s="258"/>
      <c r="AK52" s="212"/>
      <c r="AL52" s="213"/>
      <c r="AM52" s="213"/>
      <c r="AN52" s="213"/>
      <c r="AO52" s="213"/>
      <c r="AP52" s="213">
        <v>0</v>
      </c>
      <c r="AQ52" s="249" t="s">
        <v>13</v>
      </c>
      <c r="AR52" s="250"/>
      <c r="AS52" s="213"/>
      <c r="AT52" s="213"/>
      <c r="AU52" s="213"/>
      <c r="AV52" s="213"/>
      <c r="AW52" s="213"/>
      <c r="AX52" s="214">
        <v>0</v>
      </c>
      <c r="BC52" s="239" t="s">
        <v>13</v>
      </c>
      <c r="BD52" s="258"/>
      <c r="BE52" s="212">
        <v>23</v>
      </c>
      <c r="BF52" s="213">
        <v>26</v>
      </c>
      <c r="BG52" s="213">
        <v>14</v>
      </c>
      <c r="BH52" s="213">
        <v>11</v>
      </c>
      <c r="BI52" s="213">
        <v>8</v>
      </c>
      <c r="BJ52" s="213">
        <v>82</v>
      </c>
      <c r="BK52" s="251" t="s">
        <v>13</v>
      </c>
      <c r="BL52" s="251"/>
      <c r="BM52" s="213">
        <v>1</v>
      </c>
      <c r="BN52" s="213">
        <v>8</v>
      </c>
      <c r="BO52" s="213">
        <v>4</v>
      </c>
      <c r="BP52" s="213">
        <v>3</v>
      </c>
      <c r="BQ52" s="213">
        <v>0</v>
      </c>
      <c r="BR52" s="214">
        <v>16</v>
      </c>
    </row>
    <row r="53" spans="15:76" ht="14.25" thickBot="1" x14ac:dyDescent="0.2">
      <c r="O53" s="239" t="s">
        <v>15</v>
      </c>
      <c r="P53" s="258"/>
      <c r="Q53" s="14">
        <v>57</v>
      </c>
      <c r="R53" s="15">
        <v>44</v>
      </c>
      <c r="S53" s="15">
        <v>41</v>
      </c>
      <c r="T53" s="15">
        <v>41</v>
      </c>
      <c r="U53" s="15">
        <v>31</v>
      </c>
      <c r="V53" s="15">
        <v>214</v>
      </c>
      <c r="W53" s="256" t="s">
        <v>15</v>
      </c>
      <c r="X53" s="257"/>
      <c r="Y53" s="25">
        <v>29</v>
      </c>
      <c r="Z53" s="25">
        <v>10</v>
      </c>
      <c r="AA53" s="25">
        <v>15</v>
      </c>
      <c r="AB53" s="25">
        <v>12</v>
      </c>
      <c r="AC53" s="25">
        <v>11</v>
      </c>
      <c r="AD53" s="214">
        <v>77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v>0</v>
      </c>
      <c r="BC53" s="239" t="s">
        <v>15</v>
      </c>
      <c r="BD53" s="258"/>
      <c r="BE53" s="14">
        <v>57</v>
      </c>
      <c r="BF53" s="15">
        <v>44</v>
      </c>
      <c r="BG53" s="15">
        <v>41</v>
      </c>
      <c r="BH53" s="15">
        <v>41</v>
      </c>
      <c r="BI53" s="15">
        <v>31</v>
      </c>
      <c r="BJ53" s="15">
        <v>214</v>
      </c>
      <c r="BK53" s="252" t="s">
        <v>15</v>
      </c>
      <c r="BL53" s="252"/>
      <c r="BM53" s="15">
        <v>29</v>
      </c>
      <c r="BN53" s="15">
        <v>10</v>
      </c>
      <c r="BO53" s="15">
        <v>15</v>
      </c>
      <c r="BP53" s="15">
        <v>12</v>
      </c>
      <c r="BQ53" s="15">
        <v>11</v>
      </c>
      <c r="BR53" s="16">
        <v>77</v>
      </c>
    </row>
    <row r="54" spans="15:76" x14ac:dyDescent="0.15">
      <c r="O54" s="239" t="s">
        <v>12</v>
      </c>
      <c r="P54" s="240"/>
      <c r="Q54" s="17">
        <v>80</v>
      </c>
      <c r="R54" s="17">
        <v>70</v>
      </c>
      <c r="S54" s="17">
        <v>55</v>
      </c>
      <c r="T54" s="17">
        <v>52</v>
      </c>
      <c r="U54" s="17">
        <v>39</v>
      </c>
      <c r="V54" s="17">
        <v>296</v>
      </c>
      <c r="W54" s="260" t="s">
        <v>12</v>
      </c>
      <c r="X54" s="261"/>
      <c r="Y54" s="17">
        <v>30</v>
      </c>
      <c r="Z54" s="17">
        <v>18</v>
      </c>
      <c r="AA54" s="17">
        <v>19</v>
      </c>
      <c r="AB54" s="17">
        <v>15</v>
      </c>
      <c r="AC54" s="17">
        <v>11</v>
      </c>
      <c r="AD54" s="17">
        <v>93</v>
      </c>
      <c r="AI54" s="239" t="s">
        <v>12</v>
      </c>
      <c r="AJ54" s="240"/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260" t="s">
        <v>12</v>
      </c>
      <c r="AR54" s="261"/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BC54" s="239" t="s">
        <v>12</v>
      </c>
      <c r="BD54" s="240"/>
      <c r="BE54" s="17">
        <v>80</v>
      </c>
      <c r="BF54" s="17">
        <v>70</v>
      </c>
      <c r="BG54" s="17">
        <v>55</v>
      </c>
      <c r="BH54" s="17">
        <v>52</v>
      </c>
      <c r="BI54" s="17">
        <v>39</v>
      </c>
      <c r="BJ54" s="17">
        <v>296</v>
      </c>
      <c r="BK54" s="260" t="s">
        <v>12</v>
      </c>
      <c r="BL54" s="261"/>
      <c r="BM54" s="17">
        <v>30</v>
      </c>
      <c r="BN54" s="17">
        <v>18</v>
      </c>
      <c r="BO54" s="17">
        <v>19</v>
      </c>
      <c r="BP54" s="17">
        <v>15</v>
      </c>
      <c r="BQ54" s="17">
        <v>11</v>
      </c>
      <c r="BR54" s="17">
        <v>93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/>
      <c r="T57" s="24"/>
      <c r="U57" s="24"/>
      <c r="V57" s="24">
        <v>1</v>
      </c>
      <c r="W57" s="347" t="s">
        <v>13</v>
      </c>
      <c r="X57" s="348"/>
      <c r="Y57" s="24"/>
      <c r="Z57" s="24"/>
      <c r="AA57" s="24"/>
      <c r="AB57" s="24"/>
      <c r="AC57" s="24"/>
      <c r="AD57" s="169"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v>0</v>
      </c>
      <c r="AQ57" s="249" t="s">
        <v>13</v>
      </c>
      <c r="AR57" s="250"/>
      <c r="AS57" s="24"/>
      <c r="AT57" s="24"/>
      <c r="AU57" s="24"/>
      <c r="AV57" s="24"/>
      <c r="AW57" s="24"/>
      <c r="AX57" s="214">
        <v>0</v>
      </c>
      <c r="BC57" s="239" t="s">
        <v>13</v>
      </c>
      <c r="BD57" s="258"/>
      <c r="BE57" s="212">
        <v>1</v>
      </c>
      <c r="BF57" s="213">
        <v>0</v>
      </c>
      <c r="BG57" s="213">
        <v>0</v>
      </c>
      <c r="BH57" s="213">
        <v>0</v>
      </c>
      <c r="BI57" s="213">
        <v>0</v>
      </c>
      <c r="BJ57" s="24">
        <v>1</v>
      </c>
      <c r="BK57" s="251" t="s">
        <v>13</v>
      </c>
      <c r="BL57" s="251"/>
      <c r="BM57" s="213">
        <v>0</v>
      </c>
      <c r="BN57" s="213">
        <v>0</v>
      </c>
      <c r="BO57" s="213">
        <v>0</v>
      </c>
      <c r="BP57" s="213"/>
      <c r="BQ57" s="213"/>
      <c r="BR57" s="214">
        <v>0</v>
      </c>
    </row>
    <row r="58" spans="15:76" ht="14.25" thickBot="1" x14ac:dyDescent="0.2">
      <c r="O58" s="239" t="s">
        <v>15</v>
      </c>
      <c r="P58" s="258"/>
      <c r="Q58" s="27">
        <v>6</v>
      </c>
      <c r="R58" s="25">
        <v>3</v>
      </c>
      <c r="S58" s="25">
        <v>3</v>
      </c>
      <c r="T58" s="25">
        <v>2</v>
      </c>
      <c r="U58" s="25">
        <v>1</v>
      </c>
      <c r="V58" s="25">
        <v>15</v>
      </c>
      <c r="W58" s="349" t="s">
        <v>15</v>
      </c>
      <c r="X58" s="350"/>
      <c r="Y58" s="25">
        <v>1</v>
      </c>
      <c r="Z58" s="25"/>
      <c r="AA58" s="25"/>
      <c r="AB58" s="25"/>
      <c r="AC58" s="25"/>
      <c r="AD58" s="170">
        <v>1</v>
      </c>
      <c r="AI58" s="239" t="s">
        <v>15</v>
      </c>
      <c r="AJ58" s="258"/>
      <c r="AK58" s="27"/>
      <c r="AL58" s="25"/>
      <c r="AM58" s="25"/>
      <c r="AN58" s="25"/>
      <c r="AO58" s="25"/>
      <c r="AP58" s="25"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v>0</v>
      </c>
      <c r="BC58" s="239" t="s">
        <v>15</v>
      </c>
      <c r="BD58" s="258"/>
      <c r="BE58" s="14">
        <v>6</v>
      </c>
      <c r="BF58" s="15">
        <v>3</v>
      </c>
      <c r="BG58" s="15">
        <v>3</v>
      </c>
      <c r="BH58" s="15">
        <v>2</v>
      </c>
      <c r="BI58" s="15">
        <v>1</v>
      </c>
      <c r="BJ58" s="25">
        <v>15</v>
      </c>
      <c r="BK58" s="252" t="s">
        <v>15</v>
      </c>
      <c r="BL58" s="252"/>
      <c r="BM58" s="15">
        <v>1</v>
      </c>
      <c r="BN58" s="15">
        <v>0</v>
      </c>
      <c r="BO58" s="15">
        <v>0</v>
      </c>
      <c r="BP58" s="15"/>
      <c r="BQ58" s="15"/>
      <c r="BR58" s="16">
        <v>1</v>
      </c>
    </row>
    <row r="59" spans="15:76" x14ac:dyDescent="0.15">
      <c r="O59" s="239" t="s">
        <v>12</v>
      </c>
      <c r="P59" s="240"/>
      <c r="Q59" s="17">
        <v>7</v>
      </c>
      <c r="R59" s="17">
        <v>3</v>
      </c>
      <c r="S59" s="17">
        <v>3</v>
      </c>
      <c r="T59" s="17">
        <v>2</v>
      </c>
      <c r="U59" s="17">
        <v>1</v>
      </c>
      <c r="V59" s="17">
        <v>16</v>
      </c>
      <c r="W59" s="260" t="s">
        <v>12</v>
      </c>
      <c r="X59" s="261"/>
      <c r="Y59" s="17">
        <v>1</v>
      </c>
      <c r="Z59" s="17">
        <v>0</v>
      </c>
      <c r="AA59" s="17">
        <v>0</v>
      </c>
      <c r="AB59" s="17">
        <v>0</v>
      </c>
      <c r="AC59" s="17">
        <v>0</v>
      </c>
      <c r="AD59" s="17">
        <v>1</v>
      </c>
      <c r="AI59" s="239" t="s">
        <v>12</v>
      </c>
      <c r="AJ59" s="240"/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260" t="s">
        <v>12</v>
      </c>
      <c r="AR59" s="261"/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BC59" s="239" t="s">
        <v>12</v>
      </c>
      <c r="BD59" s="240"/>
      <c r="BE59" s="17">
        <v>7</v>
      </c>
      <c r="BF59" s="17">
        <v>3</v>
      </c>
      <c r="BG59" s="17">
        <v>3</v>
      </c>
      <c r="BH59" s="17">
        <v>2</v>
      </c>
      <c r="BI59" s="17">
        <v>1</v>
      </c>
      <c r="BJ59" s="17">
        <v>16</v>
      </c>
      <c r="BK59" s="260" t="s">
        <v>12</v>
      </c>
      <c r="BL59" s="261"/>
      <c r="BM59" s="17">
        <v>1</v>
      </c>
      <c r="BN59" s="17">
        <v>0</v>
      </c>
      <c r="BO59" s="17">
        <v>0</v>
      </c>
      <c r="BP59" s="17">
        <v>0</v>
      </c>
      <c r="BQ59" s="17">
        <v>0</v>
      </c>
      <c r="BR59" s="17">
        <v>1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v>546</v>
      </c>
      <c r="S62" s="371"/>
      <c r="T62" s="43"/>
      <c r="U62" s="44"/>
      <c r="V62" s="46" t="s">
        <v>16</v>
      </c>
      <c r="W62" s="370">
        <v>2604</v>
      </c>
      <c r="X62" s="371"/>
      <c r="Y62" s="47"/>
      <c r="Z62" s="47"/>
      <c r="AA62" s="46" t="s">
        <v>16</v>
      </c>
      <c r="AB62" s="370">
        <v>1702</v>
      </c>
      <c r="AC62" s="371"/>
      <c r="AD62" s="37" t="s">
        <v>16</v>
      </c>
      <c r="AE62" s="164">
        <v>821</v>
      </c>
      <c r="AF62" s="164">
        <v>881</v>
      </c>
      <c r="AK62" s="30" t="s">
        <v>16</v>
      </c>
      <c r="AL62" s="372">
        <v>0</v>
      </c>
      <c r="AM62" s="216"/>
      <c r="AN62" s="28"/>
      <c r="AP62" s="30" t="s">
        <v>16</v>
      </c>
      <c r="AQ62" s="372">
        <v>51</v>
      </c>
      <c r="AR62" s="216"/>
      <c r="AS62" s="31"/>
      <c r="AT62" s="31"/>
      <c r="AU62" s="30" t="s">
        <v>16</v>
      </c>
      <c r="AV62" s="372">
        <v>0</v>
      </c>
      <c r="AW62" s="216"/>
      <c r="AX62" s="37" t="s">
        <v>16</v>
      </c>
      <c r="AY62" s="38">
        <v>0</v>
      </c>
      <c r="AZ62" s="38">
        <v>0</v>
      </c>
      <c r="BE62" s="30" t="s">
        <v>16</v>
      </c>
      <c r="BF62" s="373">
        <v>546</v>
      </c>
      <c r="BG62" s="374"/>
      <c r="BH62" s="28"/>
      <c r="BJ62" s="30" t="s">
        <v>16</v>
      </c>
      <c r="BK62" s="373">
        <v>2655</v>
      </c>
      <c r="BL62" s="374"/>
      <c r="BM62" s="31"/>
      <c r="BN62" s="31"/>
      <c r="BO62" s="30" t="s">
        <v>16</v>
      </c>
      <c r="BP62" s="373">
        <v>1702</v>
      </c>
      <c r="BQ62" s="374"/>
      <c r="BR62" s="37" t="s">
        <v>16</v>
      </c>
      <c r="BS62" s="164">
        <v>821</v>
      </c>
      <c r="BT62" s="164">
        <v>881</v>
      </c>
    </row>
    <row r="63" spans="15:76" ht="15" thickBot="1" x14ac:dyDescent="0.2">
      <c r="Q63" s="48" t="s">
        <v>14</v>
      </c>
      <c r="R63" s="375">
        <v>532</v>
      </c>
      <c r="S63" s="376"/>
      <c r="T63" s="43"/>
      <c r="U63" s="44"/>
      <c r="V63" s="48" t="s">
        <v>14</v>
      </c>
      <c r="W63" s="375">
        <v>2467</v>
      </c>
      <c r="X63" s="376"/>
      <c r="Y63" s="47"/>
      <c r="Z63" s="47"/>
      <c r="AA63" s="48" t="s">
        <v>14</v>
      </c>
      <c r="AB63" s="375">
        <v>2251</v>
      </c>
      <c r="AC63" s="376"/>
      <c r="AD63" s="37" t="s">
        <v>14</v>
      </c>
      <c r="AE63" s="165">
        <v>886</v>
      </c>
      <c r="AF63" s="165">
        <v>1365</v>
      </c>
      <c r="AK63" s="161" t="s">
        <v>14</v>
      </c>
      <c r="AL63" s="377">
        <v>0</v>
      </c>
      <c r="AM63" s="378"/>
      <c r="AN63" s="28"/>
      <c r="AP63" s="161" t="s">
        <v>14</v>
      </c>
      <c r="AQ63" s="377">
        <v>59</v>
      </c>
      <c r="AR63" s="378"/>
      <c r="AS63" s="31"/>
      <c r="AT63" s="31"/>
      <c r="AU63" s="161" t="s">
        <v>14</v>
      </c>
      <c r="AV63" s="377">
        <v>1</v>
      </c>
      <c r="AW63" s="378"/>
      <c r="AX63" s="37" t="s">
        <v>14</v>
      </c>
      <c r="AY63" s="39">
        <v>0</v>
      </c>
      <c r="AZ63" s="39">
        <v>1</v>
      </c>
      <c r="BE63" s="161" t="s">
        <v>14</v>
      </c>
      <c r="BF63" s="379">
        <v>532</v>
      </c>
      <c r="BG63" s="380"/>
      <c r="BH63" s="28"/>
      <c r="BJ63" s="161" t="s">
        <v>14</v>
      </c>
      <c r="BK63" s="379">
        <v>2526</v>
      </c>
      <c r="BL63" s="380"/>
      <c r="BM63" s="31"/>
      <c r="BN63" s="31"/>
      <c r="BO63" s="161" t="s">
        <v>14</v>
      </c>
      <c r="BP63" s="379">
        <v>2252</v>
      </c>
      <c r="BQ63" s="381"/>
      <c r="BR63" s="37" t="s">
        <v>14</v>
      </c>
      <c r="BS63" s="165">
        <v>886</v>
      </c>
      <c r="BT63" s="165">
        <v>1366</v>
      </c>
    </row>
    <row r="64" spans="15:76" ht="15" thickBot="1" x14ac:dyDescent="0.2">
      <c r="Q64" s="49" t="s">
        <v>12</v>
      </c>
      <c r="R64" s="389">
        <v>1078</v>
      </c>
      <c r="S64" s="390"/>
      <c r="T64" s="43"/>
      <c r="U64" s="44"/>
      <c r="V64" s="49" t="s">
        <v>12</v>
      </c>
      <c r="W64" s="389">
        <v>5071</v>
      </c>
      <c r="X64" s="390"/>
      <c r="Y64" s="47"/>
      <c r="Z64" s="47"/>
      <c r="AA64" s="49" t="s">
        <v>12</v>
      </c>
      <c r="AB64" s="389">
        <v>3953</v>
      </c>
      <c r="AC64" s="390"/>
      <c r="AD64" s="37" t="s">
        <v>12</v>
      </c>
      <c r="AE64" s="166">
        <v>1707</v>
      </c>
      <c r="AF64" s="167">
        <v>2246</v>
      </c>
      <c r="AK64" s="163" t="s">
        <v>12</v>
      </c>
      <c r="AL64" s="391">
        <v>0</v>
      </c>
      <c r="AM64" s="392"/>
      <c r="AN64" s="28"/>
      <c r="AP64" s="163" t="s">
        <v>12</v>
      </c>
      <c r="AQ64" s="391">
        <v>110</v>
      </c>
      <c r="AR64" s="392"/>
      <c r="AS64" s="31"/>
      <c r="AT64" s="31"/>
      <c r="AU64" s="163" t="s">
        <v>12</v>
      </c>
      <c r="AV64" s="391">
        <v>1</v>
      </c>
      <c r="AW64" s="392"/>
      <c r="AX64" s="37" t="s">
        <v>12</v>
      </c>
      <c r="AY64" s="40">
        <v>0</v>
      </c>
      <c r="AZ64" s="41">
        <v>1</v>
      </c>
      <c r="BE64" s="163" t="s">
        <v>12</v>
      </c>
      <c r="BF64" s="385">
        <v>1078</v>
      </c>
      <c r="BG64" s="386"/>
      <c r="BH64" s="28"/>
      <c r="BJ64" s="163" t="s">
        <v>12</v>
      </c>
      <c r="BK64" s="385">
        <v>5181</v>
      </c>
      <c r="BL64" s="386"/>
      <c r="BM64" s="31"/>
      <c r="BN64" s="31"/>
      <c r="BO64" s="163" t="s">
        <v>12</v>
      </c>
      <c r="BP64" s="385">
        <v>3954</v>
      </c>
      <c r="BQ64" s="386"/>
      <c r="BR64" s="37" t="s">
        <v>12</v>
      </c>
      <c r="BS64" s="166">
        <v>1707</v>
      </c>
      <c r="BT64" s="167">
        <v>2247</v>
      </c>
      <c r="BW64" s="32"/>
      <c r="BX64" s="32"/>
    </row>
    <row r="65" spans="17:76" ht="14.25" x14ac:dyDescent="0.15">
      <c r="Q65" s="50" t="s">
        <v>23</v>
      </c>
      <c r="R65" s="387">
        <v>0.10671154226885765</v>
      </c>
      <c r="S65" s="388"/>
      <c r="T65" s="44"/>
      <c r="U65" s="44"/>
      <c r="V65" s="50" t="s">
        <v>23</v>
      </c>
      <c r="W65" s="387">
        <v>0.50197980597901404</v>
      </c>
      <c r="X65" s="388"/>
      <c r="Y65" s="51"/>
      <c r="Z65" s="51"/>
      <c r="AA65" s="50" t="s">
        <v>23</v>
      </c>
      <c r="AB65" s="387">
        <v>0.39130865175212831</v>
      </c>
      <c r="AC65" s="388"/>
      <c r="AE65" s="42">
        <v>0.16897644030884973</v>
      </c>
      <c r="AF65" s="42">
        <v>0.22233221144327855</v>
      </c>
      <c r="AK65" s="162" t="s">
        <v>23</v>
      </c>
      <c r="AL65" s="382">
        <v>0</v>
      </c>
      <c r="AM65" s="383"/>
      <c r="AP65" s="162" t="s">
        <v>23</v>
      </c>
      <c r="AQ65" s="382">
        <v>0.99099099099099097</v>
      </c>
      <c r="AR65" s="383"/>
      <c r="AS65" s="33"/>
      <c r="AT65" s="33"/>
      <c r="AU65" s="162" t="s">
        <v>23</v>
      </c>
      <c r="AV65" s="382">
        <v>9.0090090090090089E-3</v>
      </c>
      <c r="AW65" s="383"/>
      <c r="AY65" s="42">
        <v>0</v>
      </c>
      <c r="AZ65" s="42">
        <v>9.0090090090090089E-3</v>
      </c>
      <c r="BE65" s="162" t="s">
        <v>23</v>
      </c>
      <c r="BF65" s="382">
        <v>0.10555174777244689</v>
      </c>
      <c r="BG65" s="383"/>
      <c r="BJ65" s="162" t="s">
        <v>23</v>
      </c>
      <c r="BK65" s="382">
        <v>0.50729462449818863</v>
      </c>
      <c r="BL65" s="383"/>
      <c r="BM65" s="33"/>
      <c r="BN65" s="33"/>
      <c r="BO65" s="162" t="s">
        <v>23</v>
      </c>
      <c r="BP65" s="382">
        <v>0.38715362772936451</v>
      </c>
      <c r="BQ65" s="383"/>
      <c r="BS65" s="42">
        <v>0.16713991971017331</v>
      </c>
      <c r="BT65" s="42">
        <v>0.22001370801919123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v>1587</v>
      </c>
      <c r="AA74" s="384"/>
    </row>
    <row r="75" spans="17:76" x14ac:dyDescent="0.15">
      <c r="W75" s="35"/>
      <c r="X75" s="35"/>
      <c r="Y75" s="36" t="s">
        <v>27</v>
      </c>
      <c r="Z75" s="384">
        <v>1527</v>
      </c>
      <c r="AA75" s="384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2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E8B7-6381-4178-BBF2-4845DB63BA19}">
  <dimension ref="A1:BX75"/>
  <sheetViews>
    <sheetView view="pageBreakPreview" zoomScale="95" zoomScaleNormal="100" zoomScaleSheetLayoutView="95" workbookViewId="0">
      <selection activeCell="H21" sqref="H21:H2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20" t="s">
        <v>60</v>
      </c>
      <c r="B1" s="220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20"/>
      <c r="B2" s="220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211"/>
      <c r="B3" s="211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70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">
        <v>72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">
        <v>72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">
        <v>72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v>4859</v>
      </c>
      <c r="P7" s="248"/>
      <c r="Q7" s="208">
        <v>21</v>
      </c>
      <c r="R7" s="209">
        <v>29</v>
      </c>
      <c r="S7" s="209">
        <v>32</v>
      </c>
      <c r="T7" s="209">
        <v>36</v>
      </c>
      <c r="U7" s="209">
        <v>34</v>
      </c>
      <c r="V7" s="209">
        <v>152</v>
      </c>
      <c r="W7" s="249" t="s">
        <v>13</v>
      </c>
      <c r="X7" s="250"/>
      <c r="Y7" s="209">
        <v>33</v>
      </c>
      <c r="Z7" s="209">
        <v>37</v>
      </c>
      <c r="AA7" s="209">
        <v>44</v>
      </c>
      <c r="AB7" s="209">
        <v>41</v>
      </c>
      <c r="AC7" s="209">
        <v>35</v>
      </c>
      <c r="AD7" s="210">
        <v>190</v>
      </c>
      <c r="AG7" s="239" t="s">
        <v>13</v>
      </c>
      <c r="AH7" s="240"/>
      <c r="AI7" s="247">
        <v>52</v>
      </c>
      <c r="AJ7" s="248"/>
      <c r="AK7" s="208"/>
      <c r="AL7" s="209"/>
      <c r="AM7" s="209"/>
      <c r="AN7" s="209"/>
      <c r="AO7" s="209"/>
      <c r="AP7" s="209">
        <v>0</v>
      </c>
      <c r="AQ7" s="249" t="s">
        <v>13</v>
      </c>
      <c r="AR7" s="250"/>
      <c r="AS7" s="209"/>
      <c r="AT7" s="209"/>
      <c r="AU7" s="209"/>
      <c r="AV7" s="209"/>
      <c r="AW7" s="209"/>
      <c r="AX7" s="210">
        <v>0</v>
      </c>
      <c r="BA7" s="239" t="s">
        <v>13</v>
      </c>
      <c r="BB7" s="240"/>
      <c r="BC7" s="247">
        <v>4911</v>
      </c>
      <c r="BD7" s="248"/>
      <c r="BE7" s="208">
        <v>21</v>
      </c>
      <c r="BF7" s="209">
        <v>29</v>
      </c>
      <c r="BG7" s="209">
        <v>32</v>
      </c>
      <c r="BH7" s="209">
        <v>36</v>
      </c>
      <c r="BI7" s="209">
        <v>34</v>
      </c>
      <c r="BJ7" s="209">
        <v>152</v>
      </c>
      <c r="BK7" s="251" t="s">
        <v>13</v>
      </c>
      <c r="BL7" s="251"/>
      <c r="BM7" s="209">
        <v>33</v>
      </c>
      <c r="BN7" s="209">
        <v>37</v>
      </c>
      <c r="BO7" s="209">
        <v>44</v>
      </c>
      <c r="BP7" s="209">
        <v>41</v>
      </c>
      <c r="BQ7" s="209">
        <v>35</v>
      </c>
      <c r="BR7" s="210">
        <v>190</v>
      </c>
    </row>
    <row r="8" spans="1:70" ht="15.75" customHeight="1" thickBot="1" x14ac:dyDescent="0.2">
      <c r="B8" s="141" t="s">
        <v>34</v>
      </c>
      <c r="C8" s="137">
        <v>3152</v>
      </c>
      <c r="D8" s="55">
        <v>3008</v>
      </c>
      <c r="E8" s="56">
        <v>6160</v>
      </c>
      <c r="F8" s="57">
        <v>52</v>
      </c>
      <c r="G8" s="58">
        <v>58</v>
      </c>
      <c r="H8" s="56">
        <v>110</v>
      </c>
      <c r="I8" s="101">
        <v>3204</v>
      </c>
      <c r="J8" s="102">
        <v>3066</v>
      </c>
      <c r="K8" s="103">
        <v>6270</v>
      </c>
      <c r="L8" s="68"/>
      <c r="M8" s="239" t="s">
        <v>14</v>
      </c>
      <c r="N8" s="240"/>
      <c r="O8" s="247">
        <v>5270</v>
      </c>
      <c r="P8" s="248"/>
      <c r="Q8" s="14">
        <v>21</v>
      </c>
      <c r="R8" s="15">
        <v>24</v>
      </c>
      <c r="S8" s="15">
        <v>31</v>
      </c>
      <c r="T8" s="15">
        <v>21</v>
      </c>
      <c r="U8" s="15">
        <v>22</v>
      </c>
      <c r="V8" s="15">
        <v>119</v>
      </c>
      <c r="W8" s="256" t="s">
        <v>15</v>
      </c>
      <c r="X8" s="257"/>
      <c r="Y8" s="15">
        <v>34</v>
      </c>
      <c r="Z8" s="25">
        <v>43</v>
      </c>
      <c r="AA8" s="15">
        <v>38</v>
      </c>
      <c r="AB8" s="15">
        <v>29</v>
      </c>
      <c r="AC8" s="15">
        <v>42</v>
      </c>
      <c r="AD8" s="16">
        <v>186</v>
      </c>
      <c r="AG8" s="239" t="s">
        <v>14</v>
      </c>
      <c r="AH8" s="240"/>
      <c r="AI8" s="247">
        <v>59</v>
      </c>
      <c r="AJ8" s="248"/>
      <c r="AK8" s="14"/>
      <c r="AL8" s="15"/>
      <c r="AM8" s="15"/>
      <c r="AN8" s="15"/>
      <c r="AO8" s="15"/>
      <c r="AP8" s="15"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v>0</v>
      </c>
      <c r="BA8" s="239" t="s">
        <v>14</v>
      </c>
      <c r="BB8" s="240"/>
      <c r="BC8" s="247">
        <v>5329</v>
      </c>
      <c r="BD8" s="248"/>
      <c r="BE8" s="14">
        <v>21</v>
      </c>
      <c r="BF8" s="15">
        <v>24</v>
      </c>
      <c r="BG8" s="15">
        <v>31</v>
      </c>
      <c r="BH8" s="15">
        <v>21</v>
      </c>
      <c r="BI8" s="15">
        <v>22</v>
      </c>
      <c r="BJ8" s="15">
        <v>119</v>
      </c>
      <c r="BK8" s="252" t="s">
        <v>15</v>
      </c>
      <c r="BL8" s="252"/>
      <c r="BM8" s="15">
        <v>34</v>
      </c>
      <c r="BN8" s="15">
        <v>43</v>
      </c>
      <c r="BO8" s="15">
        <v>38</v>
      </c>
      <c r="BP8" s="15">
        <v>29</v>
      </c>
      <c r="BQ8" s="15">
        <v>42</v>
      </c>
      <c r="BR8" s="16">
        <v>186</v>
      </c>
    </row>
    <row r="9" spans="1:70" ht="15" x14ac:dyDescent="0.15">
      <c r="B9" s="142" t="s">
        <v>35</v>
      </c>
      <c r="C9" s="138">
        <v>1707</v>
      </c>
      <c r="D9" s="59">
        <v>2262</v>
      </c>
      <c r="E9" s="60">
        <v>3969</v>
      </c>
      <c r="F9" s="61">
        <v>0</v>
      </c>
      <c r="G9" s="59">
        <v>1</v>
      </c>
      <c r="H9" s="60">
        <v>1</v>
      </c>
      <c r="I9" s="104">
        <v>1707</v>
      </c>
      <c r="J9" s="105">
        <v>2263</v>
      </c>
      <c r="K9" s="106">
        <v>3970</v>
      </c>
      <c r="L9" s="68"/>
      <c r="M9" s="239" t="s">
        <v>12</v>
      </c>
      <c r="N9" s="240"/>
      <c r="O9" s="247">
        <v>10129</v>
      </c>
      <c r="P9" s="253"/>
      <c r="Q9" s="17">
        <v>42</v>
      </c>
      <c r="R9" s="17">
        <v>53</v>
      </c>
      <c r="S9" s="17">
        <v>63</v>
      </c>
      <c r="T9" s="17">
        <v>57</v>
      </c>
      <c r="U9" s="17">
        <v>56</v>
      </c>
      <c r="V9" s="17">
        <v>271</v>
      </c>
      <c r="W9" s="254" t="s">
        <v>12</v>
      </c>
      <c r="X9" s="255"/>
      <c r="Y9" s="17">
        <v>67</v>
      </c>
      <c r="Z9" s="17">
        <v>80</v>
      </c>
      <c r="AA9" s="17">
        <v>82</v>
      </c>
      <c r="AB9" s="17">
        <v>70</v>
      </c>
      <c r="AC9" s="17">
        <v>77</v>
      </c>
      <c r="AD9" s="17">
        <v>376</v>
      </c>
      <c r="AG9" s="239" t="s">
        <v>12</v>
      </c>
      <c r="AH9" s="240"/>
      <c r="AI9" s="247">
        <v>111</v>
      </c>
      <c r="AJ9" s="253"/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254" t="s">
        <v>12</v>
      </c>
      <c r="AR9" s="255"/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BA9" s="239" t="s">
        <v>12</v>
      </c>
      <c r="BB9" s="240"/>
      <c r="BC9" s="247">
        <v>10240</v>
      </c>
      <c r="BD9" s="248"/>
      <c r="BE9" s="17">
        <v>42</v>
      </c>
      <c r="BF9" s="17">
        <v>53</v>
      </c>
      <c r="BG9" s="17">
        <v>63</v>
      </c>
      <c r="BH9" s="17">
        <v>57</v>
      </c>
      <c r="BI9" s="17">
        <v>56</v>
      </c>
      <c r="BJ9" s="17">
        <v>271</v>
      </c>
      <c r="BK9" s="259" t="s">
        <v>12</v>
      </c>
      <c r="BL9" s="259"/>
      <c r="BM9" s="17">
        <v>67</v>
      </c>
      <c r="BN9" s="17">
        <v>80</v>
      </c>
      <c r="BO9" s="17">
        <v>82</v>
      </c>
      <c r="BP9" s="17">
        <v>70</v>
      </c>
      <c r="BQ9" s="17">
        <v>77</v>
      </c>
      <c r="BR9" s="17">
        <v>376</v>
      </c>
    </row>
    <row r="10" spans="1:70" ht="15.75" thickBot="1" x14ac:dyDescent="0.2">
      <c r="B10" s="143" t="s">
        <v>12</v>
      </c>
      <c r="C10" s="139">
        <v>4859</v>
      </c>
      <c r="D10" s="62">
        <v>5270</v>
      </c>
      <c r="E10" s="63">
        <v>10129</v>
      </c>
      <c r="F10" s="64">
        <v>52</v>
      </c>
      <c r="G10" s="62">
        <v>59</v>
      </c>
      <c r="H10" s="63">
        <v>111</v>
      </c>
      <c r="I10" s="107">
        <v>4911</v>
      </c>
      <c r="J10" s="108">
        <v>5329</v>
      </c>
      <c r="K10" s="109">
        <v>10240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v>35.130000000000003</v>
      </c>
      <c r="D12" s="159">
        <v>42.92</v>
      </c>
      <c r="E12" s="155">
        <v>39.18</v>
      </c>
      <c r="F12" s="154">
        <v>0</v>
      </c>
      <c r="G12" s="159">
        <v>1.69</v>
      </c>
      <c r="H12" s="155">
        <v>0.9</v>
      </c>
      <c r="I12" s="156">
        <v>34.76</v>
      </c>
      <c r="J12" s="157">
        <v>42.47</v>
      </c>
      <c r="K12" s="155">
        <v>38.770000000000003</v>
      </c>
      <c r="L12" s="69"/>
      <c r="N12" s="158"/>
      <c r="O12" s="239" t="s">
        <v>13</v>
      </c>
      <c r="P12" s="258"/>
      <c r="Q12" s="23">
        <v>36</v>
      </c>
      <c r="R12" s="209">
        <v>33</v>
      </c>
      <c r="S12" s="209">
        <v>45</v>
      </c>
      <c r="T12" s="209">
        <v>33</v>
      </c>
      <c r="U12" s="209">
        <v>47</v>
      </c>
      <c r="V12" s="209">
        <v>194</v>
      </c>
      <c r="W12" s="249" t="s">
        <v>13</v>
      </c>
      <c r="X12" s="250"/>
      <c r="Y12" s="24">
        <v>47</v>
      </c>
      <c r="Z12" s="209">
        <v>37</v>
      </c>
      <c r="AA12" s="209">
        <v>54</v>
      </c>
      <c r="AB12" s="209">
        <v>58</v>
      </c>
      <c r="AC12" s="209">
        <v>34</v>
      </c>
      <c r="AD12" s="210">
        <v>230</v>
      </c>
      <c r="AI12" s="239" t="s">
        <v>13</v>
      </c>
      <c r="AJ12" s="258"/>
      <c r="AK12" s="208"/>
      <c r="AL12" s="209"/>
      <c r="AM12" s="209"/>
      <c r="AN12" s="209"/>
      <c r="AO12" s="209"/>
      <c r="AP12" s="209">
        <v>0</v>
      </c>
      <c r="AQ12" s="249" t="s">
        <v>13</v>
      </c>
      <c r="AR12" s="250"/>
      <c r="AS12" s="209"/>
      <c r="AT12" s="209"/>
      <c r="AU12" s="209"/>
      <c r="AV12" s="209"/>
      <c r="AW12" s="209">
        <v>1</v>
      </c>
      <c r="AX12" s="210">
        <v>1</v>
      </c>
      <c r="BC12" s="239" t="s">
        <v>13</v>
      </c>
      <c r="BD12" s="258"/>
      <c r="BE12" s="208">
        <v>36</v>
      </c>
      <c r="BF12" s="209">
        <v>33</v>
      </c>
      <c r="BG12" s="209">
        <v>45</v>
      </c>
      <c r="BH12" s="209">
        <v>33</v>
      </c>
      <c r="BI12" s="209">
        <v>47</v>
      </c>
      <c r="BJ12" s="209">
        <v>194</v>
      </c>
      <c r="BK12" s="251" t="s">
        <v>13</v>
      </c>
      <c r="BL12" s="251"/>
      <c r="BM12" s="209">
        <v>47</v>
      </c>
      <c r="BN12" s="209">
        <v>37</v>
      </c>
      <c r="BO12" s="209">
        <v>54</v>
      </c>
      <c r="BP12" s="209">
        <v>58</v>
      </c>
      <c r="BQ12" s="209">
        <v>35</v>
      </c>
      <c r="BR12" s="210">
        <v>231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32</v>
      </c>
      <c r="R13" s="15">
        <v>63</v>
      </c>
      <c r="S13" s="15">
        <v>46</v>
      </c>
      <c r="T13" s="15">
        <v>40</v>
      </c>
      <c r="U13" s="15">
        <v>48</v>
      </c>
      <c r="V13" s="15">
        <v>229</v>
      </c>
      <c r="W13" s="256" t="s">
        <v>15</v>
      </c>
      <c r="X13" s="257"/>
      <c r="Y13" s="15">
        <v>33</v>
      </c>
      <c r="Z13" s="15">
        <v>43</v>
      </c>
      <c r="AA13" s="15">
        <v>52</v>
      </c>
      <c r="AB13" s="15">
        <v>58</v>
      </c>
      <c r="AC13" s="15">
        <v>39</v>
      </c>
      <c r="AD13" s="16">
        <v>225</v>
      </c>
      <c r="AI13" s="239" t="s">
        <v>15</v>
      </c>
      <c r="AJ13" s="258"/>
      <c r="AK13" s="14"/>
      <c r="AL13" s="15"/>
      <c r="AM13" s="15"/>
      <c r="AN13" s="15"/>
      <c r="AO13" s="15"/>
      <c r="AP13" s="15">
        <v>0</v>
      </c>
      <c r="AQ13" s="256" t="s">
        <v>15</v>
      </c>
      <c r="AR13" s="257"/>
      <c r="AS13" s="15"/>
      <c r="AT13" s="15"/>
      <c r="AU13" s="15"/>
      <c r="AV13" s="15"/>
      <c r="AW13" s="15"/>
      <c r="AX13" s="16">
        <v>0</v>
      </c>
      <c r="BC13" s="239" t="s">
        <v>15</v>
      </c>
      <c r="BD13" s="258"/>
      <c r="BE13" s="14">
        <v>32</v>
      </c>
      <c r="BF13" s="15">
        <v>63</v>
      </c>
      <c r="BG13" s="15">
        <v>46</v>
      </c>
      <c r="BH13" s="15">
        <v>40</v>
      </c>
      <c r="BI13" s="15">
        <v>48</v>
      </c>
      <c r="BJ13" s="15">
        <v>229</v>
      </c>
      <c r="BK13" s="252" t="s">
        <v>15</v>
      </c>
      <c r="BL13" s="252"/>
      <c r="BM13" s="15">
        <v>33</v>
      </c>
      <c r="BN13" s="15">
        <v>43</v>
      </c>
      <c r="BO13" s="15">
        <v>52</v>
      </c>
      <c r="BP13" s="15">
        <v>58</v>
      </c>
      <c r="BQ13" s="15">
        <v>39</v>
      </c>
      <c r="BR13" s="16">
        <v>225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v>68</v>
      </c>
      <c r="R14" s="17">
        <v>96</v>
      </c>
      <c r="S14" s="17">
        <v>91</v>
      </c>
      <c r="T14" s="17">
        <v>73</v>
      </c>
      <c r="U14" s="17">
        <v>95</v>
      </c>
      <c r="V14" s="17">
        <v>423</v>
      </c>
      <c r="W14" s="260" t="s">
        <v>12</v>
      </c>
      <c r="X14" s="261"/>
      <c r="Y14" s="17">
        <v>80</v>
      </c>
      <c r="Z14" s="17">
        <v>80</v>
      </c>
      <c r="AA14" s="17">
        <v>106</v>
      </c>
      <c r="AB14" s="17">
        <v>116</v>
      </c>
      <c r="AC14" s="17">
        <v>73</v>
      </c>
      <c r="AD14" s="17">
        <v>455</v>
      </c>
      <c r="AI14" s="239" t="s">
        <v>12</v>
      </c>
      <c r="AJ14" s="240"/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260" t="s">
        <v>12</v>
      </c>
      <c r="AR14" s="261"/>
      <c r="AS14" s="17">
        <v>0</v>
      </c>
      <c r="AT14" s="17">
        <v>0</v>
      </c>
      <c r="AU14" s="17">
        <v>0</v>
      </c>
      <c r="AV14" s="17">
        <v>0</v>
      </c>
      <c r="AW14" s="17">
        <v>1</v>
      </c>
      <c r="AX14" s="17">
        <v>1</v>
      </c>
      <c r="BC14" s="239" t="s">
        <v>12</v>
      </c>
      <c r="BD14" s="240"/>
      <c r="BE14" s="17">
        <v>68</v>
      </c>
      <c r="BF14" s="17">
        <v>96</v>
      </c>
      <c r="BG14" s="17">
        <v>91</v>
      </c>
      <c r="BH14" s="17">
        <v>73</v>
      </c>
      <c r="BI14" s="17">
        <v>95</v>
      </c>
      <c r="BJ14" s="17">
        <v>423</v>
      </c>
      <c r="BK14" s="260" t="s">
        <v>12</v>
      </c>
      <c r="BL14" s="261"/>
      <c r="BM14" s="17">
        <v>80</v>
      </c>
      <c r="BN14" s="17">
        <v>80</v>
      </c>
      <c r="BO14" s="17">
        <v>106</v>
      </c>
      <c r="BP14" s="17">
        <v>116</v>
      </c>
      <c r="BQ14" s="17">
        <v>74</v>
      </c>
      <c r="BR14" s="17">
        <v>456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v>1589</v>
      </c>
      <c r="D17" s="73">
        <v>1522</v>
      </c>
      <c r="E17" s="74">
        <v>3111</v>
      </c>
      <c r="F17" s="75">
        <v>5</v>
      </c>
      <c r="G17" s="73">
        <v>8</v>
      </c>
      <c r="H17" s="74">
        <v>13</v>
      </c>
      <c r="I17" s="112">
        <v>1594</v>
      </c>
      <c r="J17" s="113">
        <v>1530</v>
      </c>
      <c r="K17" s="114">
        <v>3124</v>
      </c>
      <c r="L17" s="68"/>
      <c r="O17" s="239" t="s">
        <v>13</v>
      </c>
      <c r="P17" s="258"/>
      <c r="Q17" s="208">
        <v>58</v>
      </c>
      <c r="R17" s="209">
        <v>24</v>
      </c>
      <c r="S17" s="209">
        <v>33</v>
      </c>
      <c r="T17" s="209">
        <v>36</v>
      </c>
      <c r="U17" s="209">
        <v>42</v>
      </c>
      <c r="V17" s="209">
        <v>193</v>
      </c>
      <c r="W17" s="249" t="s">
        <v>13</v>
      </c>
      <c r="X17" s="250"/>
      <c r="Y17" s="209">
        <v>42</v>
      </c>
      <c r="Z17" s="209">
        <v>37</v>
      </c>
      <c r="AA17" s="209">
        <v>33</v>
      </c>
      <c r="AB17" s="209">
        <v>35</v>
      </c>
      <c r="AC17" s="209">
        <v>42</v>
      </c>
      <c r="AD17" s="210">
        <v>189</v>
      </c>
      <c r="AI17" s="239" t="s">
        <v>13</v>
      </c>
      <c r="AJ17" s="258"/>
      <c r="AK17" s="23">
        <v>3</v>
      </c>
      <c r="AL17" s="209">
        <v>4</v>
      </c>
      <c r="AM17" s="209">
        <v>5</v>
      </c>
      <c r="AN17" s="209">
        <v>4</v>
      </c>
      <c r="AO17" s="209">
        <v>5</v>
      </c>
      <c r="AP17" s="209">
        <v>21</v>
      </c>
      <c r="AQ17" s="249" t="s">
        <v>13</v>
      </c>
      <c r="AR17" s="250"/>
      <c r="AS17" s="209">
        <v>1</v>
      </c>
      <c r="AT17" s="209">
        <v>3</v>
      </c>
      <c r="AU17" s="209">
        <v>2</v>
      </c>
      <c r="AV17" s="209"/>
      <c r="AW17" s="209">
        <v>4</v>
      </c>
      <c r="AX17" s="210">
        <v>10</v>
      </c>
      <c r="BC17" s="239" t="s">
        <v>13</v>
      </c>
      <c r="BD17" s="258"/>
      <c r="BE17" s="208">
        <v>61</v>
      </c>
      <c r="BF17" s="209">
        <v>28</v>
      </c>
      <c r="BG17" s="209">
        <v>38</v>
      </c>
      <c r="BH17" s="209">
        <v>40</v>
      </c>
      <c r="BI17" s="209">
        <v>47</v>
      </c>
      <c r="BJ17" s="209">
        <v>214</v>
      </c>
      <c r="BK17" s="251" t="s">
        <v>13</v>
      </c>
      <c r="BL17" s="251"/>
      <c r="BM17" s="209">
        <v>43</v>
      </c>
      <c r="BN17" s="209">
        <v>40</v>
      </c>
      <c r="BO17" s="209">
        <v>35</v>
      </c>
      <c r="BP17" s="209">
        <v>35</v>
      </c>
      <c r="BQ17" s="209">
        <v>46</v>
      </c>
      <c r="BR17" s="210">
        <v>199</v>
      </c>
    </row>
    <row r="18" spans="2:70" ht="15.75" thickBot="1" x14ac:dyDescent="0.2">
      <c r="B18" s="149" t="s">
        <v>38</v>
      </c>
      <c r="C18" s="146">
        <v>382</v>
      </c>
      <c r="D18" s="65">
        <v>399</v>
      </c>
      <c r="E18" s="66">
        <v>781</v>
      </c>
      <c r="F18" s="67">
        <v>0</v>
      </c>
      <c r="G18" s="65">
        <v>0</v>
      </c>
      <c r="H18" s="66">
        <v>0</v>
      </c>
      <c r="I18" s="115">
        <v>382</v>
      </c>
      <c r="J18" s="116">
        <v>399</v>
      </c>
      <c r="K18" s="117">
        <v>781</v>
      </c>
      <c r="L18" s="69"/>
      <c r="O18" s="239" t="s">
        <v>15</v>
      </c>
      <c r="P18" s="258"/>
      <c r="Q18" s="14">
        <v>48</v>
      </c>
      <c r="R18" s="15">
        <v>49</v>
      </c>
      <c r="S18" s="15">
        <v>33</v>
      </c>
      <c r="T18" s="15">
        <v>49</v>
      </c>
      <c r="U18" s="15">
        <v>20</v>
      </c>
      <c r="V18" s="15">
        <v>199</v>
      </c>
      <c r="W18" s="256" t="s">
        <v>15</v>
      </c>
      <c r="X18" s="257"/>
      <c r="Y18" s="15">
        <v>28</v>
      </c>
      <c r="Z18" s="15">
        <v>23</v>
      </c>
      <c r="AA18" s="15">
        <v>28</v>
      </c>
      <c r="AB18" s="15">
        <v>38</v>
      </c>
      <c r="AC18" s="15">
        <v>25</v>
      </c>
      <c r="AD18" s="16">
        <v>142</v>
      </c>
      <c r="AI18" s="239" t="s">
        <v>15</v>
      </c>
      <c r="AJ18" s="258"/>
      <c r="AK18" s="14">
        <v>3</v>
      </c>
      <c r="AL18" s="15"/>
      <c r="AM18" s="15">
        <v>2</v>
      </c>
      <c r="AN18" s="15">
        <v>2</v>
      </c>
      <c r="AO18" s="15">
        <v>1</v>
      </c>
      <c r="AP18" s="15">
        <v>8</v>
      </c>
      <c r="AQ18" s="256" t="s">
        <v>15</v>
      </c>
      <c r="AR18" s="257"/>
      <c r="AS18" s="15">
        <v>1</v>
      </c>
      <c r="AT18" s="15">
        <v>1</v>
      </c>
      <c r="AU18" s="15">
        <v>2</v>
      </c>
      <c r="AV18" s="15">
        <v>3</v>
      </c>
      <c r="AW18" s="15">
        <v>4</v>
      </c>
      <c r="AX18" s="16">
        <v>11</v>
      </c>
      <c r="BC18" s="239" t="s">
        <v>15</v>
      </c>
      <c r="BD18" s="258"/>
      <c r="BE18" s="14">
        <v>51</v>
      </c>
      <c r="BF18" s="15">
        <v>49</v>
      </c>
      <c r="BG18" s="15">
        <v>35</v>
      </c>
      <c r="BH18" s="15">
        <v>51</v>
      </c>
      <c r="BI18" s="15">
        <v>21</v>
      </c>
      <c r="BJ18" s="15">
        <v>207</v>
      </c>
      <c r="BK18" s="252" t="s">
        <v>15</v>
      </c>
      <c r="BL18" s="252"/>
      <c r="BM18" s="15">
        <v>29</v>
      </c>
      <c r="BN18" s="15">
        <v>24</v>
      </c>
      <c r="BO18" s="15">
        <v>30</v>
      </c>
      <c r="BP18" s="15">
        <v>41</v>
      </c>
      <c r="BQ18" s="15">
        <v>29</v>
      </c>
      <c r="BR18" s="16">
        <v>153</v>
      </c>
    </row>
    <row r="19" spans="2:70" ht="15" x14ac:dyDescent="0.15">
      <c r="B19" s="150" t="s">
        <v>39</v>
      </c>
      <c r="C19" s="138">
        <v>448</v>
      </c>
      <c r="D19" s="59">
        <v>495</v>
      </c>
      <c r="E19" s="60">
        <v>943</v>
      </c>
      <c r="F19" s="61">
        <v>0</v>
      </c>
      <c r="G19" s="59">
        <v>0</v>
      </c>
      <c r="H19" s="60">
        <v>0</v>
      </c>
      <c r="I19" s="104">
        <v>448</v>
      </c>
      <c r="J19" s="105">
        <v>495</v>
      </c>
      <c r="K19" s="118">
        <v>943</v>
      </c>
      <c r="L19" s="69"/>
      <c r="O19" s="239" t="s">
        <v>12</v>
      </c>
      <c r="P19" s="240"/>
      <c r="Q19" s="17">
        <v>106</v>
      </c>
      <c r="R19" s="17">
        <v>73</v>
      </c>
      <c r="S19" s="17">
        <v>66</v>
      </c>
      <c r="T19" s="17">
        <v>85</v>
      </c>
      <c r="U19" s="17">
        <v>62</v>
      </c>
      <c r="V19" s="17">
        <v>392</v>
      </c>
      <c r="W19" s="260" t="s">
        <v>12</v>
      </c>
      <c r="X19" s="261"/>
      <c r="Y19" s="17">
        <v>70</v>
      </c>
      <c r="Z19" s="17">
        <v>60</v>
      </c>
      <c r="AA19" s="17">
        <v>61</v>
      </c>
      <c r="AB19" s="17">
        <v>73</v>
      </c>
      <c r="AC19" s="17">
        <v>67</v>
      </c>
      <c r="AD19" s="17">
        <v>331</v>
      </c>
      <c r="AI19" s="239" t="s">
        <v>12</v>
      </c>
      <c r="AJ19" s="240"/>
      <c r="AK19" s="17">
        <v>6</v>
      </c>
      <c r="AL19" s="17">
        <v>4</v>
      </c>
      <c r="AM19" s="17">
        <v>7</v>
      </c>
      <c r="AN19" s="17">
        <v>6</v>
      </c>
      <c r="AO19" s="17">
        <v>6</v>
      </c>
      <c r="AP19" s="17">
        <v>29</v>
      </c>
      <c r="AQ19" s="260" t="s">
        <v>12</v>
      </c>
      <c r="AR19" s="261"/>
      <c r="AS19" s="17">
        <v>2</v>
      </c>
      <c r="AT19" s="17">
        <v>4</v>
      </c>
      <c r="AU19" s="17">
        <v>4</v>
      </c>
      <c r="AV19" s="17">
        <v>3</v>
      </c>
      <c r="AW19" s="17">
        <v>8</v>
      </c>
      <c r="AX19" s="17">
        <v>21</v>
      </c>
      <c r="BC19" s="239" t="s">
        <v>12</v>
      </c>
      <c r="BD19" s="240"/>
      <c r="BE19" s="17">
        <v>112</v>
      </c>
      <c r="BF19" s="17">
        <v>77</v>
      </c>
      <c r="BG19" s="17">
        <v>73</v>
      </c>
      <c r="BH19" s="17">
        <v>91</v>
      </c>
      <c r="BI19" s="17">
        <v>68</v>
      </c>
      <c r="BJ19" s="17">
        <v>421</v>
      </c>
      <c r="BK19" s="260" t="s">
        <v>12</v>
      </c>
      <c r="BL19" s="261"/>
      <c r="BM19" s="17">
        <v>72</v>
      </c>
      <c r="BN19" s="17">
        <v>64</v>
      </c>
      <c r="BO19" s="17">
        <v>65</v>
      </c>
      <c r="BP19" s="17">
        <v>76</v>
      </c>
      <c r="BQ19" s="17">
        <v>75</v>
      </c>
      <c r="BR19" s="17">
        <v>352</v>
      </c>
    </row>
    <row r="20" spans="2:70" ht="15.75" thickBot="1" x14ac:dyDescent="0.2">
      <c r="B20" s="151" t="s">
        <v>22</v>
      </c>
      <c r="C20" s="147">
        <v>877</v>
      </c>
      <c r="D20" s="76">
        <v>1368</v>
      </c>
      <c r="E20" s="77">
        <v>2245</v>
      </c>
      <c r="F20" s="78">
        <v>0</v>
      </c>
      <c r="G20" s="76">
        <v>1</v>
      </c>
      <c r="H20" s="81">
        <v>1</v>
      </c>
      <c r="I20" s="119">
        <v>877</v>
      </c>
      <c r="J20" s="120">
        <v>1369</v>
      </c>
      <c r="K20" s="121">
        <v>2246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9.75" customHeight="1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208">
        <v>28</v>
      </c>
      <c r="R22" s="168">
        <v>34</v>
      </c>
      <c r="S22" s="209">
        <v>41</v>
      </c>
      <c r="T22" s="209">
        <v>40</v>
      </c>
      <c r="U22" s="209">
        <v>40</v>
      </c>
      <c r="V22" s="15">
        <v>183</v>
      </c>
      <c r="W22" s="249" t="s">
        <v>13</v>
      </c>
      <c r="X22" s="250"/>
      <c r="Y22" s="208">
        <v>34</v>
      </c>
      <c r="Z22" s="168">
        <v>50</v>
      </c>
      <c r="AA22" s="209">
        <v>49</v>
      </c>
      <c r="AB22" s="209">
        <v>54</v>
      </c>
      <c r="AC22" s="209">
        <v>45</v>
      </c>
      <c r="AD22" s="210">
        <v>232</v>
      </c>
      <c r="AI22" s="239" t="s">
        <v>13</v>
      </c>
      <c r="AJ22" s="258"/>
      <c r="AK22" s="208">
        <v>3</v>
      </c>
      <c r="AL22" s="209">
        <v>3</v>
      </c>
      <c r="AM22" s="209"/>
      <c r="AN22" s="209">
        <v>1</v>
      </c>
      <c r="AO22" s="209">
        <v>3</v>
      </c>
      <c r="AP22" s="209">
        <v>10</v>
      </c>
      <c r="AQ22" s="249" t="s">
        <v>13</v>
      </c>
      <c r="AR22" s="250"/>
      <c r="AS22" s="209"/>
      <c r="AT22" s="209">
        <v>1</v>
      </c>
      <c r="AU22" s="209">
        <v>2</v>
      </c>
      <c r="AV22" s="209">
        <v>2</v>
      </c>
      <c r="AW22" s="209"/>
      <c r="AX22" s="210">
        <v>5</v>
      </c>
      <c r="BC22" s="239" t="s">
        <v>13</v>
      </c>
      <c r="BD22" s="258"/>
      <c r="BE22" s="208">
        <v>31</v>
      </c>
      <c r="BF22" s="209">
        <v>37</v>
      </c>
      <c r="BG22" s="209">
        <v>41</v>
      </c>
      <c r="BH22" s="209">
        <v>41</v>
      </c>
      <c r="BI22" s="209">
        <v>43</v>
      </c>
      <c r="BJ22" s="209">
        <v>193</v>
      </c>
      <c r="BK22" s="251" t="s">
        <v>13</v>
      </c>
      <c r="BL22" s="251"/>
      <c r="BM22" s="209">
        <v>34</v>
      </c>
      <c r="BN22" s="209">
        <v>51</v>
      </c>
      <c r="BO22" s="209">
        <v>51</v>
      </c>
      <c r="BP22" s="209">
        <v>56</v>
      </c>
      <c r="BQ22" s="209">
        <v>45</v>
      </c>
      <c r="BR22" s="210">
        <v>237</v>
      </c>
    </row>
    <row r="23" spans="2:70" ht="16.5" thickTop="1" thickBot="1" x14ac:dyDescent="0.2">
      <c r="B23" s="94" t="s">
        <v>37</v>
      </c>
      <c r="C23" s="95">
        <v>0.32700000000000001</v>
      </c>
      <c r="D23" s="96">
        <v>0.2888</v>
      </c>
      <c r="E23" s="97">
        <v>0.30709999999999998</v>
      </c>
      <c r="F23" s="95">
        <v>9.6199999999999994E-2</v>
      </c>
      <c r="G23" s="96">
        <v>0.1356</v>
      </c>
      <c r="H23" s="97">
        <v>0.1171</v>
      </c>
      <c r="I23" s="124">
        <v>0.3246</v>
      </c>
      <c r="J23" s="125">
        <v>0.28710000000000002</v>
      </c>
      <c r="K23" s="126">
        <v>0.30509999999999998</v>
      </c>
      <c r="L23" s="69"/>
      <c r="O23" s="239" t="s">
        <v>15</v>
      </c>
      <c r="P23" s="258"/>
      <c r="Q23" s="14">
        <v>27</v>
      </c>
      <c r="R23" s="15">
        <v>33</v>
      </c>
      <c r="S23" s="15">
        <v>25</v>
      </c>
      <c r="T23" s="15">
        <v>41</v>
      </c>
      <c r="U23" s="15">
        <v>30</v>
      </c>
      <c r="V23" s="15">
        <v>156</v>
      </c>
      <c r="W23" s="256" t="s">
        <v>15</v>
      </c>
      <c r="X23" s="257"/>
      <c r="Y23" s="15">
        <v>51</v>
      </c>
      <c r="Z23" s="15">
        <v>35</v>
      </c>
      <c r="AA23" s="15">
        <v>48</v>
      </c>
      <c r="AB23" s="15">
        <v>46</v>
      </c>
      <c r="AC23" s="25">
        <v>50</v>
      </c>
      <c r="AD23" s="16">
        <v>230</v>
      </c>
      <c r="AI23" s="239" t="s">
        <v>15</v>
      </c>
      <c r="AJ23" s="258"/>
      <c r="AK23" s="14">
        <v>2</v>
      </c>
      <c r="AL23" s="15">
        <v>2</v>
      </c>
      <c r="AM23" s="15">
        <v>4</v>
      </c>
      <c r="AN23" s="15">
        <v>3</v>
      </c>
      <c r="AO23" s="15">
        <v>4</v>
      </c>
      <c r="AP23" s="15">
        <v>15</v>
      </c>
      <c r="AQ23" s="256" t="s">
        <v>15</v>
      </c>
      <c r="AR23" s="257"/>
      <c r="AS23" s="15">
        <v>6</v>
      </c>
      <c r="AT23" s="15">
        <v>5</v>
      </c>
      <c r="AU23" s="15">
        <v>2</v>
      </c>
      <c r="AV23" s="15">
        <v>2</v>
      </c>
      <c r="AW23" s="15">
        <v>1</v>
      </c>
      <c r="AX23" s="16">
        <v>16</v>
      </c>
      <c r="BC23" s="239" t="s">
        <v>15</v>
      </c>
      <c r="BD23" s="258"/>
      <c r="BE23" s="14">
        <v>29</v>
      </c>
      <c r="BF23" s="15">
        <v>35</v>
      </c>
      <c r="BG23" s="15">
        <v>29</v>
      </c>
      <c r="BH23" s="15">
        <v>44</v>
      </c>
      <c r="BI23" s="15">
        <v>34</v>
      </c>
      <c r="BJ23" s="15">
        <v>171</v>
      </c>
      <c r="BK23" s="252" t="s">
        <v>15</v>
      </c>
      <c r="BL23" s="252"/>
      <c r="BM23" s="15">
        <v>57</v>
      </c>
      <c r="BN23" s="15">
        <v>40</v>
      </c>
      <c r="BO23" s="15">
        <v>50</v>
      </c>
      <c r="BP23" s="15">
        <v>48</v>
      </c>
      <c r="BQ23" s="15">
        <v>51</v>
      </c>
      <c r="BR23" s="16">
        <v>246</v>
      </c>
    </row>
    <row r="24" spans="2:70" ht="15" x14ac:dyDescent="0.15">
      <c r="B24" s="84" t="s">
        <v>38</v>
      </c>
      <c r="C24" s="86">
        <v>7.8600000000000003E-2</v>
      </c>
      <c r="D24" s="83">
        <v>7.5700000000000003E-2</v>
      </c>
      <c r="E24" s="87">
        <v>7.7100000000000002E-2</v>
      </c>
      <c r="F24" s="86">
        <v>0</v>
      </c>
      <c r="G24" s="83">
        <v>0</v>
      </c>
      <c r="H24" s="87">
        <v>0</v>
      </c>
      <c r="I24" s="127">
        <v>7.7799999999999994E-2</v>
      </c>
      <c r="J24" s="128">
        <v>7.4899999999999994E-2</v>
      </c>
      <c r="K24" s="129">
        <v>7.6300000000000007E-2</v>
      </c>
      <c r="O24" s="239" t="s">
        <v>12</v>
      </c>
      <c r="P24" s="240"/>
      <c r="Q24" s="17">
        <v>55</v>
      </c>
      <c r="R24" s="17">
        <v>67</v>
      </c>
      <c r="S24" s="17">
        <v>66</v>
      </c>
      <c r="T24" s="17">
        <v>81</v>
      </c>
      <c r="U24" s="17">
        <v>70</v>
      </c>
      <c r="V24" s="17">
        <v>339</v>
      </c>
      <c r="W24" s="260" t="s">
        <v>12</v>
      </c>
      <c r="X24" s="261"/>
      <c r="Y24" s="17">
        <v>85</v>
      </c>
      <c r="Z24" s="17">
        <v>85</v>
      </c>
      <c r="AA24" s="17">
        <v>97</v>
      </c>
      <c r="AB24" s="17">
        <v>100</v>
      </c>
      <c r="AC24" s="17">
        <v>95</v>
      </c>
      <c r="AD24" s="17">
        <v>462</v>
      </c>
      <c r="AI24" s="239" t="s">
        <v>12</v>
      </c>
      <c r="AJ24" s="240"/>
      <c r="AK24" s="17">
        <v>5</v>
      </c>
      <c r="AL24" s="17">
        <v>5</v>
      </c>
      <c r="AM24" s="17">
        <v>4</v>
      </c>
      <c r="AN24" s="17">
        <v>4</v>
      </c>
      <c r="AO24" s="17">
        <v>7</v>
      </c>
      <c r="AP24" s="26">
        <v>25</v>
      </c>
      <c r="AQ24" s="260" t="s">
        <v>12</v>
      </c>
      <c r="AR24" s="261"/>
      <c r="AS24" s="17">
        <v>6</v>
      </c>
      <c r="AT24" s="17">
        <v>6</v>
      </c>
      <c r="AU24" s="17">
        <v>4</v>
      </c>
      <c r="AV24" s="17">
        <v>4</v>
      </c>
      <c r="AW24" s="17">
        <v>1</v>
      </c>
      <c r="AX24" s="17">
        <v>21</v>
      </c>
      <c r="BC24" s="239" t="s">
        <v>12</v>
      </c>
      <c r="BD24" s="240"/>
      <c r="BE24" s="17">
        <v>60</v>
      </c>
      <c r="BF24" s="17">
        <v>72</v>
      </c>
      <c r="BG24" s="17">
        <v>70</v>
      </c>
      <c r="BH24" s="17">
        <v>85</v>
      </c>
      <c r="BI24" s="17">
        <v>77</v>
      </c>
      <c r="BJ24" s="17">
        <v>364</v>
      </c>
      <c r="BK24" s="260" t="s">
        <v>12</v>
      </c>
      <c r="BL24" s="261"/>
      <c r="BM24" s="17">
        <v>91</v>
      </c>
      <c r="BN24" s="17">
        <v>91</v>
      </c>
      <c r="BO24" s="17">
        <v>101</v>
      </c>
      <c r="BP24" s="17">
        <v>104</v>
      </c>
      <c r="BQ24" s="17">
        <v>96</v>
      </c>
      <c r="BR24" s="17">
        <v>483</v>
      </c>
    </row>
    <row r="25" spans="2:70" ht="15" x14ac:dyDescent="0.15">
      <c r="B25" s="84" t="s">
        <v>39</v>
      </c>
      <c r="C25" s="86">
        <v>9.2200000000000004E-2</v>
      </c>
      <c r="D25" s="83">
        <v>9.3899999999999997E-2</v>
      </c>
      <c r="E25" s="87">
        <v>9.3100000000000002E-2</v>
      </c>
      <c r="F25" s="86">
        <v>0</v>
      </c>
      <c r="G25" s="83">
        <v>0</v>
      </c>
      <c r="H25" s="87">
        <v>0</v>
      </c>
      <c r="I25" s="127">
        <v>9.1200000000000003E-2</v>
      </c>
      <c r="J25" s="128">
        <v>9.2899999999999996E-2</v>
      </c>
      <c r="K25" s="129">
        <v>9.2100000000000001E-2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v>0.18049999999999999</v>
      </c>
      <c r="D26" s="89">
        <v>0.2596</v>
      </c>
      <c r="E26" s="90">
        <v>0.22159999999999999</v>
      </c>
      <c r="F26" s="88">
        <v>0</v>
      </c>
      <c r="G26" s="89">
        <v>1.6899999999999998E-2</v>
      </c>
      <c r="H26" s="90">
        <v>8.9999999999999993E-3</v>
      </c>
      <c r="I26" s="130">
        <v>0.17860000000000001</v>
      </c>
      <c r="J26" s="131">
        <v>0.25690000000000002</v>
      </c>
      <c r="K26" s="132">
        <v>0.21929999999999999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208">
        <v>58</v>
      </c>
      <c r="R27" s="209">
        <v>61</v>
      </c>
      <c r="S27" s="209">
        <v>54</v>
      </c>
      <c r="T27" s="209">
        <v>52</v>
      </c>
      <c r="U27" s="209">
        <v>59</v>
      </c>
      <c r="V27" s="209">
        <v>284</v>
      </c>
      <c r="W27" s="249" t="s">
        <v>13</v>
      </c>
      <c r="X27" s="250"/>
      <c r="Y27" s="209">
        <v>69</v>
      </c>
      <c r="Z27" s="209">
        <v>75</v>
      </c>
      <c r="AA27" s="209">
        <v>75</v>
      </c>
      <c r="AB27" s="209">
        <v>88</v>
      </c>
      <c r="AC27" s="209">
        <v>83</v>
      </c>
      <c r="AD27" s="210">
        <v>390</v>
      </c>
      <c r="AI27" s="239" t="s">
        <v>13</v>
      </c>
      <c r="AJ27" s="258"/>
      <c r="AK27" s="208"/>
      <c r="AL27" s="209"/>
      <c r="AM27" s="209"/>
      <c r="AN27" s="209"/>
      <c r="AO27" s="209"/>
      <c r="AP27" s="209">
        <v>0</v>
      </c>
      <c r="AQ27" s="249" t="s">
        <v>13</v>
      </c>
      <c r="AR27" s="250"/>
      <c r="AS27" s="209">
        <v>1</v>
      </c>
      <c r="AT27" s="209">
        <v>1</v>
      </c>
      <c r="AU27" s="209"/>
      <c r="AV27" s="209"/>
      <c r="AW27" s="209">
        <v>1</v>
      </c>
      <c r="AX27" s="210">
        <v>3</v>
      </c>
      <c r="BC27" s="239" t="s">
        <v>13</v>
      </c>
      <c r="BD27" s="258"/>
      <c r="BE27" s="208">
        <v>58</v>
      </c>
      <c r="BF27" s="209">
        <v>61</v>
      </c>
      <c r="BG27" s="209">
        <v>54</v>
      </c>
      <c r="BH27" s="209">
        <v>52</v>
      </c>
      <c r="BI27" s="209">
        <v>59</v>
      </c>
      <c r="BJ27" s="209">
        <v>284</v>
      </c>
      <c r="BK27" s="251" t="s">
        <v>13</v>
      </c>
      <c r="BL27" s="251"/>
      <c r="BM27" s="209">
        <v>70</v>
      </c>
      <c r="BN27" s="209">
        <v>76</v>
      </c>
      <c r="BO27" s="209">
        <v>75</v>
      </c>
      <c r="BP27" s="209">
        <v>88</v>
      </c>
      <c r="BQ27" s="209">
        <v>84</v>
      </c>
      <c r="BR27" s="210">
        <v>393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68</v>
      </c>
      <c r="R28" s="15">
        <v>58</v>
      </c>
      <c r="S28" s="15">
        <v>46</v>
      </c>
      <c r="T28" s="15">
        <v>52</v>
      </c>
      <c r="U28" s="15">
        <v>49</v>
      </c>
      <c r="V28" s="15">
        <v>273</v>
      </c>
      <c r="W28" s="256" t="s">
        <v>15</v>
      </c>
      <c r="X28" s="257"/>
      <c r="Y28" s="15">
        <v>82</v>
      </c>
      <c r="Z28" s="15">
        <v>65</v>
      </c>
      <c r="AA28" s="15">
        <v>58</v>
      </c>
      <c r="AB28" s="15">
        <v>65</v>
      </c>
      <c r="AC28" s="15">
        <v>57</v>
      </c>
      <c r="AD28" s="16">
        <v>327</v>
      </c>
      <c r="AI28" s="239" t="s">
        <v>15</v>
      </c>
      <c r="AJ28" s="258"/>
      <c r="AK28" s="14"/>
      <c r="AL28" s="15">
        <v>1</v>
      </c>
      <c r="AM28" s="15"/>
      <c r="AN28" s="15"/>
      <c r="AO28" s="15">
        <v>2</v>
      </c>
      <c r="AP28" s="15">
        <v>3</v>
      </c>
      <c r="AQ28" s="256" t="s">
        <v>15</v>
      </c>
      <c r="AR28" s="257"/>
      <c r="AS28" s="15">
        <v>1</v>
      </c>
      <c r="AT28" s="15"/>
      <c r="AU28" s="15"/>
      <c r="AV28" s="15"/>
      <c r="AW28" s="15">
        <v>1</v>
      </c>
      <c r="AX28" s="16">
        <v>2</v>
      </c>
      <c r="BC28" s="239" t="s">
        <v>15</v>
      </c>
      <c r="BD28" s="258"/>
      <c r="BE28" s="14">
        <v>68</v>
      </c>
      <c r="BF28" s="15">
        <v>59</v>
      </c>
      <c r="BG28" s="15">
        <v>46</v>
      </c>
      <c r="BH28" s="15">
        <v>52</v>
      </c>
      <c r="BI28" s="15">
        <v>51</v>
      </c>
      <c r="BJ28" s="15">
        <v>276</v>
      </c>
      <c r="BK28" s="252" t="s">
        <v>15</v>
      </c>
      <c r="BL28" s="252"/>
      <c r="BM28" s="15">
        <v>83</v>
      </c>
      <c r="BN28" s="15">
        <v>65</v>
      </c>
      <c r="BO28" s="15">
        <v>58</v>
      </c>
      <c r="BP28" s="15">
        <v>65</v>
      </c>
      <c r="BQ28" s="15">
        <v>58</v>
      </c>
      <c r="BR28" s="16">
        <v>329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v>126</v>
      </c>
      <c r="R29" s="17">
        <v>119</v>
      </c>
      <c r="S29" s="17">
        <v>100</v>
      </c>
      <c r="T29" s="17">
        <v>104</v>
      </c>
      <c r="U29" s="17">
        <v>108</v>
      </c>
      <c r="V29" s="17">
        <v>557</v>
      </c>
      <c r="W29" s="260" t="s">
        <v>12</v>
      </c>
      <c r="X29" s="261"/>
      <c r="Y29" s="17">
        <v>151</v>
      </c>
      <c r="Z29" s="17">
        <v>140</v>
      </c>
      <c r="AA29" s="17">
        <v>133</v>
      </c>
      <c r="AB29" s="17">
        <v>153</v>
      </c>
      <c r="AC29" s="17">
        <v>140</v>
      </c>
      <c r="AD29" s="17">
        <v>717</v>
      </c>
      <c r="AI29" s="239" t="s">
        <v>12</v>
      </c>
      <c r="AJ29" s="240"/>
      <c r="AK29" s="17">
        <v>0</v>
      </c>
      <c r="AL29" s="17">
        <v>1</v>
      </c>
      <c r="AM29" s="17">
        <v>0</v>
      </c>
      <c r="AN29" s="17">
        <v>0</v>
      </c>
      <c r="AO29" s="17">
        <v>2</v>
      </c>
      <c r="AP29" s="17">
        <v>3</v>
      </c>
      <c r="AQ29" s="260" t="s">
        <v>12</v>
      </c>
      <c r="AR29" s="261"/>
      <c r="AS29" s="17">
        <v>2</v>
      </c>
      <c r="AT29" s="17">
        <v>1</v>
      </c>
      <c r="AU29" s="17">
        <v>0</v>
      </c>
      <c r="AV29" s="17">
        <v>0</v>
      </c>
      <c r="AW29" s="17">
        <v>2</v>
      </c>
      <c r="AX29" s="17">
        <v>5</v>
      </c>
      <c r="BC29" s="239" t="s">
        <v>12</v>
      </c>
      <c r="BD29" s="240"/>
      <c r="BE29" s="17">
        <v>126</v>
      </c>
      <c r="BF29" s="17">
        <v>120</v>
      </c>
      <c r="BG29" s="17">
        <v>100</v>
      </c>
      <c r="BH29" s="17">
        <v>104</v>
      </c>
      <c r="BI29" s="17">
        <v>110</v>
      </c>
      <c r="BJ29" s="17">
        <v>560</v>
      </c>
      <c r="BK29" s="260" t="s">
        <v>12</v>
      </c>
      <c r="BL29" s="261"/>
      <c r="BM29" s="17">
        <v>153</v>
      </c>
      <c r="BN29" s="17">
        <v>141</v>
      </c>
      <c r="BO29" s="17">
        <v>133</v>
      </c>
      <c r="BP29" s="17">
        <v>153</v>
      </c>
      <c r="BQ29" s="17">
        <v>142</v>
      </c>
      <c r="BR29" s="17">
        <v>722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v>830</v>
      </c>
      <c r="D32" s="284">
        <v>894</v>
      </c>
      <c r="E32" s="286">
        <v>1724</v>
      </c>
      <c r="F32" s="282">
        <v>0</v>
      </c>
      <c r="G32" s="284">
        <v>0</v>
      </c>
      <c r="H32" s="286">
        <v>0</v>
      </c>
      <c r="I32" s="294">
        <v>830</v>
      </c>
      <c r="J32" s="296">
        <v>894</v>
      </c>
      <c r="K32" s="298">
        <v>1724</v>
      </c>
      <c r="O32" s="239" t="s">
        <v>13</v>
      </c>
      <c r="P32" s="258"/>
      <c r="Q32" s="208">
        <v>70</v>
      </c>
      <c r="R32" s="209">
        <v>61</v>
      </c>
      <c r="S32" s="209">
        <v>71</v>
      </c>
      <c r="T32" s="209">
        <v>62</v>
      </c>
      <c r="U32" s="209">
        <v>56</v>
      </c>
      <c r="V32" s="209">
        <v>320</v>
      </c>
      <c r="W32" s="249" t="s">
        <v>13</v>
      </c>
      <c r="X32" s="250"/>
      <c r="Y32" s="201">
        <v>60</v>
      </c>
      <c r="Z32" s="209">
        <v>52</v>
      </c>
      <c r="AA32" s="209">
        <v>49</v>
      </c>
      <c r="AB32" s="209">
        <v>61</v>
      </c>
      <c r="AC32" s="209">
        <v>61</v>
      </c>
      <c r="AD32" s="210">
        <v>283</v>
      </c>
      <c r="AI32" s="239" t="s">
        <v>13</v>
      </c>
      <c r="AJ32" s="258"/>
      <c r="AK32" s="208"/>
      <c r="AL32" s="209">
        <v>1</v>
      </c>
      <c r="AM32" s="209"/>
      <c r="AN32" s="209"/>
      <c r="AO32" s="209"/>
      <c r="AP32" s="209">
        <v>1</v>
      </c>
      <c r="AQ32" s="249" t="s">
        <v>13</v>
      </c>
      <c r="AR32" s="250"/>
      <c r="AS32" s="209"/>
      <c r="AT32" s="209">
        <v>1</v>
      </c>
      <c r="AU32" s="209"/>
      <c r="AV32" s="209"/>
      <c r="AW32" s="209"/>
      <c r="AX32" s="210">
        <v>1</v>
      </c>
      <c r="BC32" s="239" t="s">
        <v>13</v>
      </c>
      <c r="BD32" s="258"/>
      <c r="BE32" s="208">
        <v>70</v>
      </c>
      <c r="BF32" s="209">
        <v>62</v>
      </c>
      <c r="BG32" s="209">
        <v>71</v>
      </c>
      <c r="BH32" s="209">
        <v>62</v>
      </c>
      <c r="BI32" s="209">
        <v>56</v>
      </c>
      <c r="BJ32" s="209">
        <v>321</v>
      </c>
      <c r="BK32" s="251" t="s">
        <v>13</v>
      </c>
      <c r="BL32" s="251"/>
      <c r="BM32" s="209">
        <v>60</v>
      </c>
      <c r="BN32" s="209">
        <v>53</v>
      </c>
      <c r="BO32" s="209">
        <v>49</v>
      </c>
      <c r="BP32" s="209">
        <v>61</v>
      </c>
      <c r="BQ32" s="209">
        <v>61</v>
      </c>
      <c r="BR32" s="210">
        <v>284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64</v>
      </c>
      <c r="R33" s="15">
        <v>75</v>
      </c>
      <c r="S33" s="15">
        <v>76</v>
      </c>
      <c r="T33" s="15">
        <v>48</v>
      </c>
      <c r="U33" s="15">
        <v>59</v>
      </c>
      <c r="V33" s="15">
        <v>322</v>
      </c>
      <c r="W33" s="256" t="s">
        <v>15</v>
      </c>
      <c r="X33" s="257"/>
      <c r="Y33" s="15">
        <v>61</v>
      </c>
      <c r="Z33" s="15">
        <v>48</v>
      </c>
      <c r="AA33" s="15">
        <v>57</v>
      </c>
      <c r="AB33" s="15">
        <v>46</v>
      </c>
      <c r="AC33" s="15">
        <v>55</v>
      </c>
      <c r="AD33" s="16">
        <v>267</v>
      </c>
      <c r="AI33" s="239" t="s">
        <v>15</v>
      </c>
      <c r="AJ33" s="258"/>
      <c r="AK33" s="14"/>
      <c r="AL33" s="15">
        <v>2</v>
      </c>
      <c r="AM33" s="15">
        <v>1</v>
      </c>
      <c r="AN33" s="15"/>
      <c r="AO33" s="15"/>
      <c r="AP33" s="15">
        <v>3</v>
      </c>
      <c r="AQ33" s="256" t="s">
        <v>15</v>
      </c>
      <c r="AR33" s="257"/>
      <c r="AS33" s="15"/>
      <c r="AT33" s="15"/>
      <c r="AU33" s="15"/>
      <c r="AV33" s="15"/>
      <c r="AW33" s="15"/>
      <c r="AX33" s="16">
        <v>0</v>
      </c>
      <c r="BC33" s="239" t="s">
        <v>15</v>
      </c>
      <c r="BD33" s="258"/>
      <c r="BE33" s="14">
        <v>64</v>
      </c>
      <c r="BF33" s="14">
        <v>77</v>
      </c>
      <c r="BG33" s="14">
        <v>77</v>
      </c>
      <c r="BH33" s="14">
        <v>48</v>
      </c>
      <c r="BI33" s="14">
        <v>59</v>
      </c>
      <c r="BJ33" s="15">
        <v>325</v>
      </c>
      <c r="BK33" s="252" t="s">
        <v>15</v>
      </c>
      <c r="BL33" s="252"/>
      <c r="BM33" s="15">
        <v>61</v>
      </c>
      <c r="BN33" s="15">
        <v>48</v>
      </c>
      <c r="BO33" s="15">
        <v>57</v>
      </c>
      <c r="BP33" s="15">
        <v>46</v>
      </c>
      <c r="BQ33" s="15">
        <v>55</v>
      </c>
      <c r="BR33" s="16">
        <v>267</v>
      </c>
    </row>
    <row r="34" spans="2:70" x14ac:dyDescent="0.15">
      <c r="B34" s="80" t="s">
        <v>46</v>
      </c>
      <c r="C34" s="312">
        <v>877</v>
      </c>
      <c r="D34" s="314">
        <v>1368</v>
      </c>
      <c r="E34" s="316">
        <v>2245</v>
      </c>
      <c r="F34" s="312">
        <v>0</v>
      </c>
      <c r="G34" s="318">
        <v>1</v>
      </c>
      <c r="H34" s="319">
        <v>1</v>
      </c>
      <c r="I34" s="308">
        <v>877</v>
      </c>
      <c r="J34" s="310">
        <v>1369</v>
      </c>
      <c r="K34" s="324">
        <v>2246</v>
      </c>
      <c r="O34" s="239" t="s">
        <v>12</v>
      </c>
      <c r="P34" s="240"/>
      <c r="Q34" s="17">
        <v>134</v>
      </c>
      <c r="R34" s="17">
        <v>136</v>
      </c>
      <c r="S34" s="17">
        <v>147</v>
      </c>
      <c r="T34" s="17">
        <v>110</v>
      </c>
      <c r="U34" s="17">
        <v>115</v>
      </c>
      <c r="V34" s="17">
        <v>642</v>
      </c>
      <c r="W34" s="260" t="s">
        <v>12</v>
      </c>
      <c r="X34" s="261"/>
      <c r="Y34" s="17">
        <v>121</v>
      </c>
      <c r="Z34" s="17">
        <v>100</v>
      </c>
      <c r="AA34" s="17">
        <v>106</v>
      </c>
      <c r="AB34" s="17">
        <v>107</v>
      </c>
      <c r="AC34" s="17">
        <v>116</v>
      </c>
      <c r="AD34" s="17">
        <v>550</v>
      </c>
      <c r="AI34" s="239" t="s">
        <v>12</v>
      </c>
      <c r="AJ34" s="240"/>
      <c r="AK34" s="17">
        <v>0</v>
      </c>
      <c r="AL34" s="17">
        <v>3</v>
      </c>
      <c r="AM34" s="17">
        <v>1</v>
      </c>
      <c r="AN34" s="17">
        <v>0</v>
      </c>
      <c r="AO34" s="17">
        <v>0</v>
      </c>
      <c r="AP34" s="17">
        <v>4</v>
      </c>
      <c r="AQ34" s="260" t="s">
        <v>12</v>
      </c>
      <c r="AR34" s="261"/>
      <c r="AS34" s="17">
        <v>0</v>
      </c>
      <c r="AT34" s="17">
        <v>1</v>
      </c>
      <c r="AU34" s="17">
        <v>0</v>
      </c>
      <c r="AV34" s="17">
        <v>0</v>
      </c>
      <c r="AW34" s="17">
        <v>0</v>
      </c>
      <c r="AX34" s="17">
        <v>1</v>
      </c>
      <c r="BC34" s="239" t="s">
        <v>12</v>
      </c>
      <c r="BD34" s="240"/>
      <c r="BE34" s="17">
        <v>134</v>
      </c>
      <c r="BF34" s="17">
        <v>139</v>
      </c>
      <c r="BG34" s="17">
        <v>148</v>
      </c>
      <c r="BH34" s="17">
        <v>110</v>
      </c>
      <c r="BI34" s="17">
        <v>115</v>
      </c>
      <c r="BJ34" s="17">
        <v>646</v>
      </c>
      <c r="BK34" s="260" t="s">
        <v>12</v>
      </c>
      <c r="BL34" s="261"/>
      <c r="BM34" s="17">
        <v>121</v>
      </c>
      <c r="BN34" s="17">
        <v>101</v>
      </c>
      <c r="BO34" s="17">
        <v>106</v>
      </c>
      <c r="BP34" s="17">
        <v>107</v>
      </c>
      <c r="BQ34" s="17">
        <v>116</v>
      </c>
      <c r="BR34" s="17">
        <v>551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208">
        <v>40</v>
      </c>
      <c r="R37" s="209">
        <v>52</v>
      </c>
      <c r="S37" s="209">
        <v>77</v>
      </c>
      <c r="T37" s="209">
        <v>70</v>
      </c>
      <c r="U37" s="209">
        <v>73</v>
      </c>
      <c r="V37" s="209">
        <v>312</v>
      </c>
      <c r="W37" s="249" t="s">
        <v>13</v>
      </c>
      <c r="X37" s="250"/>
      <c r="Y37" s="209">
        <v>76</v>
      </c>
      <c r="Z37" s="209">
        <v>70</v>
      </c>
      <c r="AA37" s="209">
        <v>56</v>
      </c>
      <c r="AB37" s="209">
        <v>93</v>
      </c>
      <c r="AC37" s="209">
        <v>87</v>
      </c>
      <c r="AD37" s="210">
        <v>382</v>
      </c>
      <c r="AI37" s="239" t="s">
        <v>13</v>
      </c>
      <c r="AJ37" s="258"/>
      <c r="AK37" s="208"/>
      <c r="AL37" s="209"/>
      <c r="AM37" s="209"/>
      <c r="AN37" s="209"/>
      <c r="AO37" s="209"/>
      <c r="AP37" s="209">
        <v>0</v>
      </c>
      <c r="AQ37" s="249" t="s">
        <v>13</v>
      </c>
      <c r="AR37" s="250"/>
      <c r="AS37" s="209"/>
      <c r="AT37" s="209"/>
      <c r="AU37" s="209"/>
      <c r="AV37" s="209"/>
      <c r="AW37" s="209"/>
      <c r="AX37" s="210">
        <v>0</v>
      </c>
      <c r="BC37" s="239" t="s">
        <v>13</v>
      </c>
      <c r="BD37" s="258"/>
      <c r="BE37" s="208">
        <v>40</v>
      </c>
      <c r="BF37" s="209">
        <v>52</v>
      </c>
      <c r="BG37" s="209">
        <v>77</v>
      </c>
      <c r="BH37" s="209">
        <v>70</v>
      </c>
      <c r="BI37" s="209">
        <v>73</v>
      </c>
      <c r="BJ37" s="209">
        <v>312</v>
      </c>
      <c r="BK37" s="251" t="s">
        <v>13</v>
      </c>
      <c r="BL37" s="251"/>
      <c r="BM37" s="209">
        <v>76</v>
      </c>
      <c r="BN37" s="209">
        <v>70</v>
      </c>
      <c r="BO37" s="209">
        <v>56</v>
      </c>
      <c r="BP37" s="209">
        <v>93</v>
      </c>
      <c r="BQ37" s="209">
        <v>87</v>
      </c>
      <c r="BR37" s="210">
        <v>382</v>
      </c>
    </row>
    <row r="38" spans="2:70" ht="14.25" thickBot="1" x14ac:dyDescent="0.2">
      <c r="B38" s="135" t="s">
        <v>41</v>
      </c>
      <c r="C38" s="332">
        <v>0.17080000000000001</v>
      </c>
      <c r="D38" s="334">
        <v>0.1696</v>
      </c>
      <c r="E38" s="336">
        <v>0.17019999999999999</v>
      </c>
      <c r="F38" s="332">
        <v>0</v>
      </c>
      <c r="G38" s="334">
        <v>0</v>
      </c>
      <c r="H38" s="338">
        <v>0</v>
      </c>
      <c r="I38" s="326">
        <v>0.16900000000000001</v>
      </c>
      <c r="J38" s="328">
        <v>0.1678</v>
      </c>
      <c r="K38" s="330">
        <v>0.16839999999999999</v>
      </c>
      <c r="O38" s="239" t="s">
        <v>15</v>
      </c>
      <c r="P38" s="258"/>
      <c r="Q38" s="27">
        <v>64</v>
      </c>
      <c r="R38" s="15">
        <v>73</v>
      </c>
      <c r="S38" s="15">
        <v>64</v>
      </c>
      <c r="T38" s="15">
        <v>59</v>
      </c>
      <c r="U38" s="15">
        <v>73</v>
      </c>
      <c r="V38" s="15">
        <v>333</v>
      </c>
      <c r="W38" s="256" t="s">
        <v>15</v>
      </c>
      <c r="X38" s="257"/>
      <c r="Y38" s="15">
        <v>83</v>
      </c>
      <c r="Z38" s="15">
        <v>83</v>
      </c>
      <c r="AA38" s="15">
        <v>73</v>
      </c>
      <c r="AB38" s="15">
        <v>76</v>
      </c>
      <c r="AC38" s="15">
        <v>84</v>
      </c>
      <c r="AD38" s="16">
        <v>399</v>
      </c>
      <c r="AI38" s="239" t="s">
        <v>15</v>
      </c>
      <c r="AJ38" s="258"/>
      <c r="AK38" s="14"/>
      <c r="AL38" s="15"/>
      <c r="AM38" s="15"/>
      <c r="AN38" s="15"/>
      <c r="AO38" s="15"/>
      <c r="AP38" s="15"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v>0</v>
      </c>
      <c r="BC38" s="239" t="s">
        <v>15</v>
      </c>
      <c r="BD38" s="258"/>
      <c r="BE38" s="14">
        <v>64</v>
      </c>
      <c r="BF38" s="15">
        <v>73</v>
      </c>
      <c r="BG38" s="15">
        <v>64</v>
      </c>
      <c r="BH38" s="15">
        <v>59</v>
      </c>
      <c r="BI38" s="15">
        <v>73</v>
      </c>
      <c r="BJ38" s="15">
        <v>333</v>
      </c>
      <c r="BK38" s="252" t="s">
        <v>15</v>
      </c>
      <c r="BL38" s="252"/>
      <c r="BM38" s="15">
        <v>83</v>
      </c>
      <c r="BN38" s="15">
        <v>83</v>
      </c>
      <c r="BO38" s="15">
        <v>73</v>
      </c>
      <c r="BP38" s="15">
        <v>76</v>
      </c>
      <c r="BQ38" s="15">
        <v>84</v>
      </c>
      <c r="BR38" s="16">
        <v>399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v>104</v>
      </c>
      <c r="R39" s="17">
        <v>125</v>
      </c>
      <c r="S39" s="17">
        <v>141</v>
      </c>
      <c r="T39" s="17">
        <v>129</v>
      </c>
      <c r="U39" s="17">
        <v>146</v>
      </c>
      <c r="V39" s="17">
        <v>645</v>
      </c>
      <c r="W39" s="260" t="s">
        <v>12</v>
      </c>
      <c r="X39" s="261"/>
      <c r="Y39" s="17">
        <v>159</v>
      </c>
      <c r="Z39" s="17">
        <v>153</v>
      </c>
      <c r="AA39" s="17">
        <v>129</v>
      </c>
      <c r="AB39" s="17">
        <v>169</v>
      </c>
      <c r="AC39" s="17">
        <v>171</v>
      </c>
      <c r="AD39" s="17">
        <v>781</v>
      </c>
      <c r="AI39" s="239" t="s">
        <v>12</v>
      </c>
      <c r="AJ39" s="240"/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260" t="s">
        <v>12</v>
      </c>
      <c r="AR39" s="261"/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BC39" s="239" t="s">
        <v>12</v>
      </c>
      <c r="BD39" s="240"/>
      <c r="BE39" s="17">
        <v>104</v>
      </c>
      <c r="BF39" s="17">
        <v>125</v>
      </c>
      <c r="BG39" s="17">
        <v>141</v>
      </c>
      <c r="BH39" s="17">
        <v>129</v>
      </c>
      <c r="BI39" s="17">
        <v>146</v>
      </c>
      <c r="BJ39" s="17">
        <v>645</v>
      </c>
      <c r="BK39" s="260" t="s">
        <v>12</v>
      </c>
      <c r="BL39" s="261"/>
      <c r="BM39" s="17">
        <v>159</v>
      </c>
      <c r="BN39" s="17">
        <v>153</v>
      </c>
      <c r="BO39" s="17">
        <v>129</v>
      </c>
      <c r="BP39" s="17">
        <v>169</v>
      </c>
      <c r="BQ39" s="17">
        <v>171</v>
      </c>
      <c r="BR39" s="17">
        <v>781</v>
      </c>
    </row>
    <row r="40" spans="2:70" x14ac:dyDescent="0.15">
      <c r="B40" s="82" t="s">
        <v>43</v>
      </c>
      <c r="C40" s="333">
        <v>0.18049999999999999</v>
      </c>
      <c r="D40" s="335">
        <v>0.2596</v>
      </c>
      <c r="E40" s="337">
        <v>0.22159999999999999</v>
      </c>
      <c r="F40" s="333">
        <v>0</v>
      </c>
      <c r="G40" s="335">
        <v>1.6899999999999998E-2</v>
      </c>
      <c r="H40" s="339">
        <v>8.9999999999999993E-3</v>
      </c>
      <c r="I40" s="327">
        <v>0.17860000000000001</v>
      </c>
      <c r="J40" s="329">
        <v>0.25690000000000002</v>
      </c>
      <c r="K40" s="331">
        <v>0.21929999999999999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208">
        <v>92</v>
      </c>
      <c r="R42" s="209">
        <v>79</v>
      </c>
      <c r="S42" s="209">
        <v>101</v>
      </c>
      <c r="T42" s="209">
        <v>80</v>
      </c>
      <c r="U42" s="209">
        <v>96</v>
      </c>
      <c r="V42" s="209">
        <v>448</v>
      </c>
      <c r="W42" s="249" t="s">
        <v>13</v>
      </c>
      <c r="X42" s="250"/>
      <c r="Y42" s="209">
        <v>92</v>
      </c>
      <c r="Z42" s="209">
        <v>98</v>
      </c>
      <c r="AA42" s="209">
        <v>62</v>
      </c>
      <c r="AB42" s="209">
        <v>38</v>
      </c>
      <c r="AC42" s="209">
        <v>62</v>
      </c>
      <c r="AD42" s="210">
        <v>352</v>
      </c>
      <c r="AI42" s="239" t="s">
        <v>13</v>
      </c>
      <c r="AJ42" s="258"/>
      <c r="AK42" s="208"/>
      <c r="AL42" s="209"/>
      <c r="AM42" s="209"/>
      <c r="AN42" s="209"/>
      <c r="AO42" s="209"/>
      <c r="AP42" s="209">
        <v>0</v>
      </c>
      <c r="AQ42" s="249" t="s">
        <v>13</v>
      </c>
      <c r="AR42" s="250"/>
      <c r="AS42" s="209"/>
      <c r="AT42" s="209"/>
      <c r="AU42" s="209"/>
      <c r="AV42" s="209"/>
      <c r="AW42" s="209"/>
      <c r="AX42" s="210">
        <v>0</v>
      </c>
      <c r="BC42" s="239" t="s">
        <v>13</v>
      </c>
      <c r="BD42" s="258"/>
      <c r="BE42" s="208">
        <v>92</v>
      </c>
      <c r="BF42" s="209">
        <v>79</v>
      </c>
      <c r="BG42" s="209">
        <v>101</v>
      </c>
      <c r="BH42" s="209">
        <v>80</v>
      </c>
      <c r="BI42" s="209">
        <v>96</v>
      </c>
      <c r="BJ42" s="210">
        <v>448</v>
      </c>
      <c r="BK42" s="251" t="s">
        <v>13</v>
      </c>
      <c r="BL42" s="251"/>
      <c r="BM42" s="209">
        <v>92</v>
      </c>
      <c r="BN42" s="209">
        <v>98</v>
      </c>
      <c r="BO42" s="209">
        <v>62</v>
      </c>
      <c r="BP42" s="209">
        <v>38</v>
      </c>
      <c r="BQ42" s="209">
        <v>62</v>
      </c>
      <c r="BR42" s="210">
        <v>352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89</v>
      </c>
      <c r="R43" s="15">
        <v>91</v>
      </c>
      <c r="S43" s="15">
        <v>99</v>
      </c>
      <c r="T43" s="15">
        <v>115</v>
      </c>
      <c r="U43" s="15">
        <v>101</v>
      </c>
      <c r="V43" s="15">
        <v>495</v>
      </c>
      <c r="W43" s="256" t="s">
        <v>15</v>
      </c>
      <c r="X43" s="257"/>
      <c r="Y43" s="15">
        <v>97</v>
      </c>
      <c r="Z43" s="15">
        <v>121</v>
      </c>
      <c r="AA43" s="15">
        <v>96</v>
      </c>
      <c r="AB43" s="15">
        <v>56</v>
      </c>
      <c r="AC43" s="15">
        <v>68</v>
      </c>
      <c r="AD43" s="160">
        <v>438</v>
      </c>
      <c r="AI43" s="239" t="s">
        <v>15</v>
      </c>
      <c r="AJ43" s="258"/>
      <c r="AK43" s="14"/>
      <c r="AL43" s="15"/>
      <c r="AM43" s="15"/>
      <c r="AN43" s="15"/>
      <c r="AO43" s="15"/>
      <c r="AP43" s="15"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v>0</v>
      </c>
      <c r="BC43" s="239" t="s">
        <v>15</v>
      </c>
      <c r="BD43" s="258"/>
      <c r="BE43" s="14">
        <v>89</v>
      </c>
      <c r="BF43" s="15">
        <v>91</v>
      </c>
      <c r="BG43" s="15">
        <v>99</v>
      </c>
      <c r="BH43" s="15">
        <v>115</v>
      </c>
      <c r="BI43" s="15">
        <v>101</v>
      </c>
      <c r="BJ43" s="15">
        <v>495</v>
      </c>
      <c r="BK43" s="252" t="s">
        <v>15</v>
      </c>
      <c r="BL43" s="252"/>
      <c r="BM43" s="15">
        <v>97</v>
      </c>
      <c r="BN43" s="15">
        <v>121</v>
      </c>
      <c r="BO43" s="15">
        <v>96</v>
      </c>
      <c r="BP43" s="15">
        <v>56</v>
      </c>
      <c r="BQ43" s="15">
        <v>68</v>
      </c>
      <c r="BR43" s="16">
        <v>438</v>
      </c>
    </row>
    <row r="44" spans="2:70" x14ac:dyDescent="0.15">
      <c r="O44" s="239" t="s">
        <v>12</v>
      </c>
      <c r="P44" s="240"/>
      <c r="Q44" s="17">
        <v>181</v>
      </c>
      <c r="R44" s="17">
        <v>170</v>
      </c>
      <c r="S44" s="17">
        <v>200</v>
      </c>
      <c r="T44" s="17">
        <v>195</v>
      </c>
      <c r="U44" s="17">
        <v>197</v>
      </c>
      <c r="V44" s="17">
        <v>943</v>
      </c>
      <c r="W44" s="260" t="s">
        <v>12</v>
      </c>
      <c r="X44" s="261"/>
      <c r="Y44" s="17">
        <v>189</v>
      </c>
      <c r="Z44" s="17">
        <v>219</v>
      </c>
      <c r="AA44" s="17">
        <v>158</v>
      </c>
      <c r="AB44" s="17">
        <v>94</v>
      </c>
      <c r="AC44" s="17">
        <v>130</v>
      </c>
      <c r="AD44" s="17">
        <v>790</v>
      </c>
      <c r="AI44" s="239" t="s">
        <v>12</v>
      </c>
      <c r="AJ44" s="240"/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260" t="s">
        <v>12</v>
      </c>
      <c r="AR44" s="261"/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BC44" s="239" t="s">
        <v>12</v>
      </c>
      <c r="BD44" s="240"/>
      <c r="BE44" s="17">
        <v>181</v>
      </c>
      <c r="BF44" s="17">
        <v>170</v>
      </c>
      <c r="BG44" s="17">
        <v>200</v>
      </c>
      <c r="BH44" s="17">
        <v>195</v>
      </c>
      <c r="BI44" s="17">
        <v>197</v>
      </c>
      <c r="BJ44" s="17">
        <v>943</v>
      </c>
      <c r="BK44" s="260" t="s">
        <v>12</v>
      </c>
      <c r="BL44" s="261"/>
      <c r="BM44" s="17">
        <v>189</v>
      </c>
      <c r="BN44" s="17">
        <v>219</v>
      </c>
      <c r="BO44" s="17">
        <v>158</v>
      </c>
      <c r="BP44" s="17">
        <v>94</v>
      </c>
      <c r="BQ44" s="17">
        <v>130</v>
      </c>
      <c r="BR44" s="17">
        <v>790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208">
        <v>59</v>
      </c>
      <c r="R47" s="209">
        <v>69</v>
      </c>
      <c r="S47" s="209">
        <v>50</v>
      </c>
      <c r="T47" s="209">
        <v>44</v>
      </c>
      <c r="U47" s="209">
        <v>45</v>
      </c>
      <c r="V47" s="209">
        <v>267</v>
      </c>
      <c r="W47" s="249" t="s">
        <v>13</v>
      </c>
      <c r="X47" s="250"/>
      <c r="Y47" s="209">
        <v>30</v>
      </c>
      <c r="Z47" s="209">
        <v>34</v>
      </c>
      <c r="AA47" s="209">
        <v>38</v>
      </c>
      <c r="AB47" s="209">
        <v>30</v>
      </c>
      <c r="AC47" s="209">
        <v>26</v>
      </c>
      <c r="AD47" s="210">
        <v>158</v>
      </c>
      <c r="AI47" s="239" t="s">
        <v>13</v>
      </c>
      <c r="AJ47" s="258"/>
      <c r="AK47" s="208"/>
      <c r="AL47" s="209"/>
      <c r="AM47" s="209"/>
      <c r="AN47" s="209"/>
      <c r="AO47" s="209"/>
      <c r="AP47" s="209">
        <v>0</v>
      </c>
      <c r="AQ47" s="249" t="s">
        <v>13</v>
      </c>
      <c r="AR47" s="250"/>
      <c r="AS47" s="209"/>
      <c r="AT47" s="209"/>
      <c r="AU47" s="209"/>
      <c r="AV47" s="209"/>
      <c r="AW47" s="209"/>
      <c r="AX47" s="210">
        <v>0</v>
      </c>
      <c r="BC47" s="239" t="s">
        <v>13</v>
      </c>
      <c r="BD47" s="258"/>
      <c r="BE47" s="208">
        <v>59</v>
      </c>
      <c r="BF47" s="209">
        <v>69</v>
      </c>
      <c r="BG47" s="209">
        <v>50</v>
      </c>
      <c r="BH47" s="209">
        <v>44</v>
      </c>
      <c r="BI47" s="209">
        <v>45</v>
      </c>
      <c r="BJ47" s="209">
        <v>267</v>
      </c>
      <c r="BK47" s="251" t="s">
        <v>13</v>
      </c>
      <c r="BL47" s="251"/>
      <c r="BM47" s="209">
        <v>30</v>
      </c>
      <c r="BN47" s="209">
        <v>34</v>
      </c>
      <c r="BO47" s="209">
        <v>38</v>
      </c>
      <c r="BP47" s="209">
        <v>30</v>
      </c>
      <c r="BQ47" s="209">
        <v>26</v>
      </c>
      <c r="BR47" s="210">
        <v>158</v>
      </c>
    </row>
    <row r="48" spans="2:70" ht="14.25" thickBot="1" x14ac:dyDescent="0.2">
      <c r="O48" s="239" t="s">
        <v>15</v>
      </c>
      <c r="P48" s="258"/>
      <c r="Q48" s="14">
        <v>86</v>
      </c>
      <c r="R48" s="15">
        <v>72</v>
      </c>
      <c r="S48" s="15">
        <v>59</v>
      </c>
      <c r="T48" s="15">
        <v>53</v>
      </c>
      <c r="U48" s="15">
        <v>51</v>
      </c>
      <c r="V48" s="15">
        <v>321</v>
      </c>
      <c r="W48" s="256" t="s">
        <v>15</v>
      </c>
      <c r="X48" s="257"/>
      <c r="Y48" s="15">
        <v>59</v>
      </c>
      <c r="Z48" s="15">
        <v>70</v>
      </c>
      <c r="AA48" s="15">
        <v>64</v>
      </c>
      <c r="AB48" s="15">
        <v>56</v>
      </c>
      <c r="AC48" s="15">
        <v>53</v>
      </c>
      <c r="AD48" s="16">
        <v>302</v>
      </c>
      <c r="AI48" s="239" t="s">
        <v>15</v>
      </c>
      <c r="AJ48" s="258"/>
      <c r="AK48" s="14"/>
      <c r="AL48" s="15">
        <v>1</v>
      </c>
      <c r="AM48" s="15"/>
      <c r="AN48" s="15"/>
      <c r="AO48" s="15"/>
      <c r="AP48" s="15"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v>0</v>
      </c>
      <c r="BC48" s="239" t="s">
        <v>15</v>
      </c>
      <c r="BD48" s="258"/>
      <c r="BE48" s="14">
        <v>86</v>
      </c>
      <c r="BF48" s="15">
        <v>73</v>
      </c>
      <c r="BG48" s="15">
        <v>59</v>
      </c>
      <c r="BH48" s="15">
        <v>53</v>
      </c>
      <c r="BI48" s="15">
        <v>51</v>
      </c>
      <c r="BJ48" s="15">
        <v>322</v>
      </c>
      <c r="BK48" s="252" t="s">
        <v>15</v>
      </c>
      <c r="BL48" s="252"/>
      <c r="BM48" s="15">
        <v>59</v>
      </c>
      <c r="BN48" s="15">
        <v>70</v>
      </c>
      <c r="BO48" s="15">
        <v>64</v>
      </c>
      <c r="BP48" s="15">
        <v>56</v>
      </c>
      <c r="BQ48" s="15">
        <v>53</v>
      </c>
      <c r="BR48" s="16">
        <v>302</v>
      </c>
    </row>
    <row r="49" spans="15:76" x14ac:dyDescent="0.15">
      <c r="O49" s="239" t="s">
        <v>12</v>
      </c>
      <c r="P49" s="240"/>
      <c r="Q49" s="17">
        <v>145</v>
      </c>
      <c r="R49" s="17">
        <v>141</v>
      </c>
      <c r="S49" s="17">
        <v>109</v>
      </c>
      <c r="T49" s="17">
        <v>97</v>
      </c>
      <c r="U49" s="17">
        <v>96</v>
      </c>
      <c r="V49" s="17">
        <v>588</v>
      </c>
      <c r="W49" s="260" t="s">
        <v>12</v>
      </c>
      <c r="X49" s="261"/>
      <c r="Y49" s="17">
        <v>89</v>
      </c>
      <c r="Z49" s="17">
        <v>104</v>
      </c>
      <c r="AA49" s="17">
        <v>102</v>
      </c>
      <c r="AB49" s="17">
        <v>86</v>
      </c>
      <c r="AC49" s="17">
        <v>79</v>
      </c>
      <c r="AD49" s="17">
        <v>460</v>
      </c>
      <c r="AI49" s="239" t="s">
        <v>12</v>
      </c>
      <c r="AJ49" s="240"/>
      <c r="AK49" s="17">
        <v>0</v>
      </c>
      <c r="AL49" s="17">
        <v>1</v>
      </c>
      <c r="AM49" s="17">
        <v>0</v>
      </c>
      <c r="AN49" s="17">
        <v>0</v>
      </c>
      <c r="AO49" s="17">
        <v>0</v>
      </c>
      <c r="AP49" s="17">
        <v>1</v>
      </c>
      <c r="AQ49" s="260" t="s">
        <v>12</v>
      </c>
      <c r="AR49" s="261"/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BC49" s="239" t="s">
        <v>12</v>
      </c>
      <c r="BD49" s="240"/>
      <c r="BE49" s="17">
        <v>145</v>
      </c>
      <c r="BF49" s="17">
        <v>142</v>
      </c>
      <c r="BG49" s="17">
        <v>109</v>
      </c>
      <c r="BH49" s="17">
        <v>97</v>
      </c>
      <c r="BI49" s="17">
        <v>96</v>
      </c>
      <c r="BJ49" s="17">
        <v>589</v>
      </c>
      <c r="BK49" s="260" t="s">
        <v>12</v>
      </c>
      <c r="BL49" s="261"/>
      <c r="BM49" s="17">
        <v>89</v>
      </c>
      <c r="BN49" s="17">
        <v>104</v>
      </c>
      <c r="BO49" s="17">
        <v>102</v>
      </c>
      <c r="BP49" s="17">
        <v>86</v>
      </c>
      <c r="BQ49" s="17">
        <v>79</v>
      </c>
      <c r="BR49" s="17">
        <v>460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208">
        <v>27</v>
      </c>
      <c r="R52" s="209">
        <v>22</v>
      </c>
      <c r="S52" s="209">
        <v>15</v>
      </c>
      <c r="T52" s="209">
        <v>11</v>
      </c>
      <c r="U52" s="209">
        <v>7</v>
      </c>
      <c r="V52" s="209">
        <v>82</v>
      </c>
      <c r="W52" s="249" t="s">
        <v>13</v>
      </c>
      <c r="X52" s="250"/>
      <c r="Y52" s="24">
        <v>3</v>
      </c>
      <c r="Z52" s="24">
        <v>9</v>
      </c>
      <c r="AA52" s="24">
        <v>2</v>
      </c>
      <c r="AB52" s="24">
        <v>3</v>
      </c>
      <c r="AC52" s="24">
        <v>0</v>
      </c>
      <c r="AD52" s="210">
        <v>17</v>
      </c>
      <c r="AI52" s="239" t="s">
        <v>13</v>
      </c>
      <c r="AJ52" s="258"/>
      <c r="AK52" s="208"/>
      <c r="AL52" s="209"/>
      <c r="AM52" s="209"/>
      <c r="AN52" s="209"/>
      <c r="AO52" s="209"/>
      <c r="AP52" s="209">
        <v>0</v>
      </c>
      <c r="AQ52" s="249" t="s">
        <v>13</v>
      </c>
      <c r="AR52" s="250"/>
      <c r="AS52" s="209"/>
      <c r="AT52" s="209"/>
      <c r="AU52" s="209"/>
      <c r="AV52" s="209"/>
      <c r="AW52" s="209"/>
      <c r="AX52" s="210">
        <v>0</v>
      </c>
      <c r="BC52" s="239" t="s">
        <v>13</v>
      </c>
      <c r="BD52" s="258"/>
      <c r="BE52" s="208">
        <v>27</v>
      </c>
      <c r="BF52" s="209">
        <v>22</v>
      </c>
      <c r="BG52" s="209">
        <v>15</v>
      </c>
      <c r="BH52" s="209">
        <v>11</v>
      </c>
      <c r="BI52" s="209">
        <v>7</v>
      </c>
      <c r="BJ52" s="209">
        <v>82</v>
      </c>
      <c r="BK52" s="251" t="s">
        <v>13</v>
      </c>
      <c r="BL52" s="251"/>
      <c r="BM52" s="209">
        <v>3</v>
      </c>
      <c r="BN52" s="209">
        <v>9</v>
      </c>
      <c r="BO52" s="209">
        <v>2</v>
      </c>
      <c r="BP52" s="209">
        <v>3</v>
      </c>
      <c r="BQ52" s="209">
        <v>0</v>
      </c>
      <c r="BR52" s="210">
        <v>17</v>
      </c>
    </row>
    <row r="53" spans="15:76" ht="14.25" thickBot="1" x14ac:dyDescent="0.2">
      <c r="O53" s="239" t="s">
        <v>15</v>
      </c>
      <c r="P53" s="258"/>
      <c r="Q53" s="14">
        <v>58</v>
      </c>
      <c r="R53" s="15">
        <v>49</v>
      </c>
      <c r="S53" s="15">
        <v>37</v>
      </c>
      <c r="T53" s="15">
        <v>38</v>
      </c>
      <c r="U53" s="15">
        <v>34</v>
      </c>
      <c r="V53" s="15">
        <v>216</v>
      </c>
      <c r="W53" s="256" t="s">
        <v>15</v>
      </c>
      <c r="X53" s="257"/>
      <c r="Y53" s="25">
        <v>22</v>
      </c>
      <c r="Z53" s="25">
        <v>14</v>
      </c>
      <c r="AA53" s="25">
        <v>14</v>
      </c>
      <c r="AB53" s="25">
        <v>14</v>
      </c>
      <c r="AC53" s="25">
        <v>10</v>
      </c>
      <c r="AD53" s="210">
        <v>74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v>0</v>
      </c>
      <c r="BC53" s="239" t="s">
        <v>15</v>
      </c>
      <c r="BD53" s="258"/>
      <c r="BE53" s="14">
        <v>58</v>
      </c>
      <c r="BF53" s="15">
        <v>49</v>
      </c>
      <c r="BG53" s="15">
        <v>37</v>
      </c>
      <c r="BH53" s="15">
        <v>38</v>
      </c>
      <c r="BI53" s="15">
        <v>34</v>
      </c>
      <c r="BJ53" s="15">
        <v>216</v>
      </c>
      <c r="BK53" s="252" t="s">
        <v>15</v>
      </c>
      <c r="BL53" s="252"/>
      <c r="BM53" s="15">
        <v>22</v>
      </c>
      <c r="BN53" s="15">
        <v>14</v>
      </c>
      <c r="BO53" s="15">
        <v>14</v>
      </c>
      <c r="BP53" s="15">
        <v>14</v>
      </c>
      <c r="BQ53" s="15">
        <v>10</v>
      </c>
      <c r="BR53" s="16">
        <v>74</v>
      </c>
    </row>
    <row r="54" spans="15:76" x14ac:dyDescent="0.15">
      <c r="O54" s="239" t="s">
        <v>12</v>
      </c>
      <c r="P54" s="240"/>
      <c r="Q54" s="17">
        <v>85</v>
      </c>
      <c r="R54" s="17">
        <v>71</v>
      </c>
      <c r="S54" s="17">
        <v>52</v>
      </c>
      <c r="T54" s="17">
        <v>49</v>
      </c>
      <c r="U54" s="17">
        <v>41</v>
      </c>
      <c r="V54" s="17">
        <v>298</v>
      </c>
      <c r="W54" s="260" t="s">
        <v>12</v>
      </c>
      <c r="X54" s="261"/>
      <c r="Y54" s="17">
        <v>25</v>
      </c>
      <c r="Z54" s="17">
        <v>23</v>
      </c>
      <c r="AA54" s="17">
        <v>16</v>
      </c>
      <c r="AB54" s="17">
        <v>17</v>
      </c>
      <c r="AC54" s="17">
        <v>10</v>
      </c>
      <c r="AD54" s="17">
        <v>91</v>
      </c>
      <c r="AI54" s="239" t="s">
        <v>12</v>
      </c>
      <c r="AJ54" s="240"/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260" t="s">
        <v>12</v>
      </c>
      <c r="AR54" s="261"/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BC54" s="239" t="s">
        <v>12</v>
      </c>
      <c r="BD54" s="240"/>
      <c r="BE54" s="17">
        <v>85</v>
      </c>
      <c r="BF54" s="17">
        <v>71</v>
      </c>
      <c r="BG54" s="17">
        <v>52</v>
      </c>
      <c r="BH54" s="17">
        <v>49</v>
      </c>
      <c r="BI54" s="17">
        <v>41</v>
      </c>
      <c r="BJ54" s="17">
        <v>298</v>
      </c>
      <c r="BK54" s="260" t="s">
        <v>12</v>
      </c>
      <c r="BL54" s="261"/>
      <c r="BM54" s="17">
        <v>25</v>
      </c>
      <c r="BN54" s="17">
        <v>23</v>
      </c>
      <c r="BO54" s="17">
        <v>16</v>
      </c>
      <c r="BP54" s="17">
        <v>17</v>
      </c>
      <c r="BQ54" s="17">
        <v>10</v>
      </c>
      <c r="BR54" s="17">
        <v>91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/>
      <c r="T57" s="24"/>
      <c r="U57" s="24"/>
      <c r="V57" s="24">
        <v>1</v>
      </c>
      <c r="W57" s="347" t="s">
        <v>13</v>
      </c>
      <c r="X57" s="348"/>
      <c r="Y57" s="24"/>
      <c r="Z57" s="24"/>
      <c r="AA57" s="24"/>
      <c r="AB57" s="24"/>
      <c r="AC57" s="24"/>
      <c r="AD57" s="169"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v>0</v>
      </c>
      <c r="AQ57" s="249" t="s">
        <v>13</v>
      </c>
      <c r="AR57" s="250"/>
      <c r="AS57" s="24"/>
      <c r="AT57" s="24"/>
      <c r="AU57" s="24"/>
      <c r="AV57" s="24"/>
      <c r="AW57" s="24"/>
      <c r="AX57" s="210">
        <v>0</v>
      </c>
      <c r="BC57" s="239" t="s">
        <v>13</v>
      </c>
      <c r="BD57" s="258"/>
      <c r="BE57" s="208">
        <v>1</v>
      </c>
      <c r="BF57" s="209">
        <v>0</v>
      </c>
      <c r="BG57" s="209">
        <v>0</v>
      </c>
      <c r="BH57" s="209">
        <v>0</v>
      </c>
      <c r="BI57" s="209">
        <v>0</v>
      </c>
      <c r="BJ57" s="24">
        <v>1</v>
      </c>
      <c r="BK57" s="251" t="s">
        <v>13</v>
      </c>
      <c r="BL57" s="251"/>
      <c r="BM57" s="209">
        <v>0</v>
      </c>
      <c r="BN57" s="209">
        <v>0</v>
      </c>
      <c r="BO57" s="209">
        <v>0</v>
      </c>
      <c r="BP57" s="209"/>
      <c r="BQ57" s="209"/>
      <c r="BR57" s="210">
        <v>0</v>
      </c>
    </row>
    <row r="58" spans="15:76" ht="14.25" thickBot="1" x14ac:dyDescent="0.2">
      <c r="O58" s="239" t="s">
        <v>15</v>
      </c>
      <c r="P58" s="258"/>
      <c r="Q58" s="27">
        <v>7</v>
      </c>
      <c r="R58" s="25">
        <v>2</v>
      </c>
      <c r="S58" s="25">
        <v>4</v>
      </c>
      <c r="T58" s="25">
        <v>2</v>
      </c>
      <c r="U58" s="25">
        <v>1</v>
      </c>
      <c r="V58" s="25">
        <v>16</v>
      </c>
      <c r="W58" s="349" t="s">
        <v>15</v>
      </c>
      <c r="X58" s="350"/>
      <c r="Y58" s="25">
        <v>1</v>
      </c>
      <c r="Z58" s="25"/>
      <c r="AA58" s="25"/>
      <c r="AB58" s="25"/>
      <c r="AC58" s="25"/>
      <c r="AD58" s="170">
        <v>1</v>
      </c>
      <c r="AI58" s="239" t="s">
        <v>15</v>
      </c>
      <c r="AJ58" s="258"/>
      <c r="AK58" s="27"/>
      <c r="AL58" s="25"/>
      <c r="AM58" s="25"/>
      <c r="AN58" s="25"/>
      <c r="AO58" s="25"/>
      <c r="AP58" s="25"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v>0</v>
      </c>
      <c r="BC58" s="239" t="s">
        <v>15</v>
      </c>
      <c r="BD58" s="258"/>
      <c r="BE58" s="14">
        <v>7</v>
      </c>
      <c r="BF58" s="15">
        <v>2</v>
      </c>
      <c r="BG58" s="15">
        <v>4</v>
      </c>
      <c r="BH58" s="15">
        <v>2</v>
      </c>
      <c r="BI58" s="15">
        <v>1</v>
      </c>
      <c r="BJ58" s="25">
        <v>16</v>
      </c>
      <c r="BK58" s="252" t="s">
        <v>15</v>
      </c>
      <c r="BL58" s="252"/>
      <c r="BM58" s="15">
        <v>1</v>
      </c>
      <c r="BN58" s="15">
        <v>0</v>
      </c>
      <c r="BO58" s="15">
        <v>0</v>
      </c>
      <c r="BP58" s="15"/>
      <c r="BQ58" s="15"/>
      <c r="BR58" s="16">
        <v>1</v>
      </c>
    </row>
    <row r="59" spans="15:76" x14ac:dyDescent="0.15">
      <c r="O59" s="239" t="s">
        <v>12</v>
      </c>
      <c r="P59" s="240"/>
      <c r="Q59" s="17">
        <v>8</v>
      </c>
      <c r="R59" s="17">
        <v>2</v>
      </c>
      <c r="S59" s="17">
        <v>4</v>
      </c>
      <c r="T59" s="17">
        <v>2</v>
      </c>
      <c r="U59" s="17">
        <v>1</v>
      </c>
      <c r="V59" s="17">
        <v>17</v>
      </c>
      <c r="W59" s="260" t="s">
        <v>12</v>
      </c>
      <c r="X59" s="261"/>
      <c r="Y59" s="17">
        <v>1</v>
      </c>
      <c r="Z59" s="17">
        <v>0</v>
      </c>
      <c r="AA59" s="17">
        <v>0</v>
      </c>
      <c r="AB59" s="17">
        <v>0</v>
      </c>
      <c r="AC59" s="17">
        <v>0</v>
      </c>
      <c r="AD59" s="17">
        <v>1</v>
      </c>
      <c r="AI59" s="239" t="s">
        <v>12</v>
      </c>
      <c r="AJ59" s="240"/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260" t="s">
        <v>12</v>
      </c>
      <c r="AR59" s="261"/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BC59" s="239" t="s">
        <v>12</v>
      </c>
      <c r="BD59" s="240"/>
      <c r="BE59" s="17">
        <v>8</v>
      </c>
      <c r="BF59" s="17">
        <v>2</v>
      </c>
      <c r="BG59" s="17">
        <v>4</v>
      </c>
      <c r="BH59" s="17">
        <v>2</v>
      </c>
      <c r="BI59" s="17">
        <v>1</v>
      </c>
      <c r="BJ59" s="17">
        <v>17</v>
      </c>
      <c r="BK59" s="260" t="s">
        <v>12</v>
      </c>
      <c r="BL59" s="261"/>
      <c r="BM59" s="17">
        <v>1</v>
      </c>
      <c r="BN59" s="17">
        <v>0</v>
      </c>
      <c r="BO59" s="17">
        <v>0</v>
      </c>
      <c r="BP59" s="17">
        <v>0</v>
      </c>
      <c r="BQ59" s="17">
        <v>0</v>
      </c>
      <c r="BR59" s="17">
        <v>1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v>536</v>
      </c>
      <c r="S62" s="371"/>
      <c r="T62" s="43"/>
      <c r="U62" s="44"/>
      <c r="V62" s="46" t="s">
        <v>16</v>
      </c>
      <c r="W62" s="370">
        <v>2616</v>
      </c>
      <c r="X62" s="371"/>
      <c r="Y62" s="47"/>
      <c r="Z62" s="47"/>
      <c r="AA62" s="46" t="s">
        <v>16</v>
      </c>
      <c r="AB62" s="370">
        <v>1707</v>
      </c>
      <c r="AC62" s="371"/>
      <c r="AD62" s="37" t="s">
        <v>16</v>
      </c>
      <c r="AE62" s="164">
        <v>830</v>
      </c>
      <c r="AF62" s="164">
        <v>877</v>
      </c>
      <c r="AK62" s="30" t="s">
        <v>16</v>
      </c>
      <c r="AL62" s="372">
        <v>0</v>
      </c>
      <c r="AM62" s="216"/>
      <c r="AN62" s="28"/>
      <c r="AP62" s="30" t="s">
        <v>16</v>
      </c>
      <c r="AQ62" s="372">
        <v>52</v>
      </c>
      <c r="AR62" s="216"/>
      <c r="AS62" s="31"/>
      <c r="AT62" s="31"/>
      <c r="AU62" s="30" t="s">
        <v>16</v>
      </c>
      <c r="AV62" s="372">
        <v>0</v>
      </c>
      <c r="AW62" s="216"/>
      <c r="AX62" s="37" t="s">
        <v>16</v>
      </c>
      <c r="AY62" s="38">
        <v>0</v>
      </c>
      <c r="AZ62" s="38">
        <v>0</v>
      </c>
      <c r="BE62" s="30" t="s">
        <v>16</v>
      </c>
      <c r="BF62" s="373">
        <v>536</v>
      </c>
      <c r="BG62" s="374"/>
      <c r="BH62" s="28"/>
      <c r="BJ62" s="30" t="s">
        <v>16</v>
      </c>
      <c r="BK62" s="373">
        <v>2668</v>
      </c>
      <c r="BL62" s="374"/>
      <c r="BM62" s="31"/>
      <c r="BN62" s="31"/>
      <c r="BO62" s="30" t="s">
        <v>16</v>
      </c>
      <c r="BP62" s="373">
        <v>1707</v>
      </c>
      <c r="BQ62" s="374"/>
      <c r="BR62" s="37" t="s">
        <v>16</v>
      </c>
      <c r="BS62" s="164">
        <v>830</v>
      </c>
      <c r="BT62" s="164">
        <v>877</v>
      </c>
    </row>
    <row r="63" spans="15:76" ht="15" thickBot="1" x14ac:dyDescent="0.2">
      <c r="Q63" s="48" t="s">
        <v>14</v>
      </c>
      <c r="R63" s="375">
        <v>534</v>
      </c>
      <c r="S63" s="376"/>
      <c r="T63" s="43"/>
      <c r="U63" s="44"/>
      <c r="V63" s="48" t="s">
        <v>14</v>
      </c>
      <c r="W63" s="375">
        <v>2474</v>
      </c>
      <c r="X63" s="376"/>
      <c r="Y63" s="47"/>
      <c r="Z63" s="47"/>
      <c r="AA63" s="48" t="s">
        <v>14</v>
      </c>
      <c r="AB63" s="375">
        <v>2262</v>
      </c>
      <c r="AC63" s="376"/>
      <c r="AD63" s="37" t="s">
        <v>14</v>
      </c>
      <c r="AE63" s="165">
        <v>894</v>
      </c>
      <c r="AF63" s="165">
        <v>1368</v>
      </c>
      <c r="AK63" s="161" t="s">
        <v>14</v>
      </c>
      <c r="AL63" s="377">
        <v>0</v>
      </c>
      <c r="AM63" s="378"/>
      <c r="AN63" s="28"/>
      <c r="AP63" s="161" t="s">
        <v>14</v>
      </c>
      <c r="AQ63" s="377">
        <v>58</v>
      </c>
      <c r="AR63" s="378"/>
      <c r="AS63" s="31"/>
      <c r="AT63" s="31"/>
      <c r="AU63" s="161" t="s">
        <v>14</v>
      </c>
      <c r="AV63" s="377">
        <v>1</v>
      </c>
      <c r="AW63" s="378"/>
      <c r="AX63" s="37" t="s">
        <v>14</v>
      </c>
      <c r="AY63" s="39">
        <v>0</v>
      </c>
      <c r="AZ63" s="39">
        <v>1</v>
      </c>
      <c r="BE63" s="161" t="s">
        <v>14</v>
      </c>
      <c r="BF63" s="379">
        <v>534</v>
      </c>
      <c r="BG63" s="380"/>
      <c r="BH63" s="28"/>
      <c r="BJ63" s="161" t="s">
        <v>14</v>
      </c>
      <c r="BK63" s="379">
        <v>2532</v>
      </c>
      <c r="BL63" s="380"/>
      <c r="BM63" s="31"/>
      <c r="BN63" s="31"/>
      <c r="BO63" s="161" t="s">
        <v>14</v>
      </c>
      <c r="BP63" s="379">
        <v>2263</v>
      </c>
      <c r="BQ63" s="381"/>
      <c r="BR63" s="37" t="s">
        <v>14</v>
      </c>
      <c r="BS63" s="165">
        <v>894</v>
      </c>
      <c r="BT63" s="165">
        <v>1369</v>
      </c>
    </row>
    <row r="64" spans="15:76" ht="15" thickBot="1" x14ac:dyDescent="0.2">
      <c r="Q64" s="49" t="s">
        <v>12</v>
      </c>
      <c r="R64" s="389">
        <v>1070</v>
      </c>
      <c r="S64" s="390"/>
      <c r="T64" s="43"/>
      <c r="U64" s="44"/>
      <c r="V64" s="49" t="s">
        <v>12</v>
      </c>
      <c r="W64" s="389">
        <v>5090</v>
      </c>
      <c r="X64" s="390"/>
      <c r="Y64" s="47"/>
      <c r="Z64" s="47"/>
      <c r="AA64" s="49" t="s">
        <v>12</v>
      </c>
      <c r="AB64" s="389">
        <v>3969</v>
      </c>
      <c r="AC64" s="390"/>
      <c r="AD64" s="37" t="s">
        <v>12</v>
      </c>
      <c r="AE64" s="166">
        <v>1724</v>
      </c>
      <c r="AF64" s="167">
        <v>2245</v>
      </c>
      <c r="AK64" s="163" t="s">
        <v>12</v>
      </c>
      <c r="AL64" s="391">
        <v>0</v>
      </c>
      <c r="AM64" s="392"/>
      <c r="AN64" s="28"/>
      <c r="AP64" s="163" t="s">
        <v>12</v>
      </c>
      <c r="AQ64" s="391">
        <v>110</v>
      </c>
      <c r="AR64" s="392"/>
      <c r="AS64" s="31"/>
      <c r="AT64" s="31"/>
      <c r="AU64" s="163" t="s">
        <v>12</v>
      </c>
      <c r="AV64" s="391">
        <v>1</v>
      </c>
      <c r="AW64" s="392"/>
      <c r="AX64" s="37" t="s">
        <v>12</v>
      </c>
      <c r="AY64" s="40">
        <v>0</v>
      </c>
      <c r="AZ64" s="41">
        <v>1</v>
      </c>
      <c r="BE64" s="163" t="s">
        <v>12</v>
      </c>
      <c r="BF64" s="385">
        <v>1070</v>
      </c>
      <c r="BG64" s="386"/>
      <c r="BH64" s="28"/>
      <c r="BJ64" s="163" t="s">
        <v>12</v>
      </c>
      <c r="BK64" s="385">
        <v>5200</v>
      </c>
      <c r="BL64" s="386"/>
      <c r="BM64" s="31"/>
      <c r="BN64" s="31"/>
      <c r="BO64" s="163" t="s">
        <v>12</v>
      </c>
      <c r="BP64" s="385">
        <v>3970</v>
      </c>
      <c r="BQ64" s="386"/>
      <c r="BR64" s="37" t="s">
        <v>12</v>
      </c>
      <c r="BS64" s="166">
        <v>1724</v>
      </c>
      <c r="BT64" s="167">
        <v>2246</v>
      </c>
      <c r="BW64" s="32"/>
      <c r="BX64" s="32"/>
    </row>
    <row r="65" spans="17:76" ht="14.25" x14ac:dyDescent="0.15">
      <c r="Q65" s="50" t="s">
        <v>23</v>
      </c>
      <c r="R65" s="387">
        <v>0.10563727909961497</v>
      </c>
      <c r="S65" s="388"/>
      <c r="T65" s="44"/>
      <c r="U65" s="44"/>
      <c r="V65" s="50" t="s">
        <v>23</v>
      </c>
      <c r="W65" s="387">
        <v>0.50251752394115901</v>
      </c>
      <c r="X65" s="388"/>
      <c r="Y65" s="51"/>
      <c r="Z65" s="51"/>
      <c r="AA65" s="50" t="s">
        <v>23</v>
      </c>
      <c r="AB65" s="387">
        <v>0.39184519695922598</v>
      </c>
      <c r="AC65" s="388"/>
      <c r="AE65" s="42">
        <v>0.17020436370816466</v>
      </c>
      <c r="AF65" s="42">
        <v>0.22164083325106132</v>
      </c>
      <c r="AK65" s="162" t="s">
        <v>23</v>
      </c>
      <c r="AL65" s="382">
        <v>0</v>
      </c>
      <c r="AM65" s="383"/>
      <c r="AP65" s="162" t="s">
        <v>23</v>
      </c>
      <c r="AQ65" s="382">
        <v>0.99099099099099097</v>
      </c>
      <c r="AR65" s="383"/>
      <c r="AS65" s="33"/>
      <c r="AT65" s="33"/>
      <c r="AU65" s="162" t="s">
        <v>23</v>
      </c>
      <c r="AV65" s="382">
        <v>9.0090090090090089E-3</v>
      </c>
      <c r="AW65" s="383"/>
      <c r="AY65" s="42">
        <v>0</v>
      </c>
      <c r="AZ65" s="42">
        <v>9.0090090090090089E-3</v>
      </c>
      <c r="BE65" s="162" t="s">
        <v>23</v>
      </c>
      <c r="BF65" s="382">
        <v>0.1044921875</v>
      </c>
      <c r="BG65" s="383"/>
      <c r="BJ65" s="162" t="s">
        <v>23</v>
      </c>
      <c r="BK65" s="382">
        <v>0.5078125</v>
      </c>
      <c r="BL65" s="383"/>
      <c r="BM65" s="33"/>
      <c r="BN65" s="33"/>
      <c r="BO65" s="162" t="s">
        <v>23</v>
      </c>
      <c r="BP65" s="382">
        <v>0.3876953125</v>
      </c>
      <c r="BQ65" s="383"/>
      <c r="BS65" s="42">
        <v>0.16835937500000001</v>
      </c>
      <c r="BT65" s="42">
        <v>0.21933593749999999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v>1589</v>
      </c>
      <c r="AA74" s="384"/>
    </row>
    <row r="75" spans="17:76" x14ac:dyDescent="0.15">
      <c r="W75" s="35"/>
      <c r="X75" s="35"/>
      <c r="Y75" s="36" t="s">
        <v>27</v>
      </c>
      <c r="Z75" s="384">
        <v>1522</v>
      </c>
      <c r="AA75" s="384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1:B2"/>
    <mergeCell ref="AI5:AJ5"/>
    <mergeCell ref="BA5:BB5"/>
    <mergeCell ref="BC5:BD5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410F-3CFC-475D-9633-CAF610D9B691}">
  <dimension ref="A1:BX75"/>
  <sheetViews>
    <sheetView view="pageBreakPreview" zoomScale="95" zoomScaleNormal="100" zoomScaleSheetLayoutView="95" workbookViewId="0">
      <selection activeCell="C2" sqref="C2:I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20" t="s">
        <v>60</v>
      </c>
      <c r="B1" s="220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20"/>
      <c r="B2" s="220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220"/>
      <c r="B3" s="220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69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令和6年1月31日現在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令和6年1月31日現在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令和6年1月31日現在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4869</v>
      </c>
      <c r="P7" s="248"/>
      <c r="Q7" s="206">
        <v>22</v>
      </c>
      <c r="R7" s="205">
        <v>32</v>
      </c>
      <c r="S7" s="205">
        <v>27</v>
      </c>
      <c r="T7" s="205">
        <v>36</v>
      </c>
      <c r="U7" s="205">
        <v>36</v>
      </c>
      <c r="V7" s="205">
        <f>SUM(Q7:U7)</f>
        <v>153</v>
      </c>
      <c r="W7" s="249" t="s">
        <v>13</v>
      </c>
      <c r="X7" s="250"/>
      <c r="Y7" s="205">
        <v>32</v>
      </c>
      <c r="Z7" s="205">
        <v>37</v>
      </c>
      <c r="AA7" s="205">
        <v>43</v>
      </c>
      <c r="AB7" s="205">
        <v>44</v>
      </c>
      <c r="AC7" s="205">
        <v>36</v>
      </c>
      <c r="AD7" s="207">
        <f>SUM(Y7:AC7)</f>
        <v>192</v>
      </c>
      <c r="AG7" s="239" t="s">
        <v>13</v>
      </c>
      <c r="AH7" s="240"/>
      <c r="AI7" s="247">
        <f>AP7+AX7+AP12+AX12+AP17+AX17+AP22+AX22+AP27+AX27+AP32+AX32+AP37+AX37+AP42+AX42+AP47+AX47+AP52+AX52+AP57+AX57</f>
        <v>50</v>
      </c>
      <c r="AJ7" s="248"/>
      <c r="AK7" s="206"/>
      <c r="AL7" s="205"/>
      <c r="AM7" s="205"/>
      <c r="AN7" s="205"/>
      <c r="AO7" s="205"/>
      <c r="AP7" s="205">
        <f>SUM(AK7:AO7)</f>
        <v>0</v>
      </c>
      <c r="AQ7" s="249" t="s">
        <v>13</v>
      </c>
      <c r="AR7" s="250"/>
      <c r="AS7" s="205"/>
      <c r="AT7" s="205"/>
      <c r="AU7" s="205"/>
      <c r="AV7" s="205"/>
      <c r="AW7" s="205"/>
      <c r="AX7" s="207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4919</v>
      </c>
      <c r="BD7" s="248"/>
      <c r="BE7" s="206">
        <f>Q7+AK7</f>
        <v>22</v>
      </c>
      <c r="BF7" s="205">
        <f t="shared" ref="BF7:BJ8" si="0">R7+AL7</f>
        <v>32</v>
      </c>
      <c r="BG7" s="205">
        <f t="shared" si="0"/>
        <v>27</v>
      </c>
      <c r="BH7" s="205">
        <f t="shared" si="0"/>
        <v>36</v>
      </c>
      <c r="BI7" s="205">
        <f t="shared" si="0"/>
        <v>36</v>
      </c>
      <c r="BJ7" s="205">
        <f t="shared" si="0"/>
        <v>153</v>
      </c>
      <c r="BK7" s="251" t="s">
        <v>13</v>
      </c>
      <c r="BL7" s="251"/>
      <c r="BM7" s="205">
        <f>Y7+AS7</f>
        <v>32</v>
      </c>
      <c r="BN7" s="205">
        <f t="shared" ref="BN7:BQ8" si="1">Z7+AT7</f>
        <v>37</v>
      </c>
      <c r="BO7" s="205">
        <f t="shared" si="1"/>
        <v>43</v>
      </c>
      <c r="BP7" s="205">
        <f t="shared" si="1"/>
        <v>44</v>
      </c>
      <c r="BQ7" s="205">
        <f t="shared" si="1"/>
        <v>36</v>
      </c>
      <c r="BR7" s="207">
        <f>SUM(BM7:BQ7)</f>
        <v>192</v>
      </c>
    </row>
    <row r="8" spans="1:70" ht="15.75" customHeight="1" thickBot="1" x14ac:dyDescent="0.2">
      <c r="B8" s="141" t="s">
        <v>34</v>
      </c>
      <c r="C8" s="137">
        <f t="shared" ref="C8:H8" si="2">+C10-C9</f>
        <v>3170</v>
      </c>
      <c r="D8" s="55">
        <f t="shared" si="2"/>
        <v>3012</v>
      </c>
      <c r="E8" s="56">
        <f t="shared" si="2"/>
        <v>6182</v>
      </c>
      <c r="F8" s="57">
        <f>+F10-F9</f>
        <v>50</v>
      </c>
      <c r="G8" s="58">
        <f t="shared" si="2"/>
        <v>57</v>
      </c>
      <c r="H8" s="56">
        <f t="shared" si="2"/>
        <v>107</v>
      </c>
      <c r="I8" s="101">
        <f t="shared" ref="I8:K10" si="3">+C8+F8</f>
        <v>3220</v>
      </c>
      <c r="J8" s="102">
        <f t="shared" si="3"/>
        <v>3069</v>
      </c>
      <c r="K8" s="103">
        <f t="shared" si="3"/>
        <v>6289</v>
      </c>
      <c r="L8" s="68"/>
      <c r="M8" s="239" t="s">
        <v>14</v>
      </c>
      <c r="N8" s="240"/>
      <c r="O8" s="247">
        <f>V8+AD8+V13+AD13+V18+AD18+V23+AD23+V28+AD28+V33+AD33+V38+AD38+V43+AD43+V48+AD48+V53+AD53+V58+AD58</f>
        <v>5275</v>
      </c>
      <c r="P8" s="248"/>
      <c r="Q8" s="14">
        <v>21</v>
      </c>
      <c r="R8" s="15">
        <v>27</v>
      </c>
      <c r="S8" s="15">
        <v>27</v>
      </c>
      <c r="T8" s="15">
        <v>25</v>
      </c>
      <c r="U8" s="15">
        <v>22</v>
      </c>
      <c r="V8" s="15">
        <f>SUM(Q8:U8)</f>
        <v>122</v>
      </c>
      <c r="W8" s="256" t="s">
        <v>15</v>
      </c>
      <c r="X8" s="257"/>
      <c r="Y8" s="15">
        <v>38</v>
      </c>
      <c r="Z8" s="25">
        <v>39</v>
      </c>
      <c r="AA8" s="15">
        <v>37</v>
      </c>
      <c r="AB8" s="15">
        <v>33</v>
      </c>
      <c r="AC8" s="15">
        <v>41</v>
      </c>
      <c r="AD8" s="16">
        <f>SUM(Y8:AC8)</f>
        <v>188</v>
      </c>
      <c r="AG8" s="239" t="s">
        <v>14</v>
      </c>
      <c r="AH8" s="240"/>
      <c r="AI8" s="247">
        <f>AP8+AX8+AP13+AX13+AP18+AX18+AP23+AX23+AP28+AX28+AP33+AX33+AP38+AX38+AP43+AX43+AP48+AX48+AP53+AX53+AP58+AX58</f>
        <v>58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5333</v>
      </c>
      <c r="BD8" s="248"/>
      <c r="BE8" s="14">
        <f>Q8+AK8</f>
        <v>21</v>
      </c>
      <c r="BF8" s="15">
        <f t="shared" si="0"/>
        <v>27</v>
      </c>
      <c r="BG8" s="15">
        <f t="shared" si="0"/>
        <v>27</v>
      </c>
      <c r="BH8" s="15">
        <f t="shared" si="0"/>
        <v>25</v>
      </c>
      <c r="BI8" s="15">
        <f t="shared" si="0"/>
        <v>22</v>
      </c>
      <c r="BJ8" s="15">
        <f>SUM(BE8:BI8)</f>
        <v>122</v>
      </c>
      <c r="BK8" s="252" t="s">
        <v>15</v>
      </c>
      <c r="BL8" s="252"/>
      <c r="BM8" s="15">
        <f>Y8+AS8</f>
        <v>38</v>
      </c>
      <c r="BN8" s="15">
        <f t="shared" si="1"/>
        <v>39</v>
      </c>
      <c r="BO8" s="15">
        <f t="shared" si="1"/>
        <v>37</v>
      </c>
      <c r="BP8" s="15">
        <f t="shared" si="1"/>
        <v>33</v>
      </c>
      <c r="BQ8" s="15">
        <f t="shared" si="1"/>
        <v>41</v>
      </c>
      <c r="BR8" s="16">
        <f>SUM(BM8:BQ8)</f>
        <v>188</v>
      </c>
    </row>
    <row r="9" spans="1:70" ht="15" x14ac:dyDescent="0.15">
      <c r="B9" s="142" t="s">
        <v>35</v>
      </c>
      <c r="C9" s="138">
        <f>AB62</f>
        <v>1699</v>
      </c>
      <c r="D9" s="59">
        <f>AB63</f>
        <v>2263</v>
      </c>
      <c r="E9" s="60">
        <f>+C9+D9</f>
        <v>3962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1699</v>
      </c>
      <c r="J9" s="105">
        <f t="shared" si="3"/>
        <v>2264</v>
      </c>
      <c r="K9" s="106">
        <f t="shared" si="3"/>
        <v>3963</v>
      </c>
      <c r="L9" s="68"/>
      <c r="M9" s="239" t="s">
        <v>12</v>
      </c>
      <c r="N9" s="240"/>
      <c r="O9" s="247">
        <f>SUM(O7:O8)</f>
        <v>10144</v>
      </c>
      <c r="P9" s="253"/>
      <c r="Q9" s="17">
        <f t="shared" ref="Q9:V9" si="4">SUM(Q7:Q8)</f>
        <v>43</v>
      </c>
      <c r="R9" s="17">
        <f t="shared" si="4"/>
        <v>59</v>
      </c>
      <c r="S9" s="17">
        <f t="shared" si="4"/>
        <v>54</v>
      </c>
      <c r="T9" s="17">
        <f t="shared" si="4"/>
        <v>61</v>
      </c>
      <c r="U9" s="17">
        <f t="shared" si="4"/>
        <v>58</v>
      </c>
      <c r="V9" s="17">
        <f t="shared" si="4"/>
        <v>275</v>
      </c>
      <c r="W9" s="254" t="s">
        <v>12</v>
      </c>
      <c r="X9" s="255"/>
      <c r="Y9" s="17">
        <f t="shared" ref="Y9:AD9" si="5">SUM(Y7:Y8)</f>
        <v>70</v>
      </c>
      <c r="Z9" s="17">
        <f t="shared" si="5"/>
        <v>76</v>
      </c>
      <c r="AA9" s="17">
        <f t="shared" si="5"/>
        <v>80</v>
      </c>
      <c r="AB9" s="17">
        <f t="shared" si="5"/>
        <v>77</v>
      </c>
      <c r="AC9" s="17">
        <f t="shared" si="5"/>
        <v>77</v>
      </c>
      <c r="AD9" s="17">
        <f t="shared" si="5"/>
        <v>380</v>
      </c>
      <c r="AG9" s="239" t="s">
        <v>12</v>
      </c>
      <c r="AH9" s="240"/>
      <c r="AI9" s="247">
        <f>SUM(AI7:AI8)</f>
        <v>108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10252</v>
      </c>
      <c r="BD9" s="248"/>
      <c r="BE9" s="17">
        <f t="shared" ref="BE9:BJ9" si="8">SUM(BE7:BE8)</f>
        <v>43</v>
      </c>
      <c r="BF9" s="17">
        <f t="shared" si="8"/>
        <v>59</v>
      </c>
      <c r="BG9" s="17">
        <f t="shared" si="8"/>
        <v>54</v>
      </c>
      <c r="BH9" s="17">
        <f t="shared" si="8"/>
        <v>61</v>
      </c>
      <c r="BI9" s="17">
        <f t="shared" si="8"/>
        <v>58</v>
      </c>
      <c r="BJ9" s="17">
        <f t="shared" si="8"/>
        <v>275</v>
      </c>
      <c r="BK9" s="259" t="s">
        <v>12</v>
      </c>
      <c r="BL9" s="259"/>
      <c r="BM9" s="17">
        <f t="shared" ref="BM9:BR9" si="9">SUM(BM7:BM8)</f>
        <v>70</v>
      </c>
      <c r="BN9" s="17">
        <f t="shared" si="9"/>
        <v>76</v>
      </c>
      <c r="BO9" s="17">
        <f t="shared" si="9"/>
        <v>80</v>
      </c>
      <c r="BP9" s="17">
        <f t="shared" si="9"/>
        <v>77</v>
      </c>
      <c r="BQ9" s="17">
        <f t="shared" si="9"/>
        <v>77</v>
      </c>
      <c r="BR9" s="17">
        <f t="shared" si="9"/>
        <v>380</v>
      </c>
    </row>
    <row r="10" spans="1:70" ht="15.75" thickBot="1" x14ac:dyDescent="0.2">
      <c r="B10" s="143" t="s">
        <v>12</v>
      </c>
      <c r="C10" s="139">
        <f>O7</f>
        <v>4869</v>
      </c>
      <c r="D10" s="62">
        <f>O8</f>
        <v>5275</v>
      </c>
      <c r="E10" s="63">
        <f>+C10+D10</f>
        <v>10144</v>
      </c>
      <c r="F10" s="64">
        <f>AI7</f>
        <v>50</v>
      </c>
      <c r="G10" s="62">
        <f>AI8</f>
        <v>58</v>
      </c>
      <c r="H10" s="63">
        <f>SUM(F10:G10)</f>
        <v>108</v>
      </c>
      <c r="I10" s="107">
        <f t="shared" si="3"/>
        <v>4919</v>
      </c>
      <c r="J10" s="108">
        <f t="shared" si="3"/>
        <v>5333</v>
      </c>
      <c r="K10" s="109">
        <f t="shared" si="3"/>
        <v>10252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34.89</v>
      </c>
      <c r="D12" s="159">
        <f t="shared" si="10"/>
        <v>42.9</v>
      </c>
      <c r="E12" s="155">
        <f t="shared" si="10"/>
        <v>39.06</v>
      </c>
      <c r="F12" s="154">
        <f t="shared" si="10"/>
        <v>0</v>
      </c>
      <c r="G12" s="159">
        <f t="shared" si="10"/>
        <v>1.72</v>
      </c>
      <c r="H12" s="155">
        <f t="shared" si="10"/>
        <v>0.93</v>
      </c>
      <c r="I12" s="156">
        <f t="shared" si="10"/>
        <v>34.54</v>
      </c>
      <c r="J12" s="157">
        <f t="shared" si="10"/>
        <v>42.45</v>
      </c>
      <c r="K12" s="155">
        <f t="shared" si="10"/>
        <v>38.659999999999997</v>
      </c>
      <c r="L12" s="69"/>
      <c r="N12" s="158"/>
      <c r="O12" s="239" t="s">
        <v>13</v>
      </c>
      <c r="P12" s="258"/>
      <c r="Q12" s="23">
        <v>35</v>
      </c>
      <c r="R12" s="205">
        <v>31</v>
      </c>
      <c r="S12" s="205">
        <v>46</v>
      </c>
      <c r="T12" s="205">
        <v>34</v>
      </c>
      <c r="U12" s="205">
        <v>46</v>
      </c>
      <c r="V12" s="205">
        <f>SUM(Q12:U12)</f>
        <v>192</v>
      </c>
      <c r="W12" s="249" t="s">
        <v>13</v>
      </c>
      <c r="X12" s="250"/>
      <c r="Y12" s="24">
        <v>47</v>
      </c>
      <c r="Z12" s="205">
        <v>37</v>
      </c>
      <c r="AA12" s="205">
        <v>53</v>
      </c>
      <c r="AB12" s="205">
        <v>57</v>
      </c>
      <c r="AC12" s="205">
        <v>40</v>
      </c>
      <c r="AD12" s="207">
        <f>SUM(Y12:AC12)</f>
        <v>234</v>
      </c>
      <c r="AI12" s="239" t="s">
        <v>13</v>
      </c>
      <c r="AJ12" s="258"/>
      <c r="AK12" s="206"/>
      <c r="AL12" s="205"/>
      <c r="AM12" s="205"/>
      <c r="AN12" s="205"/>
      <c r="AO12" s="205"/>
      <c r="AP12" s="205">
        <f>SUM(AK12:AO12)</f>
        <v>0</v>
      </c>
      <c r="AQ12" s="249" t="s">
        <v>13</v>
      </c>
      <c r="AR12" s="250"/>
      <c r="AS12" s="205"/>
      <c r="AT12" s="205"/>
      <c r="AU12" s="205"/>
      <c r="AV12" s="205"/>
      <c r="AW12" s="205">
        <v>1</v>
      </c>
      <c r="AX12" s="207">
        <f>SUM(AS12:AW12)</f>
        <v>1</v>
      </c>
      <c r="BC12" s="239" t="s">
        <v>13</v>
      </c>
      <c r="BD12" s="258"/>
      <c r="BE12" s="206">
        <f>Q12+AK12</f>
        <v>35</v>
      </c>
      <c r="BF12" s="205">
        <f t="shared" ref="BF12:BI13" si="11">R12+AL12</f>
        <v>31</v>
      </c>
      <c r="BG12" s="205">
        <f t="shared" si="11"/>
        <v>46</v>
      </c>
      <c r="BH12" s="205">
        <f t="shared" si="11"/>
        <v>34</v>
      </c>
      <c r="BI12" s="205">
        <f t="shared" si="11"/>
        <v>46</v>
      </c>
      <c r="BJ12" s="205">
        <f>SUM(BE12:BI12)</f>
        <v>192</v>
      </c>
      <c r="BK12" s="251" t="s">
        <v>13</v>
      </c>
      <c r="BL12" s="251"/>
      <c r="BM12" s="205">
        <f t="shared" ref="BM12:BQ13" si="12">Y12+AS12</f>
        <v>47</v>
      </c>
      <c r="BN12" s="205">
        <f t="shared" si="12"/>
        <v>37</v>
      </c>
      <c r="BO12" s="205">
        <f t="shared" si="12"/>
        <v>53</v>
      </c>
      <c r="BP12" s="205">
        <f t="shared" si="12"/>
        <v>57</v>
      </c>
      <c r="BQ12" s="205">
        <f t="shared" si="12"/>
        <v>41</v>
      </c>
      <c r="BR12" s="207">
        <f>SUM(BM12:BQ12)</f>
        <v>235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32</v>
      </c>
      <c r="R13" s="15">
        <v>61</v>
      </c>
      <c r="S13" s="15">
        <v>50</v>
      </c>
      <c r="T13" s="15">
        <v>39</v>
      </c>
      <c r="U13" s="15">
        <v>46</v>
      </c>
      <c r="V13" s="15">
        <f>SUM(Q13:U13)</f>
        <v>228</v>
      </c>
      <c r="W13" s="256" t="s">
        <v>15</v>
      </c>
      <c r="X13" s="257"/>
      <c r="Y13" s="15">
        <v>30</v>
      </c>
      <c r="Z13" s="15">
        <v>44</v>
      </c>
      <c r="AA13" s="15">
        <v>55</v>
      </c>
      <c r="AB13" s="15">
        <v>56</v>
      </c>
      <c r="AC13" s="15">
        <v>40</v>
      </c>
      <c r="AD13" s="16">
        <f>SUM(Y13:AC13)</f>
        <v>225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/>
      <c r="AX13" s="16">
        <f>SUM(AS13:AW13)</f>
        <v>0</v>
      </c>
      <c r="BC13" s="239" t="s">
        <v>15</v>
      </c>
      <c r="BD13" s="258"/>
      <c r="BE13" s="14">
        <f>Q13+AK13</f>
        <v>32</v>
      </c>
      <c r="BF13" s="15">
        <f t="shared" si="11"/>
        <v>61</v>
      </c>
      <c r="BG13" s="15">
        <f t="shared" si="11"/>
        <v>50</v>
      </c>
      <c r="BH13" s="15">
        <f t="shared" si="11"/>
        <v>39</v>
      </c>
      <c r="BI13" s="15">
        <f t="shared" si="11"/>
        <v>46</v>
      </c>
      <c r="BJ13" s="15">
        <f>SUM(BE13:BI13)</f>
        <v>228</v>
      </c>
      <c r="BK13" s="252" t="s">
        <v>15</v>
      </c>
      <c r="BL13" s="252"/>
      <c r="BM13" s="15">
        <f t="shared" si="12"/>
        <v>30</v>
      </c>
      <c r="BN13" s="15">
        <f t="shared" si="12"/>
        <v>44</v>
      </c>
      <c r="BO13" s="15">
        <f t="shared" si="12"/>
        <v>55</v>
      </c>
      <c r="BP13" s="15">
        <f t="shared" si="12"/>
        <v>56</v>
      </c>
      <c r="BQ13" s="15">
        <f t="shared" si="12"/>
        <v>40</v>
      </c>
      <c r="BR13" s="16">
        <f>SUM(BM13:BQ13)</f>
        <v>225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67</v>
      </c>
      <c r="R14" s="17">
        <f t="shared" si="13"/>
        <v>92</v>
      </c>
      <c r="S14" s="17">
        <f t="shared" si="13"/>
        <v>96</v>
      </c>
      <c r="T14" s="17">
        <f t="shared" si="13"/>
        <v>73</v>
      </c>
      <c r="U14" s="17">
        <f t="shared" si="13"/>
        <v>92</v>
      </c>
      <c r="V14" s="17">
        <f t="shared" si="13"/>
        <v>420</v>
      </c>
      <c r="W14" s="260" t="s">
        <v>12</v>
      </c>
      <c r="X14" s="261"/>
      <c r="Y14" s="17">
        <f t="shared" ref="Y14:AD14" si="14">SUM(Y12:Y13)</f>
        <v>77</v>
      </c>
      <c r="Z14" s="17">
        <f t="shared" si="14"/>
        <v>81</v>
      </c>
      <c r="AA14" s="17">
        <f t="shared" si="14"/>
        <v>108</v>
      </c>
      <c r="AB14" s="17">
        <f t="shared" si="14"/>
        <v>113</v>
      </c>
      <c r="AC14" s="17">
        <f t="shared" si="14"/>
        <v>80</v>
      </c>
      <c r="AD14" s="17">
        <f t="shared" si="14"/>
        <v>459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1</v>
      </c>
      <c r="AX14" s="17">
        <f t="shared" si="16"/>
        <v>1</v>
      </c>
      <c r="BC14" s="239" t="s">
        <v>12</v>
      </c>
      <c r="BD14" s="240"/>
      <c r="BE14" s="17">
        <f t="shared" ref="BE14:BJ14" si="17">SUM(BE12:BE13)</f>
        <v>67</v>
      </c>
      <c r="BF14" s="17">
        <f t="shared" si="17"/>
        <v>92</v>
      </c>
      <c r="BG14" s="17">
        <f t="shared" si="17"/>
        <v>96</v>
      </c>
      <c r="BH14" s="17">
        <f t="shared" si="17"/>
        <v>73</v>
      </c>
      <c r="BI14" s="17">
        <f t="shared" si="17"/>
        <v>92</v>
      </c>
      <c r="BJ14" s="17">
        <f t="shared" si="17"/>
        <v>420</v>
      </c>
      <c r="BK14" s="260" t="s">
        <v>12</v>
      </c>
      <c r="BL14" s="261"/>
      <c r="BM14" s="17">
        <f t="shared" ref="BM14:BR14" si="18">SUM(BM12:BM13)</f>
        <v>77</v>
      </c>
      <c r="BN14" s="17">
        <f t="shared" si="18"/>
        <v>81</v>
      </c>
      <c r="BO14" s="17">
        <f t="shared" si="18"/>
        <v>108</v>
      </c>
      <c r="BP14" s="17">
        <f t="shared" si="18"/>
        <v>113</v>
      </c>
      <c r="BQ14" s="17">
        <f t="shared" si="18"/>
        <v>81</v>
      </c>
      <c r="BR14" s="17">
        <f t="shared" si="18"/>
        <v>460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1602</v>
      </c>
      <c r="D17" s="73">
        <f>V28+AD28+V33+AD33+V38</f>
        <v>1517</v>
      </c>
      <c r="E17" s="74">
        <f>SUM(C17:D17)</f>
        <v>3119</v>
      </c>
      <c r="F17" s="75">
        <f>AP27+AX27+AP32+AX32+AP37</f>
        <v>5</v>
      </c>
      <c r="G17" s="73">
        <f>AP28+AX28+AP33+AX33+AP38</f>
        <v>9</v>
      </c>
      <c r="H17" s="74">
        <f>SUM(F17:G17)</f>
        <v>14</v>
      </c>
      <c r="I17" s="112">
        <f t="shared" ref="I17:K20" si="19">+C17+F17</f>
        <v>1607</v>
      </c>
      <c r="J17" s="113">
        <f t="shared" si="19"/>
        <v>1526</v>
      </c>
      <c r="K17" s="114">
        <f t="shared" si="19"/>
        <v>3133</v>
      </c>
      <c r="L17" s="68"/>
      <c r="O17" s="239" t="s">
        <v>13</v>
      </c>
      <c r="P17" s="258"/>
      <c r="Q17" s="206">
        <v>53</v>
      </c>
      <c r="R17" s="205">
        <v>24</v>
      </c>
      <c r="S17" s="205">
        <v>36</v>
      </c>
      <c r="T17" s="205">
        <v>36</v>
      </c>
      <c r="U17" s="205">
        <v>42</v>
      </c>
      <c r="V17" s="205">
        <f>SUM(Q17:U17)</f>
        <v>191</v>
      </c>
      <c r="W17" s="249" t="s">
        <v>13</v>
      </c>
      <c r="X17" s="250"/>
      <c r="Y17" s="205">
        <v>42</v>
      </c>
      <c r="Z17" s="205">
        <v>38</v>
      </c>
      <c r="AA17" s="205">
        <v>31</v>
      </c>
      <c r="AB17" s="205">
        <v>35</v>
      </c>
      <c r="AC17" s="205">
        <v>42</v>
      </c>
      <c r="AD17" s="207">
        <f>SUM(Y17:AC17)</f>
        <v>188</v>
      </c>
      <c r="AI17" s="239" t="s">
        <v>13</v>
      </c>
      <c r="AJ17" s="258"/>
      <c r="AK17" s="23">
        <v>3</v>
      </c>
      <c r="AL17" s="205">
        <v>4</v>
      </c>
      <c r="AM17" s="205">
        <v>5</v>
      </c>
      <c r="AN17" s="205">
        <v>3</v>
      </c>
      <c r="AO17" s="205">
        <v>4</v>
      </c>
      <c r="AP17" s="205">
        <f>SUM(AK17:AO17)</f>
        <v>19</v>
      </c>
      <c r="AQ17" s="249" t="s">
        <v>13</v>
      </c>
      <c r="AR17" s="250"/>
      <c r="AS17" s="205">
        <v>1</v>
      </c>
      <c r="AT17" s="205">
        <v>3</v>
      </c>
      <c r="AU17" s="205">
        <v>2</v>
      </c>
      <c r="AV17" s="205"/>
      <c r="AW17" s="205">
        <v>4</v>
      </c>
      <c r="AX17" s="207">
        <f>SUM(AS17:AW17)</f>
        <v>10</v>
      </c>
      <c r="BC17" s="239" t="s">
        <v>13</v>
      </c>
      <c r="BD17" s="258"/>
      <c r="BE17" s="206">
        <f t="shared" ref="BE17:BI18" si="20">Q17+AK17</f>
        <v>56</v>
      </c>
      <c r="BF17" s="205">
        <f t="shared" si="20"/>
        <v>28</v>
      </c>
      <c r="BG17" s="205">
        <f t="shared" si="20"/>
        <v>41</v>
      </c>
      <c r="BH17" s="205">
        <f t="shared" si="20"/>
        <v>39</v>
      </c>
      <c r="BI17" s="205">
        <f t="shared" si="20"/>
        <v>46</v>
      </c>
      <c r="BJ17" s="205">
        <f>SUM(BE17:BI17)</f>
        <v>210</v>
      </c>
      <c r="BK17" s="251" t="s">
        <v>13</v>
      </c>
      <c r="BL17" s="251"/>
      <c r="BM17" s="205">
        <f t="shared" ref="BM17:BQ18" si="21">Y17+AS17</f>
        <v>43</v>
      </c>
      <c r="BN17" s="205">
        <f t="shared" si="21"/>
        <v>41</v>
      </c>
      <c r="BO17" s="205">
        <f t="shared" si="21"/>
        <v>33</v>
      </c>
      <c r="BP17" s="205">
        <f t="shared" si="21"/>
        <v>35</v>
      </c>
      <c r="BQ17" s="205">
        <f t="shared" si="21"/>
        <v>46</v>
      </c>
      <c r="BR17" s="207">
        <f>SUM(BM17:BQ17)</f>
        <v>198</v>
      </c>
    </row>
    <row r="18" spans="2:70" ht="15.75" thickBot="1" x14ac:dyDescent="0.2">
      <c r="B18" s="149" t="s">
        <v>38</v>
      </c>
      <c r="C18" s="146">
        <f>AD37</f>
        <v>378</v>
      </c>
      <c r="D18" s="65">
        <f>AD38</f>
        <v>406</v>
      </c>
      <c r="E18" s="66">
        <f>SUM(C18:D18)</f>
        <v>784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378</v>
      </c>
      <c r="J18" s="116">
        <f t="shared" si="19"/>
        <v>406</v>
      </c>
      <c r="K18" s="117">
        <f t="shared" si="19"/>
        <v>784</v>
      </c>
      <c r="L18" s="69"/>
      <c r="O18" s="239" t="s">
        <v>15</v>
      </c>
      <c r="P18" s="258"/>
      <c r="Q18" s="14">
        <v>45</v>
      </c>
      <c r="R18" s="15">
        <v>48</v>
      </c>
      <c r="S18" s="15">
        <v>38</v>
      </c>
      <c r="T18" s="15">
        <v>43</v>
      </c>
      <c r="U18" s="15">
        <v>23</v>
      </c>
      <c r="V18" s="15">
        <f>SUM(Q18:U18)</f>
        <v>197</v>
      </c>
      <c r="W18" s="256" t="s">
        <v>15</v>
      </c>
      <c r="X18" s="257"/>
      <c r="Y18" s="15">
        <v>30</v>
      </c>
      <c r="Z18" s="15">
        <v>23</v>
      </c>
      <c r="AA18" s="15">
        <v>26</v>
      </c>
      <c r="AB18" s="15">
        <v>36</v>
      </c>
      <c r="AC18" s="15">
        <v>28</v>
      </c>
      <c r="AD18" s="16">
        <f>SUM(Y18:AC18)</f>
        <v>143</v>
      </c>
      <c r="AI18" s="239" t="s">
        <v>15</v>
      </c>
      <c r="AJ18" s="258"/>
      <c r="AK18" s="14">
        <v>3</v>
      </c>
      <c r="AL18" s="15"/>
      <c r="AM18" s="15">
        <v>2</v>
      </c>
      <c r="AN18" s="15">
        <v>2</v>
      </c>
      <c r="AO18" s="15">
        <v>1</v>
      </c>
      <c r="AP18" s="15">
        <f>SUM(AK18:AO18)</f>
        <v>8</v>
      </c>
      <c r="AQ18" s="256" t="s">
        <v>15</v>
      </c>
      <c r="AR18" s="257"/>
      <c r="AS18" s="15">
        <v>1</v>
      </c>
      <c r="AT18" s="15">
        <v>1</v>
      </c>
      <c r="AU18" s="15">
        <v>2</v>
      </c>
      <c r="AV18" s="15">
        <v>2</v>
      </c>
      <c r="AW18" s="15">
        <v>4</v>
      </c>
      <c r="AX18" s="16">
        <f>SUM(AS18:AW18)</f>
        <v>10</v>
      </c>
      <c r="BC18" s="239" t="s">
        <v>15</v>
      </c>
      <c r="BD18" s="258"/>
      <c r="BE18" s="14">
        <f t="shared" si="20"/>
        <v>48</v>
      </c>
      <c r="BF18" s="15">
        <f t="shared" si="20"/>
        <v>48</v>
      </c>
      <c r="BG18" s="15">
        <f t="shared" si="20"/>
        <v>40</v>
      </c>
      <c r="BH18" s="15">
        <f t="shared" si="20"/>
        <v>45</v>
      </c>
      <c r="BI18" s="15">
        <f t="shared" si="20"/>
        <v>24</v>
      </c>
      <c r="BJ18" s="15">
        <f>SUM(BE18:BI18)</f>
        <v>205</v>
      </c>
      <c r="BK18" s="252" t="s">
        <v>15</v>
      </c>
      <c r="BL18" s="252"/>
      <c r="BM18" s="15">
        <f t="shared" si="21"/>
        <v>31</v>
      </c>
      <c r="BN18" s="15">
        <f t="shared" si="21"/>
        <v>24</v>
      </c>
      <c r="BO18" s="15">
        <f t="shared" si="21"/>
        <v>28</v>
      </c>
      <c r="BP18" s="15">
        <f t="shared" si="21"/>
        <v>38</v>
      </c>
      <c r="BQ18" s="15">
        <f t="shared" si="21"/>
        <v>32</v>
      </c>
      <c r="BR18" s="16">
        <f>SUM(BM18:BQ18)</f>
        <v>153</v>
      </c>
    </row>
    <row r="19" spans="2:70" ht="15" x14ac:dyDescent="0.15">
      <c r="B19" s="150" t="s">
        <v>39</v>
      </c>
      <c r="C19" s="138">
        <f>V42</f>
        <v>446</v>
      </c>
      <c r="D19" s="59">
        <f>V43</f>
        <v>492</v>
      </c>
      <c r="E19" s="60">
        <f>SUM(C19:D19)</f>
        <v>938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446</v>
      </c>
      <c r="J19" s="105">
        <f t="shared" si="19"/>
        <v>492</v>
      </c>
      <c r="K19" s="118">
        <f t="shared" si="19"/>
        <v>938</v>
      </c>
      <c r="L19" s="69"/>
      <c r="O19" s="239" t="s">
        <v>12</v>
      </c>
      <c r="P19" s="240"/>
      <c r="Q19" s="17">
        <f t="shared" ref="Q19:V19" si="22">SUM(Q17:Q18)</f>
        <v>98</v>
      </c>
      <c r="R19" s="17">
        <f t="shared" si="22"/>
        <v>72</v>
      </c>
      <c r="S19" s="17">
        <f t="shared" si="22"/>
        <v>74</v>
      </c>
      <c r="T19" s="17">
        <f t="shared" si="22"/>
        <v>79</v>
      </c>
      <c r="U19" s="17">
        <f t="shared" si="22"/>
        <v>65</v>
      </c>
      <c r="V19" s="17">
        <f t="shared" si="22"/>
        <v>388</v>
      </c>
      <c r="W19" s="260" t="s">
        <v>12</v>
      </c>
      <c r="X19" s="261"/>
      <c r="Y19" s="17">
        <f>SUM(Y17:Y18)</f>
        <v>72</v>
      </c>
      <c r="Z19" s="17">
        <f t="shared" ref="Z19:AD19" si="23">SUM(Z17:Z18)</f>
        <v>61</v>
      </c>
      <c r="AA19" s="17">
        <f t="shared" si="23"/>
        <v>57</v>
      </c>
      <c r="AB19" s="17">
        <f t="shared" si="23"/>
        <v>71</v>
      </c>
      <c r="AC19" s="17">
        <f t="shared" si="23"/>
        <v>70</v>
      </c>
      <c r="AD19" s="17">
        <f t="shared" si="23"/>
        <v>331</v>
      </c>
      <c r="AI19" s="239" t="s">
        <v>12</v>
      </c>
      <c r="AJ19" s="240"/>
      <c r="AK19" s="17">
        <f t="shared" ref="AK19:AP19" si="24">SUM(AK17:AK18)</f>
        <v>6</v>
      </c>
      <c r="AL19" s="17">
        <f t="shared" si="24"/>
        <v>4</v>
      </c>
      <c r="AM19" s="17">
        <f t="shared" si="24"/>
        <v>7</v>
      </c>
      <c r="AN19" s="17">
        <f t="shared" si="24"/>
        <v>5</v>
      </c>
      <c r="AO19" s="17">
        <f t="shared" si="24"/>
        <v>5</v>
      </c>
      <c r="AP19" s="17">
        <f t="shared" si="24"/>
        <v>27</v>
      </c>
      <c r="AQ19" s="260" t="s">
        <v>12</v>
      </c>
      <c r="AR19" s="261"/>
      <c r="AS19" s="17">
        <f t="shared" ref="AS19:AX19" si="25">SUM(AS17:AS18)</f>
        <v>2</v>
      </c>
      <c r="AT19" s="17">
        <f t="shared" si="25"/>
        <v>4</v>
      </c>
      <c r="AU19" s="17">
        <f t="shared" si="25"/>
        <v>4</v>
      </c>
      <c r="AV19" s="17">
        <f t="shared" si="25"/>
        <v>2</v>
      </c>
      <c r="AW19" s="17">
        <f t="shared" si="25"/>
        <v>8</v>
      </c>
      <c r="AX19" s="17">
        <f t="shared" si="25"/>
        <v>20</v>
      </c>
      <c r="BC19" s="239" t="s">
        <v>12</v>
      </c>
      <c r="BD19" s="240"/>
      <c r="BE19" s="17">
        <f t="shared" ref="BE19:BJ19" si="26">SUM(BE17:BE18)</f>
        <v>104</v>
      </c>
      <c r="BF19" s="17">
        <f t="shared" si="26"/>
        <v>76</v>
      </c>
      <c r="BG19" s="17">
        <f t="shared" si="26"/>
        <v>81</v>
      </c>
      <c r="BH19" s="17">
        <f t="shared" si="26"/>
        <v>84</v>
      </c>
      <c r="BI19" s="17">
        <f t="shared" si="26"/>
        <v>70</v>
      </c>
      <c r="BJ19" s="17">
        <f t="shared" si="26"/>
        <v>415</v>
      </c>
      <c r="BK19" s="260" t="s">
        <v>12</v>
      </c>
      <c r="BL19" s="261"/>
      <c r="BM19" s="17">
        <f t="shared" ref="BM19:BR19" si="27">SUM(BM17:BM18)</f>
        <v>74</v>
      </c>
      <c r="BN19" s="17">
        <f t="shared" si="27"/>
        <v>65</v>
      </c>
      <c r="BO19" s="17">
        <f t="shared" si="27"/>
        <v>61</v>
      </c>
      <c r="BP19" s="17">
        <f t="shared" si="27"/>
        <v>73</v>
      </c>
      <c r="BQ19" s="17">
        <f t="shared" si="27"/>
        <v>78</v>
      </c>
      <c r="BR19" s="17">
        <f t="shared" si="27"/>
        <v>351</v>
      </c>
    </row>
    <row r="20" spans="2:70" ht="15.75" thickBot="1" x14ac:dyDescent="0.2">
      <c r="B20" s="151" t="s">
        <v>22</v>
      </c>
      <c r="C20" s="147">
        <f>C9-C18-C19</f>
        <v>875</v>
      </c>
      <c r="D20" s="76">
        <f>D9-D18-D19</f>
        <v>1365</v>
      </c>
      <c r="E20" s="77">
        <f>SUM(C20:D20)</f>
        <v>2240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875</v>
      </c>
      <c r="J20" s="120">
        <f t="shared" si="19"/>
        <v>1366</v>
      </c>
      <c r="K20" s="121">
        <f t="shared" si="19"/>
        <v>2241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9.75" customHeight="1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206">
        <v>30</v>
      </c>
      <c r="R22" s="168">
        <v>36</v>
      </c>
      <c r="S22" s="205">
        <v>41</v>
      </c>
      <c r="T22" s="205">
        <v>38</v>
      </c>
      <c r="U22" s="205">
        <v>38</v>
      </c>
      <c r="V22" s="15">
        <f>SUM(Q22:U22)</f>
        <v>183</v>
      </c>
      <c r="W22" s="249" t="s">
        <v>13</v>
      </c>
      <c r="X22" s="250"/>
      <c r="Y22" s="206">
        <v>37</v>
      </c>
      <c r="Z22" s="168">
        <v>48</v>
      </c>
      <c r="AA22" s="205">
        <v>50</v>
      </c>
      <c r="AB22" s="205">
        <v>56</v>
      </c>
      <c r="AC22" s="205">
        <v>44</v>
      </c>
      <c r="AD22" s="207">
        <f>SUM(Y22:AC22)</f>
        <v>235</v>
      </c>
      <c r="AI22" s="239" t="s">
        <v>13</v>
      </c>
      <c r="AJ22" s="258"/>
      <c r="AK22" s="206">
        <v>3</v>
      </c>
      <c r="AL22" s="205">
        <v>3</v>
      </c>
      <c r="AM22" s="205"/>
      <c r="AN22" s="205">
        <v>1</v>
      </c>
      <c r="AO22" s="205">
        <v>3</v>
      </c>
      <c r="AP22" s="205">
        <f>SUM(AK22:AO22)</f>
        <v>10</v>
      </c>
      <c r="AQ22" s="249" t="s">
        <v>13</v>
      </c>
      <c r="AR22" s="250"/>
      <c r="AS22" s="205"/>
      <c r="AT22" s="205">
        <v>1</v>
      </c>
      <c r="AU22" s="205">
        <v>3</v>
      </c>
      <c r="AV22" s="205">
        <v>1</v>
      </c>
      <c r="AW22" s="205"/>
      <c r="AX22" s="207">
        <f>SUM(AS22:AW22)</f>
        <v>5</v>
      </c>
      <c r="BC22" s="239" t="s">
        <v>13</v>
      </c>
      <c r="BD22" s="258"/>
      <c r="BE22" s="206">
        <f t="shared" ref="BE22:BI23" si="28">Q22+AK22</f>
        <v>33</v>
      </c>
      <c r="BF22" s="205">
        <f t="shared" si="28"/>
        <v>39</v>
      </c>
      <c r="BG22" s="205">
        <f t="shared" si="28"/>
        <v>41</v>
      </c>
      <c r="BH22" s="205">
        <f t="shared" si="28"/>
        <v>39</v>
      </c>
      <c r="BI22" s="205">
        <f t="shared" si="28"/>
        <v>41</v>
      </c>
      <c r="BJ22" s="205">
        <f>SUM(BE22:BI22)</f>
        <v>193</v>
      </c>
      <c r="BK22" s="251" t="s">
        <v>13</v>
      </c>
      <c r="BL22" s="251"/>
      <c r="BM22" s="205">
        <f t="shared" ref="BM22:BQ23" si="29">Y22+AS22</f>
        <v>37</v>
      </c>
      <c r="BN22" s="205">
        <f t="shared" si="29"/>
        <v>49</v>
      </c>
      <c r="BO22" s="205">
        <f t="shared" si="29"/>
        <v>53</v>
      </c>
      <c r="BP22" s="205">
        <f t="shared" si="29"/>
        <v>57</v>
      </c>
      <c r="BQ22" s="205">
        <f t="shared" si="29"/>
        <v>44</v>
      </c>
      <c r="BR22" s="207">
        <f>SUM(BM22:BQ22)</f>
        <v>240</v>
      </c>
    </row>
    <row r="23" spans="2:70" ht="16.5" thickTop="1" thickBot="1" x14ac:dyDescent="0.2">
      <c r="B23" s="94" t="s">
        <v>37</v>
      </c>
      <c r="C23" s="95">
        <f>ROUND(C17/$C$10,4)</f>
        <v>0.32900000000000001</v>
      </c>
      <c r="D23" s="96">
        <f>ROUND(D17/$D$10,4)</f>
        <v>0.28760000000000002</v>
      </c>
      <c r="E23" s="97">
        <f>ROUND(E17/$E$10,4)</f>
        <v>0.3075</v>
      </c>
      <c r="F23" s="95">
        <f>ROUND(F17/$F$10,4)</f>
        <v>0.1</v>
      </c>
      <c r="G23" s="96">
        <f>ROUND(G17/$G$10,4)</f>
        <v>0.1552</v>
      </c>
      <c r="H23" s="97">
        <f>ROUND(H17/$H$10,4)</f>
        <v>0.12959999999999999</v>
      </c>
      <c r="I23" s="124">
        <f>ROUND(I17/$I$10,4)</f>
        <v>0.32669999999999999</v>
      </c>
      <c r="J23" s="125">
        <f>ROUND(J17/$J$10,4)</f>
        <v>0.28610000000000002</v>
      </c>
      <c r="K23" s="126">
        <f>ROUND(K17/$K$10,4)</f>
        <v>0.30559999999999998</v>
      </c>
      <c r="L23" s="69"/>
      <c r="O23" s="239" t="s">
        <v>15</v>
      </c>
      <c r="P23" s="258"/>
      <c r="Q23" s="14">
        <v>25</v>
      </c>
      <c r="R23" s="15">
        <v>35</v>
      </c>
      <c r="S23" s="15">
        <v>26</v>
      </c>
      <c r="T23" s="15">
        <v>37</v>
      </c>
      <c r="U23" s="15">
        <v>33</v>
      </c>
      <c r="V23" s="15">
        <f>SUM(Q23:U23)</f>
        <v>156</v>
      </c>
      <c r="W23" s="256" t="s">
        <v>15</v>
      </c>
      <c r="X23" s="257"/>
      <c r="Y23" s="15">
        <v>52</v>
      </c>
      <c r="Z23" s="15">
        <v>33</v>
      </c>
      <c r="AA23" s="15">
        <v>51</v>
      </c>
      <c r="AB23" s="15">
        <v>46</v>
      </c>
      <c r="AC23" s="25">
        <v>54</v>
      </c>
      <c r="AD23" s="16">
        <f>SUM(Y23:AC23)</f>
        <v>236</v>
      </c>
      <c r="AI23" s="239" t="s">
        <v>15</v>
      </c>
      <c r="AJ23" s="258"/>
      <c r="AK23" s="14">
        <v>2</v>
      </c>
      <c r="AL23" s="15">
        <v>4</v>
      </c>
      <c r="AM23" s="15">
        <v>2</v>
      </c>
      <c r="AN23" s="15">
        <v>4</v>
      </c>
      <c r="AO23" s="15">
        <v>4</v>
      </c>
      <c r="AP23" s="15">
        <f>SUM(AK23:AO23)</f>
        <v>16</v>
      </c>
      <c r="AQ23" s="256" t="s">
        <v>15</v>
      </c>
      <c r="AR23" s="257"/>
      <c r="AS23" s="15">
        <v>5</v>
      </c>
      <c r="AT23" s="15">
        <v>4</v>
      </c>
      <c r="AU23" s="15">
        <v>3</v>
      </c>
      <c r="AV23" s="15">
        <v>1</v>
      </c>
      <c r="AW23" s="15">
        <v>1</v>
      </c>
      <c r="AX23" s="16">
        <f>SUM(AS23:AW23)</f>
        <v>14</v>
      </c>
      <c r="BC23" s="239" t="s">
        <v>15</v>
      </c>
      <c r="BD23" s="258"/>
      <c r="BE23" s="14">
        <f t="shared" si="28"/>
        <v>27</v>
      </c>
      <c r="BF23" s="15">
        <f t="shared" si="28"/>
        <v>39</v>
      </c>
      <c r="BG23" s="15">
        <f t="shared" si="28"/>
        <v>28</v>
      </c>
      <c r="BH23" s="15">
        <f t="shared" si="28"/>
        <v>41</v>
      </c>
      <c r="BI23" s="15">
        <f t="shared" si="28"/>
        <v>37</v>
      </c>
      <c r="BJ23" s="15">
        <f>SUM(BE23:BI23)</f>
        <v>172</v>
      </c>
      <c r="BK23" s="252" t="s">
        <v>15</v>
      </c>
      <c r="BL23" s="252"/>
      <c r="BM23" s="15">
        <f t="shared" si="29"/>
        <v>57</v>
      </c>
      <c r="BN23" s="15">
        <f t="shared" si="29"/>
        <v>37</v>
      </c>
      <c r="BO23" s="15">
        <f t="shared" si="29"/>
        <v>54</v>
      </c>
      <c r="BP23" s="15">
        <f t="shared" si="29"/>
        <v>47</v>
      </c>
      <c r="BQ23" s="15">
        <f t="shared" si="29"/>
        <v>55</v>
      </c>
      <c r="BR23" s="16">
        <f>SUM(BM23:BQ23)</f>
        <v>250</v>
      </c>
    </row>
    <row r="24" spans="2:70" ht="15" x14ac:dyDescent="0.15">
      <c r="B24" s="84" t="s">
        <v>38</v>
      </c>
      <c r="C24" s="86">
        <f>ROUND(C18/$C$10,4)</f>
        <v>7.7600000000000002E-2</v>
      </c>
      <c r="D24" s="83">
        <f>ROUND(D18/$D$10,4)</f>
        <v>7.6999999999999999E-2</v>
      </c>
      <c r="E24" s="87">
        <f>ROUND(E18/$E$10,4)</f>
        <v>7.7299999999999994E-2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7.6799999999999993E-2</v>
      </c>
      <c r="J24" s="128">
        <f>ROUND(J18/$J$10,4)</f>
        <v>7.6100000000000001E-2</v>
      </c>
      <c r="K24" s="129">
        <f>ROUND(K18/$K$10,4)</f>
        <v>7.6499999999999999E-2</v>
      </c>
      <c r="O24" s="239" t="s">
        <v>12</v>
      </c>
      <c r="P24" s="240"/>
      <c r="Q24" s="17">
        <f t="shared" ref="Q24:V24" si="30">SUM(Q22:Q23)</f>
        <v>55</v>
      </c>
      <c r="R24" s="17">
        <f t="shared" si="30"/>
        <v>71</v>
      </c>
      <c r="S24" s="17">
        <f t="shared" si="30"/>
        <v>67</v>
      </c>
      <c r="T24" s="17">
        <f t="shared" si="30"/>
        <v>75</v>
      </c>
      <c r="U24" s="17">
        <f t="shared" si="30"/>
        <v>71</v>
      </c>
      <c r="V24" s="17">
        <f t="shared" si="30"/>
        <v>339</v>
      </c>
      <c r="W24" s="260" t="s">
        <v>12</v>
      </c>
      <c r="X24" s="261"/>
      <c r="Y24" s="17">
        <f t="shared" ref="Y24:AD24" si="31">SUM(Y22:Y23)</f>
        <v>89</v>
      </c>
      <c r="Z24" s="17">
        <f t="shared" si="31"/>
        <v>81</v>
      </c>
      <c r="AA24" s="17">
        <f t="shared" si="31"/>
        <v>101</v>
      </c>
      <c r="AB24" s="17">
        <f t="shared" si="31"/>
        <v>102</v>
      </c>
      <c r="AC24" s="17">
        <f t="shared" si="31"/>
        <v>98</v>
      </c>
      <c r="AD24" s="17">
        <f t="shared" si="31"/>
        <v>471</v>
      </c>
      <c r="AI24" s="239" t="s">
        <v>12</v>
      </c>
      <c r="AJ24" s="240"/>
      <c r="AK24" s="17">
        <f t="shared" ref="AK24:AP24" si="32">SUM(AK22:AK23)</f>
        <v>5</v>
      </c>
      <c r="AL24" s="17">
        <f t="shared" si="32"/>
        <v>7</v>
      </c>
      <c r="AM24" s="17">
        <f t="shared" si="32"/>
        <v>2</v>
      </c>
      <c r="AN24" s="17">
        <f t="shared" si="32"/>
        <v>5</v>
      </c>
      <c r="AO24" s="17">
        <f t="shared" si="32"/>
        <v>7</v>
      </c>
      <c r="AP24" s="26">
        <f t="shared" si="32"/>
        <v>26</v>
      </c>
      <c r="AQ24" s="260" t="s">
        <v>12</v>
      </c>
      <c r="AR24" s="261"/>
      <c r="AS24" s="17">
        <f t="shared" ref="AS24:AX24" si="33">SUM(AS22:AS23)</f>
        <v>5</v>
      </c>
      <c r="AT24" s="17">
        <f t="shared" si="33"/>
        <v>5</v>
      </c>
      <c r="AU24" s="17">
        <f t="shared" si="33"/>
        <v>6</v>
      </c>
      <c r="AV24" s="17">
        <f t="shared" si="33"/>
        <v>2</v>
      </c>
      <c r="AW24" s="17">
        <f t="shared" si="33"/>
        <v>1</v>
      </c>
      <c r="AX24" s="17">
        <f t="shared" si="33"/>
        <v>19</v>
      </c>
      <c r="BC24" s="239" t="s">
        <v>12</v>
      </c>
      <c r="BD24" s="240"/>
      <c r="BE24" s="17">
        <f t="shared" ref="BE24:BJ24" si="34">SUM(BE22:BE23)</f>
        <v>60</v>
      </c>
      <c r="BF24" s="17">
        <f t="shared" si="34"/>
        <v>78</v>
      </c>
      <c r="BG24" s="17">
        <f t="shared" si="34"/>
        <v>69</v>
      </c>
      <c r="BH24" s="17">
        <f t="shared" si="34"/>
        <v>80</v>
      </c>
      <c r="BI24" s="17">
        <f t="shared" si="34"/>
        <v>78</v>
      </c>
      <c r="BJ24" s="17">
        <f t="shared" si="34"/>
        <v>365</v>
      </c>
      <c r="BK24" s="260" t="s">
        <v>12</v>
      </c>
      <c r="BL24" s="261"/>
      <c r="BM24" s="17">
        <f t="shared" ref="BM24:BR24" si="35">SUM(BM22:BM23)</f>
        <v>94</v>
      </c>
      <c r="BN24" s="17">
        <f t="shared" si="35"/>
        <v>86</v>
      </c>
      <c r="BO24" s="17">
        <f t="shared" si="35"/>
        <v>107</v>
      </c>
      <c r="BP24" s="17">
        <f t="shared" si="35"/>
        <v>104</v>
      </c>
      <c r="BQ24" s="17">
        <f t="shared" si="35"/>
        <v>99</v>
      </c>
      <c r="BR24" s="17">
        <f t="shared" si="35"/>
        <v>490</v>
      </c>
    </row>
    <row r="25" spans="2:70" ht="15" x14ac:dyDescent="0.15">
      <c r="B25" s="84" t="s">
        <v>39</v>
      </c>
      <c r="C25" s="86">
        <f>ROUND(C19/$C$10,4)</f>
        <v>9.1600000000000001E-2</v>
      </c>
      <c r="D25" s="83">
        <f>ROUND(D19/$D$10,4)</f>
        <v>9.3299999999999994E-2</v>
      </c>
      <c r="E25" s="87">
        <f>ROUND(E19/$E$10,4)</f>
        <v>9.2499999999999999E-2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9.0700000000000003E-2</v>
      </c>
      <c r="J25" s="128">
        <f>ROUND(J19/$J$10,4)</f>
        <v>9.2299999999999993E-2</v>
      </c>
      <c r="K25" s="129">
        <f>ROUND(K19/$K$10,4)</f>
        <v>9.1499999999999998E-2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0.1797</v>
      </c>
      <c r="D26" s="89">
        <f>ROUND(D20/$D$10,4)</f>
        <v>0.25879999999999997</v>
      </c>
      <c r="E26" s="90">
        <f>ROUND(E20/$E$10,4)</f>
        <v>0.2208</v>
      </c>
      <c r="F26" s="88">
        <f>ROUND(F20/$F$10,4)</f>
        <v>0</v>
      </c>
      <c r="G26" s="89">
        <f>ROUND(G20/$G$10,4)</f>
        <v>1.72E-2</v>
      </c>
      <c r="H26" s="90">
        <f>ROUND(H20/$H$10,4)</f>
        <v>9.2999999999999992E-3</v>
      </c>
      <c r="I26" s="130">
        <f>ROUND(I20/$I$10,4)</f>
        <v>0.1779</v>
      </c>
      <c r="J26" s="131">
        <f>ROUND(J20/$J$10,4)</f>
        <v>0.25609999999999999</v>
      </c>
      <c r="K26" s="132">
        <f>ROUND(K20/$K$10,4)</f>
        <v>0.21859999999999999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206">
        <v>60</v>
      </c>
      <c r="R27" s="205">
        <v>63</v>
      </c>
      <c r="S27" s="205">
        <v>52</v>
      </c>
      <c r="T27" s="205">
        <v>53</v>
      </c>
      <c r="U27" s="205">
        <v>61</v>
      </c>
      <c r="V27" s="205">
        <f>SUM(Q27:U27)</f>
        <v>289</v>
      </c>
      <c r="W27" s="249" t="s">
        <v>13</v>
      </c>
      <c r="X27" s="250"/>
      <c r="Y27" s="205">
        <v>70</v>
      </c>
      <c r="Z27" s="205">
        <v>72</v>
      </c>
      <c r="AA27" s="205">
        <v>81</v>
      </c>
      <c r="AB27" s="205">
        <v>81</v>
      </c>
      <c r="AC27" s="205">
        <v>86</v>
      </c>
      <c r="AD27" s="207">
        <f>SUM(Y27:AC27)</f>
        <v>390</v>
      </c>
      <c r="AI27" s="239" t="s">
        <v>13</v>
      </c>
      <c r="AJ27" s="258"/>
      <c r="AK27" s="206"/>
      <c r="AL27" s="205"/>
      <c r="AM27" s="205"/>
      <c r="AN27" s="205"/>
      <c r="AO27" s="205"/>
      <c r="AP27" s="205">
        <f>SUM(AK27:AO27)</f>
        <v>0</v>
      </c>
      <c r="AQ27" s="249" t="s">
        <v>13</v>
      </c>
      <c r="AR27" s="250"/>
      <c r="AS27" s="205">
        <v>1</v>
      </c>
      <c r="AT27" s="205">
        <v>1</v>
      </c>
      <c r="AU27" s="205"/>
      <c r="AV27" s="205"/>
      <c r="AW27" s="205">
        <v>1</v>
      </c>
      <c r="AX27" s="207">
        <f>SUM(AS27:AW27)</f>
        <v>3</v>
      </c>
      <c r="BC27" s="239" t="s">
        <v>13</v>
      </c>
      <c r="BD27" s="258"/>
      <c r="BE27" s="206">
        <f t="shared" ref="BE27:BI28" si="36">Q27+AK27</f>
        <v>60</v>
      </c>
      <c r="BF27" s="205">
        <f t="shared" si="36"/>
        <v>63</v>
      </c>
      <c r="BG27" s="205">
        <f t="shared" si="36"/>
        <v>52</v>
      </c>
      <c r="BH27" s="205">
        <f t="shared" si="36"/>
        <v>53</v>
      </c>
      <c r="BI27" s="205">
        <f t="shared" si="36"/>
        <v>61</v>
      </c>
      <c r="BJ27" s="205">
        <f>SUM(BE27:BI27)</f>
        <v>289</v>
      </c>
      <c r="BK27" s="251" t="s">
        <v>13</v>
      </c>
      <c r="BL27" s="251"/>
      <c r="BM27" s="205">
        <f t="shared" ref="BM27:BQ28" si="37">Y27+AS27</f>
        <v>71</v>
      </c>
      <c r="BN27" s="205">
        <f t="shared" si="37"/>
        <v>73</v>
      </c>
      <c r="BO27" s="205">
        <f t="shared" si="37"/>
        <v>81</v>
      </c>
      <c r="BP27" s="205">
        <f t="shared" si="37"/>
        <v>81</v>
      </c>
      <c r="BQ27" s="205">
        <f t="shared" si="37"/>
        <v>87</v>
      </c>
      <c r="BR27" s="207">
        <f>SUM(BM27:BQ27)</f>
        <v>393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59</v>
      </c>
      <c r="R28" s="15">
        <v>60</v>
      </c>
      <c r="S28" s="15">
        <v>49</v>
      </c>
      <c r="T28" s="15">
        <v>46</v>
      </c>
      <c r="U28" s="15">
        <v>55</v>
      </c>
      <c r="V28" s="15">
        <f>SUM(Q28:U28)</f>
        <v>269</v>
      </c>
      <c r="W28" s="256" t="s">
        <v>15</v>
      </c>
      <c r="X28" s="257"/>
      <c r="Y28" s="15">
        <v>77</v>
      </c>
      <c r="Z28" s="15">
        <v>68</v>
      </c>
      <c r="AA28" s="15">
        <v>55</v>
      </c>
      <c r="AB28" s="15">
        <v>69</v>
      </c>
      <c r="AC28" s="15">
        <v>57</v>
      </c>
      <c r="AD28" s="16">
        <f>SUM(Y28:AC28)</f>
        <v>326</v>
      </c>
      <c r="AI28" s="239" t="s">
        <v>15</v>
      </c>
      <c r="AJ28" s="258"/>
      <c r="AK28" s="14"/>
      <c r="AL28" s="15">
        <v>1</v>
      </c>
      <c r="AM28" s="15"/>
      <c r="AN28" s="15"/>
      <c r="AO28" s="15">
        <v>2</v>
      </c>
      <c r="AP28" s="15">
        <f>SUM(AK28:AO28)</f>
        <v>3</v>
      </c>
      <c r="AQ28" s="256" t="s">
        <v>15</v>
      </c>
      <c r="AR28" s="257"/>
      <c r="AS28" s="15">
        <v>1</v>
      </c>
      <c r="AT28" s="15"/>
      <c r="AU28" s="15"/>
      <c r="AV28" s="15"/>
      <c r="AW28" s="15">
        <v>1</v>
      </c>
      <c r="AX28" s="16">
        <f>SUM(AS28:AW28)</f>
        <v>2</v>
      </c>
      <c r="BC28" s="239" t="s">
        <v>15</v>
      </c>
      <c r="BD28" s="258"/>
      <c r="BE28" s="14">
        <f t="shared" si="36"/>
        <v>59</v>
      </c>
      <c r="BF28" s="15">
        <f t="shared" si="36"/>
        <v>61</v>
      </c>
      <c r="BG28" s="15">
        <f t="shared" si="36"/>
        <v>49</v>
      </c>
      <c r="BH28" s="15">
        <f t="shared" si="36"/>
        <v>46</v>
      </c>
      <c r="BI28" s="15">
        <f t="shared" si="36"/>
        <v>57</v>
      </c>
      <c r="BJ28" s="15">
        <f>SUM(BE28:BI28)</f>
        <v>272</v>
      </c>
      <c r="BK28" s="252" t="s">
        <v>15</v>
      </c>
      <c r="BL28" s="252"/>
      <c r="BM28" s="15">
        <f t="shared" si="37"/>
        <v>78</v>
      </c>
      <c r="BN28" s="15">
        <f t="shared" si="37"/>
        <v>68</v>
      </c>
      <c r="BO28" s="15">
        <f t="shared" si="37"/>
        <v>55</v>
      </c>
      <c r="BP28" s="15">
        <f t="shared" si="37"/>
        <v>69</v>
      </c>
      <c r="BQ28" s="15">
        <f t="shared" si="37"/>
        <v>58</v>
      </c>
      <c r="BR28" s="16">
        <f>SUM(BM28:BQ28)</f>
        <v>328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119</v>
      </c>
      <c r="R29" s="17">
        <f t="shared" ref="R29:V29" si="38">SUM(R27:R28)</f>
        <v>123</v>
      </c>
      <c r="S29" s="17">
        <f t="shared" si="38"/>
        <v>101</v>
      </c>
      <c r="T29" s="17">
        <f t="shared" si="38"/>
        <v>99</v>
      </c>
      <c r="U29" s="17">
        <f t="shared" si="38"/>
        <v>116</v>
      </c>
      <c r="V29" s="17">
        <f t="shared" si="38"/>
        <v>558</v>
      </c>
      <c r="W29" s="260" t="s">
        <v>12</v>
      </c>
      <c r="X29" s="261"/>
      <c r="Y29" s="17">
        <f t="shared" ref="Y29:AD29" si="39">SUM(Y27:Y28)</f>
        <v>147</v>
      </c>
      <c r="Z29" s="17">
        <f t="shared" si="39"/>
        <v>140</v>
      </c>
      <c r="AA29" s="17">
        <f t="shared" si="39"/>
        <v>136</v>
      </c>
      <c r="AB29" s="17">
        <f t="shared" si="39"/>
        <v>150</v>
      </c>
      <c r="AC29" s="17">
        <f t="shared" si="39"/>
        <v>143</v>
      </c>
      <c r="AD29" s="17">
        <f t="shared" si="39"/>
        <v>716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1</v>
      </c>
      <c r="AM29" s="17">
        <f t="shared" si="40"/>
        <v>0</v>
      </c>
      <c r="AN29" s="17">
        <f t="shared" si="40"/>
        <v>0</v>
      </c>
      <c r="AO29" s="17">
        <f t="shared" si="40"/>
        <v>2</v>
      </c>
      <c r="AP29" s="17">
        <f t="shared" si="40"/>
        <v>3</v>
      </c>
      <c r="AQ29" s="260" t="s">
        <v>12</v>
      </c>
      <c r="AR29" s="261"/>
      <c r="AS29" s="17">
        <f t="shared" ref="AS29:AX29" si="41">SUM(AS27:AS28)</f>
        <v>2</v>
      </c>
      <c r="AT29" s="17">
        <f t="shared" si="41"/>
        <v>1</v>
      </c>
      <c r="AU29" s="17">
        <f t="shared" si="41"/>
        <v>0</v>
      </c>
      <c r="AV29" s="17">
        <f t="shared" si="41"/>
        <v>0</v>
      </c>
      <c r="AW29" s="17">
        <f t="shared" si="41"/>
        <v>2</v>
      </c>
      <c r="AX29" s="17">
        <f t="shared" si="41"/>
        <v>5</v>
      </c>
      <c r="BC29" s="239" t="s">
        <v>12</v>
      </c>
      <c r="BD29" s="240"/>
      <c r="BE29" s="17">
        <f t="shared" ref="BE29:BJ29" si="42">SUM(BE27:BE28)</f>
        <v>119</v>
      </c>
      <c r="BF29" s="17">
        <f t="shared" si="42"/>
        <v>124</v>
      </c>
      <c r="BG29" s="17">
        <f t="shared" si="42"/>
        <v>101</v>
      </c>
      <c r="BH29" s="17">
        <f t="shared" si="42"/>
        <v>99</v>
      </c>
      <c r="BI29" s="17">
        <f t="shared" si="42"/>
        <v>118</v>
      </c>
      <c r="BJ29" s="17">
        <f t="shared" si="42"/>
        <v>561</v>
      </c>
      <c r="BK29" s="260" t="s">
        <v>12</v>
      </c>
      <c r="BL29" s="261"/>
      <c r="BM29" s="17">
        <f t="shared" ref="BM29:BR29" si="43">SUM(BM27:BM28)</f>
        <v>149</v>
      </c>
      <c r="BN29" s="17">
        <f t="shared" si="43"/>
        <v>141</v>
      </c>
      <c r="BO29" s="17">
        <f t="shared" si="43"/>
        <v>136</v>
      </c>
      <c r="BP29" s="17">
        <f t="shared" si="43"/>
        <v>150</v>
      </c>
      <c r="BQ29" s="17">
        <f t="shared" si="43"/>
        <v>145</v>
      </c>
      <c r="BR29" s="17">
        <f t="shared" si="43"/>
        <v>721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824</v>
      </c>
      <c r="D32" s="284">
        <f t="shared" si="44"/>
        <v>898</v>
      </c>
      <c r="E32" s="286">
        <f t="shared" si="44"/>
        <v>1722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824</v>
      </c>
      <c r="J32" s="296">
        <f t="shared" si="44"/>
        <v>898</v>
      </c>
      <c r="K32" s="298">
        <f t="shared" si="44"/>
        <v>1722</v>
      </c>
      <c r="O32" s="239" t="s">
        <v>13</v>
      </c>
      <c r="P32" s="258"/>
      <c r="Q32" s="206">
        <v>66</v>
      </c>
      <c r="R32" s="205">
        <v>65</v>
      </c>
      <c r="S32" s="205">
        <v>70</v>
      </c>
      <c r="T32" s="205">
        <v>60</v>
      </c>
      <c r="U32" s="205">
        <v>61</v>
      </c>
      <c r="V32" s="205">
        <f>SUM(Q32:U32)</f>
        <v>322</v>
      </c>
      <c r="W32" s="249" t="s">
        <v>13</v>
      </c>
      <c r="X32" s="250"/>
      <c r="Y32" s="201">
        <v>55</v>
      </c>
      <c r="Z32" s="205">
        <v>54</v>
      </c>
      <c r="AA32" s="205">
        <v>47</v>
      </c>
      <c r="AB32" s="205">
        <v>65</v>
      </c>
      <c r="AC32" s="205">
        <v>58</v>
      </c>
      <c r="AD32" s="207">
        <f>SUM(Y32:AC32)</f>
        <v>279</v>
      </c>
      <c r="AI32" s="239" t="s">
        <v>13</v>
      </c>
      <c r="AJ32" s="258"/>
      <c r="AK32" s="206"/>
      <c r="AL32" s="205">
        <v>1</v>
      </c>
      <c r="AM32" s="205"/>
      <c r="AN32" s="205"/>
      <c r="AO32" s="205"/>
      <c r="AP32" s="205">
        <f>SUM(AK32:AO32)</f>
        <v>1</v>
      </c>
      <c r="AQ32" s="249" t="s">
        <v>13</v>
      </c>
      <c r="AR32" s="250"/>
      <c r="AS32" s="205"/>
      <c r="AT32" s="205">
        <v>1</v>
      </c>
      <c r="AU32" s="205"/>
      <c r="AV32" s="205"/>
      <c r="AW32" s="205"/>
      <c r="AX32" s="207">
        <f>SUM(AS32:AW32)</f>
        <v>1</v>
      </c>
      <c r="BC32" s="239" t="s">
        <v>13</v>
      </c>
      <c r="BD32" s="258"/>
      <c r="BE32" s="206">
        <f t="shared" ref="BE32:BI32" si="45">Q32+AK32</f>
        <v>66</v>
      </c>
      <c r="BF32" s="205">
        <f t="shared" si="45"/>
        <v>66</v>
      </c>
      <c r="BG32" s="205">
        <f t="shared" si="45"/>
        <v>70</v>
      </c>
      <c r="BH32" s="205">
        <f t="shared" si="45"/>
        <v>60</v>
      </c>
      <c r="BI32" s="205">
        <f t="shared" si="45"/>
        <v>61</v>
      </c>
      <c r="BJ32" s="205">
        <f>SUM(BE32:BI32)</f>
        <v>323</v>
      </c>
      <c r="BK32" s="251" t="s">
        <v>13</v>
      </c>
      <c r="BL32" s="251"/>
      <c r="BM32" s="205">
        <f t="shared" ref="BM32:BQ33" si="46">Y32+AS32</f>
        <v>55</v>
      </c>
      <c r="BN32" s="205">
        <f t="shared" si="46"/>
        <v>55</v>
      </c>
      <c r="BO32" s="205">
        <f t="shared" si="46"/>
        <v>47</v>
      </c>
      <c r="BP32" s="205">
        <f t="shared" si="46"/>
        <v>65</v>
      </c>
      <c r="BQ32" s="205">
        <f t="shared" si="46"/>
        <v>58</v>
      </c>
      <c r="BR32" s="207">
        <f>SUM(BM32:BQ32)</f>
        <v>280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65</v>
      </c>
      <c r="R33" s="15">
        <v>78</v>
      </c>
      <c r="S33" s="15">
        <v>73</v>
      </c>
      <c r="T33" s="15">
        <v>47</v>
      </c>
      <c r="U33" s="15">
        <v>58</v>
      </c>
      <c r="V33" s="15">
        <f>SUM(Q33:U33)</f>
        <v>321</v>
      </c>
      <c r="W33" s="256" t="s">
        <v>15</v>
      </c>
      <c r="X33" s="257"/>
      <c r="Y33" s="15">
        <v>60</v>
      </c>
      <c r="Z33" s="15">
        <v>53</v>
      </c>
      <c r="AA33" s="15">
        <v>53</v>
      </c>
      <c r="AB33" s="15">
        <v>46</v>
      </c>
      <c r="AC33" s="15">
        <v>58</v>
      </c>
      <c r="AD33" s="16">
        <f>SUM(Y33:AC33)</f>
        <v>270</v>
      </c>
      <c r="AI33" s="239" t="s">
        <v>15</v>
      </c>
      <c r="AJ33" s="258"/>
      <c r="AK33" s="14"/>
      <c r="AL33" s="15">
        <v>2</v>
      </c>
      <c r="AM33" s="15">
        <v>1</v>
      </c>
      <c r="AN33" s="15"/>
      <c r="AO33" s="15"/>
      <c r="AP33" s="15">
        <f>SUM(AK33:AO33)</f>
        <v>3</v>
      </c>
      <c r="AQ33" s="256" t="s">
        <v>15</v>
      </c>
      <c r="AR33" s="257"/>
      <c r="AS33" s="15"/>
      <c r="AT33" s="15"/>
      <c r="AU33" s="15">
        <v>1</v>
      </c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65</v>
      </c>
      <c r="BF33" s="14">
        <f t="shared" ref="BF33:BI33" si="47">SUM(R33,AL33)</f>
        <v>80</v>
      </c>
      <c r="BG33" s="14">
        <f t="shared" si="47"/>
        <v>74</v>
      </c>
      <c r="BH33" s="14">
        <f t="shared" si="47"/>
        <v>47</v>
      </c>
      <c r="BI33" s="14">
        <f t="shared" si="47"/>
        <v>58</v>
      </c>
      <c r="BJ33" s="15">
        <f>SUM(BE33:BI33)</f>
        <v>324</v>
      </c>
      <c r="BK33" s="252" t="s">
        <v>15</v>
      </c>
      <c r="BL33" s="252"/>
      <c r="BM33" s="15">
        <f>Y33+AS33</f>
        <v>60</v>
      </c>
      <c r="BN33" s="15">
        <f t="shared" si="46"/>
        <v>53</v>
      </c>
      <c r="BO33" s="15">
        <f t="shared" si="46"/>
        <v>54</v>
      </c>
      <c r="BP33" s="15">
        <f t="shared" si="46"/>
        <v>46</v>
      </c>
      <c r="BQ33" s="15">
        <f t="shared" si="46"/>
        <v>58</v>
      </c>
      <c r="BR33" s="16">
        <f>SUM(BM33:BQ33)</f>
        <v>271</v>
      </c>
    </row>
    <row r="34" spans="2:70" x14ac:dyDescent="0.15">
      <c r="B34" s="80" t="s">
        <v>46</v>
      </c>
      <c r="C34" s="312">
        <f t="shared" ref="C34:K34" si="48">C20</f>
        <v>875</v>
      </c>
      <c r="D34" s="314">
        <f t="shared" si="48"/>
        <v>1365</v>
      </c>
      <c r="E34" s="316">
        <f t="shared" si="48"/>
        <v>2240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875</v>
      </c>
      <c r="J34" s="310">
        <f t="shared" si="48"/>
        <v>1366</v>
      </c>
      <c r="K34" s="324">
        <f t="shared" si="48"/>
        <v>2241</v>
      </c>
      <c r="O34" s="239" t="s">
        <v>12</v>
      </c>
      <c r="P34" s="240"/>
      <c r="Q34" s="17">
        <f t="shared" ref="Q34:V34" si="49">SUM(Q32:Q33)</f>
        <v>131</v>
      </c>
      <c r="R34" s="17">
        <f t="shared" si="49"/>
        <v>143</v>
      </c>
      <c r="S34" s="17">
        <f t="shared" si="49"/>
        <v>143</v>
      </c>
      <c r="T34" s="17">
        <f t="shared" si="49"/>
        <v>107</v>
      </c>
      <c r="U34" s="17">
        <f t="shared" si="49"/>
        <v>119</v>
      </c>
      <c r="V34" s="17">
        <f t="shared" si="49"/>
        <v>643</v>
      </c>
      <c r="W34" s="260" t="s">
        <v>12</v>
      </c>
      <c r="X34" s="261"/>
      <c r="Y34" s="17">
        <f t="shared" ref="Y34:AD34" si="50">SUM(Y32:Y33)</f>
        <v>115</v>
      </c>
      <c r="Z34" s="17">
        <f t="shared" si="50"/>
        <v>107</v>
      </c>
      <c r="AA34" s="17">
        <f t="shared" si="50"/>
        <v>100</v>
      </c>
      <c r="AB34" s="17">
        <f t="shared" si="50"/>
        <v>111</v>
      </c>
      <c r="AC34" s="17">
        <f t="shared" si="50"/>
        <v>116</v>
      </c>
      <c r="AD34" s="17">
        <f t="shared" si="50"/>
        <v>549</v>
      </c>
      <c r="AI34" s="239" t="s">
        <v>12</v>
      </c>
      <c r="AJ34" s="240"/>
      <c r="AK34" s="17">
        <f t="shared" ref="AK34:AP34" si="51">SUM(AK32:AK33)</f>
        <v>0</v>
      </c>
      <c r="AL34" s="17">
        <f t="shared" si="51"/>
        <v>3</v>
      </c>
      <c r="AM34" s="17">
        <f t="shared" si="51"/>
        <v>1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0</v>
      </c>
      <c r="AT34" s="17">
        <f t="shared" ref="AT34:AX34" si="52">SUM(AT32:AT33)</f>
        <v>1</v>
      </c>
      <c r="AU34" s="17">
        <f t="shared" si="52"/>
        <v>1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131</v>
      </c>
      <c r="BF34" s="17">
        <f t="shared" si="53"/>
        <v>146</v>
      </c>
      <c r="BG34" s="17">
        <f t="shared" si="53"/>
        <v>144</v>
      </c>
      <c r="BH34" s="17">
        <f t="shared" si="53"/>
        <v>107</v>
      </c>
      <c r="BI34" s="17">
        <f t="shared" si="53"/>
        <v>119</v>
      </c>
      <c r="BJ34" s="17">
        <f t="shared" si="53"/>
        <v>647</v>
      </c>
      <c r="BK34" s="260" t="s">
        <v>12</v>
      </c>
      <c r="BL34" s="261"/>
      <c r="BM34" s="17">
        <f t="shared" ref="BM34:BR34" si="54">SUM(BM32:BM33)</f>
        <v>115</v>
      </c>
      <c r="BN34" s="17">
        <f t="shared" si="54"/>
        <v>108</v>
      </c>
      <c r="BO34" s="17">
        <f t="shared" si="54"/>
        <v>101</v>
      </c>
      <c r="BP34" s="17">
        <f t="shared" si="54"/>
        <v>111</v>
      </c>
      <c r="BQ34" s="17">
        <f t="shared" si="54"/>
        <v>116</v>
      </c>
      <c r="BR34" s="17">
        <f t="shared" si="54"/>
        <v>551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206">
        <v>39</v>
      </c>
      <c r="R37" s="205">
        <v>54</v>
      </c>
      <c r="S37" s="205">
        <v>80</v>
      </c>
      <c r="T37" s="205">
        <v>70</v>
      </c>
      <c r="U37" s="205">
        <v>79</v>
      </c>
      <c r="V37" s="205">
        <f>SUM(Q37:U37)</f>
        <v>322</v>
      </c>
      <c r="W37" s="249" t="s">
        <v>13</v>
      </c>
      <c r="X37" s="250"/>
      <c r="Y37" s="205">
        <v>73</v>
      </c>
      <c r="Z37" s="205">
        <v>68</v>
      </c>
      <c r="AA37" s="205">
        <v>57</v>
      </c>
      <c r="AB37" s="205">
        <v>95</v>
      </c>
      <c r="AC37" s="205">
        <v>85</v>
      </c>
      <c r="AD37" s="207">
        <f>SUM(Y37:AC37)</f>
        <v>378</v>
      </c>
      <c r="AI37" s="239" t="s">
        <v>13</v>
      </c>
      <c r="AJ37" s="258"/>
      <c r="AK37" s="206"/>
      <c r="AL37" s="205"/>
      <c r="AM37" s="205"/>
      <c r="AN37" s="205"/>
      <c r="AO37" s="205"/>
      <c r="AP37" s="205">
        <f>SUM(AK37:AO37)</f>
        <v>0</v>
      </c>
      <c r="AQ37" s="249" t="s">
        <v>13</v>
      </c>
      <c r="AR37" s="250"/>
      <c r="AS37" s="205"/>
      <c r="AT37" s="205"/>
      <c r="AU37" s="205"/>
      <c r="AV37" s="205"/>
      <c r="AW37" s="205"/>
      <c r="AX37" s="207">
        <f>SUM(AS37:AW37)</f>
        <v>0</v>
      </c>
      <c r="BC37" s="239" t="s">
        <v>13</v>
      </c>
      <c r="BD37" s="258"/>
      <c r="BE37" s="206">
        <f t="shared" ref="BE37:BI38" si="55">Q37+AK37</f>
        <v>39</v>
      </c>
      <c r="BF37" s="205">
        <f t="shared" si="55"/>
        <v>54</v>
      </c>
      <c r="BG37" s="205">
        <f t="shared" si="55"/>
        <v>80</v>
      </c>
      <c r="BH37" s="205">
        <f t="shared" si="55"/>
        <v>70</v>
      </c>
      <c r="BI37" s="205">
        <f t="shared" si="55"/>
        <v>79</v>
      </c>
      <c r="BJ37" s="205">
        <f>SUM(BE37:BI37)</f>
        <v>322</v>
      </c>
      <c r="BK37" s="251" t="s">
        <v>13</v>
      </c>
      <c r="BL37" s="251"/>
      <c r="BM37" s="205">
        <f t="shared" ref="BM37:BQ38" si="56">Y37+AS37</f>
        <v>73</v>
      </c>
      <c r="BN37" s="205">
        <f t="shared" si="56"/>
        <v>68</v>
      </c>
      <c r="BO37" s="205">
        <f t="shared" si="56"/>
        <v>57</v>
      </c>
      <c r="BP37" s="205">
        <f t="shared" si="56"/>
        <v>95</v>
      </c>
      <c r="BQ37" s="205">
        <f t="shared" si="56"/>
        <v>85</v>
      </c>
      <c r="BR37" s="207">
        <f>SUM(BM37:BQ37)</f>
        <v>378</v>
      </c>
    </row>
    <row r="38" spans="2:70" ht="14.25" thickBot="1" x14ac:dyDescent="0.2">
      <c r="B38" s="135" t="s">
        <v>41</v>
      </c>
      <c r="C38" s="332">
        <f>ROUND(C32/$C$10,4)</f>
        <v>0.16919999999999999</v>
      </c>
      <c r="D38" s="334">
        <f>ROUND(D32/$D$10,4)</f>
        <v>0.17019999999999999</v>
      </c>
      <c r="E38" s="336">
        <f>ROUND(E32/$E$10,4)</f>
        <v>0.16980000000000001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0.16750000000000001</v>
      </c>
      <c r="J38" s="328">
        <f>ROUND(J32/$J$10,4)</f>
        <v>0.16839999999999999</v>
      </c>
      <c r="K38" s="330">
        <f>ROUND(K32/$K$10,4)</f>
        <v>0.16800000000000001</v>
      </c>
      <c r="O38" s="239" t="s">
        <v>15</v>
      </c>
      <c r="P38" s="258"/>
      <c r="Q38" s="27">
        <v>59</v>
      </c>
      <c r="R38" s="15">
        <v>77</v>
      </c>
      <c r="S38" s="15">
        <v>64</v>
      </c>
      <c r="T38" s="15">
        <v>58</v>
      </c>
      <c r="U38" s="15">
        <v>73</v>
      </c>
      <c r="V38" s="15">
        <f>SUM(Q38:U38)</f>
        <v>331</v>
      </c>
      <c r="W38" s="256" t="s">
        <v>15</v>
      </c>
      <c r="X38" s="257"/>
      <c r="Y38" s="15">
        <v>84</v>
      </c>
      <c r="Z38" s="15">
        <v>85</v>
      </c>
      <c r="AA38" s="15">
        <v>77</v>
      </c>
      <c r="AB38" s="15">
        <v>73</v>
      </c>
      <c r="AC38" s="15">
        <v>87</v>
      </c>
      <c r="AD38" s="16">
        <f>SUM(Y38:AC38)</f>
        <v>406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59</v>
      </c>
      <c r="BF38" s="15">
        <f t="shared" si="55"/>
        <v>77</v>
      </c>
      <c r="BG38" s="15">
        <f t="shared" si="55"/>
        <v>64</v>
      </c>
      <c r="BH38" s="15">
        <f t="shared" si="55"/>
        <v>58</v>
      </c>
      <c r="BI38" s="15">
        <f t="shared" si="55"/>
        <v>73</v>
      </c>
      <c r="BJ38" s="15">
        <f>SUM(BE38:BI38)</f>
        <v>331</v>
      </c>
      <c r="BK38" s="252" t="s">
        <v>15</v>
      </c>
      <c r="BL38" s="252"/>
      <c r="BM38" s="15">
        <f t="shared" si="56"/>
        <v>84</v>
      </c>
      <c r="BN38" s="15">
        <f t="shared" si="56"/>
        <v>85</v>
      </c>
      <c r="BO38" s="15">
        <f t="shared" si="56"/>
        <v>77</v>
      </c>
      <c r="BP38" s="15">
        <f t="shared" si="56"/>
        <v>73</v>
      </c>
      <c r="BQ38" s="15">
        <f t="shared" si="56"/>
        <v>87</v>
      </c>
      <c r="BR38" s="16">
        <f>SUM(BM38:BQ38)</f>
        <v>406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98</v>
      </c>
      <c r="R39" s="17">
        <f t="shared" si="57"/>
        <v>131</v>
      </c>
      <c r="S39" s="17">
        <f t="shared" si="57"/>
        <v>144</v>
      </c>
      <c r="T39" s="17">
        <f t="shared" si="57"/>
        <v>128</v>
      </c>
      <c r="U39" s="17">
        <f t="shared" si="57"/>
        <v>152</v>
      </c>
      <c r="V39" s="17">
        <f t="shared" si="57"/>
        <v>653</v>
      </c>
      <c r="W39" s="260" t="s">
        <v>12</v>
      </c>
      <c r="X39" s="261"/>
      <c r="Y39" s="17">
        <f t="shared" ref="Y39:AD39" si="58">SUM(Y37:Y38)</f>
        <v>157</v>
      </c>
      <c r="Z39" s="17">
        <f t="shared" si="58"/>
        <v>153</v>
      </c>
      <c r="AA39" s="17">
        <f t="shared" si="58"/>
        <v>134</v>
      </c>
      <c r="AB39" s="17">
        <f t="shared" si="58"/>
        <v>168</v>
      </c>
      <c r="AC39" s="17">
        <f t="shared" si="58"/>
        <v>172</v>
      </c>
      <c r="AD39" s="17">
        <f t="shared" si="58"/>
        <v>784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98</v>
      </c>
      <c r="BF39" s="17">
        <f t="shared" si="61"/>
        <v>131</v>
      </c>
      <c r="BG39" s="17">
        <f t="shared" si="61"/>
        <v>144</v>
      </c>
      <c r="BH39" s="17">
        <f t="shared" si="61"/>
        <v>128</v>
      </c>
      <c r="BI39" s="17">
        <f t="shared" si="61"/>
        <v>152</v>
      </c>
      <c r="BJ39" s="17">
        <f t="shared" si="61"/>
        <v>653</v>
      </c>
      <c r="BK39" s="260" t="s">
        <v>12</v>
      </c>
      <c r="BL39" s="261"/>
      <c r="BM39" s="17">
        <f t="shared" ref="BM39:BR39" si="62">SUM(BM37:BM38)</f>
        <v>157</v>
      </c>
      <c r="BN39" s="17">
        <f t="shared" si="62"/>
        <v>153</v>
      </c>
      <c r="BO39" s="17">
        <f t="shared" si="62"/>
        <v>134</v>
      </c>
      <c r="BP39" s="17">
        <f t="shared" si="62"/>
        <v>168</v>
      </c>
      <c r="BQ39" s="17">
        <f t="shared" si="62"/>
        <v>172</v>
      </c>
      <c r="BR39" s="17">
        <f t="shared" si="62"/>
        <v>784</v>
      </c>
    </row>
    <row r="40" spans="2:70" x14ac:dyDescent="0.15">
      <c r="B40" s="82" t="s">
        <v>43</v>
      </c>
      <c r="C40" s="333">
        <f>ROUND(C34/$C$10,4)</f>
        <v>0.1797</v>
      </c>
      <c r="D40" s="335">
        <f>ROUND(D34/$D$10,4)</f>
        <v>0.25879999999999997</v>
      </c>
      <c r="E40" s="337">
        <f>ROUND(E34/$E$10,4)</f>
        <v>0.2208</v>
      </c>
      <c r="F40" s="333">
        <f>ROUND(F34/$F$10,4)</f>
        <v>0</v>
      </c>
      <c r="G40" s="335">
        <f>ROUND(G34/$G$10,4)</f>
        <v>1.72E-2</v>
      </c>
      <c r="H40" s="339">
        <f>ROUND(H34/$H$10,4)</f>
        <v>9.2999999999999992E-3</v>
      </c>
      <c r="I40" s="327">
        <f>ROUND(I34/$I$10,4)</f>
        <v>0.1779</v>
      </c>
      <c r="J40" s="329">
        <f>ROUND(J34/$J$10,4)</f>
        <v>0.25609999999999999</v>
      </c>
      <c r="K40" s="331">
        <f>ROUND(K34/$K$10,4)</f>
        <v>0.21859999999999999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206">
        <v>92</v>
      </c>
      <c r="R42" s="205">
        <v>86</v>
      </c>
      <c r="S42" s="205">
        <v>93</v>
      </c>
      <c r="T42" s="205">
        <v>78</v>
      </c>
      <c r="U42" s="205">
        <v>97</v>
      </c>
      <c r="V42" s="205">
        <f>SUM(Q42:U42)</f>
        <v>446</v>
      </c>
      <c r="W42" s="249" t="s">
        <v>13</v>
      </c>
      <c r="X42" s="250"/>
      <c r="Y42" s="205">
        <v>99</v>
      </c>
      <c r="Z42" s="205">
        <v>93</v>
      </c>
      <c r="AA42" s="205">
        <v>56</v>
      </c>
      <c r="AB42" s="205">
        <v>43</v>
      </c>
      <c r="AC42" s="205">
        <v>60</v>
      </c>
      <c r="AD42" s="207">
        <f>SUM(Y42:AC42)</f>
        <v>351</v>
      </c>
      <c r="AI42" s="239" t="s">
        <v>13</v>
      </c>
      <c r="AJ42" s="258"/>
      <c r="AK42" s="206"/>
      <c r="AL42" s="205"/>
      <c r="AM42" s="205"/>
      <c r="AN42" s="205"/>
      <c r="AO42" s="205"/>
      <c r="AP42" s="205">
        <f>SUM(AK42:AO42)</f>
        <v>0</v>
      </c>
      <c r="AQ42" s="249" t="s">
        <v>13</v>
      </c>
      <c r="AR42" s="250"/>
      <c r="AS42" s="205"/>
      <c r="AT42" s="205"/>
      <c r="AU42" s="205"/>
      <c r="AV42" s="205"/>
      <c r="AW42" s="205"/>
      <c r="AX42" s="207">
        <f>SUM(AS42:AW42)</f>
        <v>0</v>
      </c>
      <c r="BC42" s="239" t="s">
        <v>13</v>
      </c>
      <c r="BD42" s="258"/>
      <c r="BE42" s="206">
        <f t="shared" ref="BE42:BI43" si="63">Q42+AK42</f>
        <v>92</v>
      </c>
      <c r="BF42" s="205">
        <f t="shared" si="63"/>
        <v>86</v>
      </c>
      <c r="BG42" s="205">
        <f t="shared" si="63"/>
        <v>93</v>
      </c>
      <c r="BH42" s="205">
        <f t="shared" si="63"/>
        <v>78</v>
      </c>
      <c r="BI42" s="205">
        <f t="shared" si="63"/>
        <v>97</v>
      </c>
      <c r="BJ42" s="207">
        <f>SUM(BE42:BI42)</f>
        <v>446</v>
      </c>
      <c r="BK42" s="251" t="s">
        <v>13</v>
      </c>
      <c r="BL42" s="251"/>
      <c r="BM42" s="205">
        <f t="shared" ref="BM42:BQ43" si="64">Y42+AS42</f>
        <v>99</v>
      </c>
      <c r="BN42" s="205">
        <f t="shared" si="64"/>
        <v>93</v>
      </c>
      <c r="BO42" s="205">
        <f t="shared" si="64"/>
        <v>56</v>
      </c>
      <c r="BP42" s="205">
        <f t="shared" si="64"/>
        <v>43</v>
      </c>
      <c r="BQ42" s="205">
        <f t="shared" si="64"/>
        <v>60</v>
      </c>
      <c r="BR42" s="207">
        <f>SUM(BM42:BQ42)</f>
        <v>351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81</v>
      </c>
      <c r="R43" s="15">
        <v>94</v>
      </c>
      <c r="S43" s="15">
        <v>102</v>
      </c>
      <c r="T43" s="15">
        <v>114</v>
      </c>
      <c r="U43" s="15">
        <v>101</v>
      </c>
      <c r="V43" s="15">
        <f>SUM(Q43:U43)</f>
        <v>492</v>
      </c>
      <c r="W43" s="256" t="s">
        <v>15</v>
      </c>
      <c r="X43" s="257"/>
      <c r="Y43" s="15">
        <v>102</v>
      </c>
      <c r="Z43" s="15">
        <v>119</v>
      </c>
      <c r="AA43" s="15">
        <v>94</v>
      </c>
      <c r="AB43" s="15">
        <v>53</v>
      </c>
      <c r="AC43" s="15">
        <v>75</v>
      </c>
      <c r="AD43" s="160">
        <f>SUM(Y43:AC43)</f>
        <v>443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81</v>
      </c>
      <c r="BF43" s="15">
        <f t="shared" si="63"/>
        <v>94</v>
      </c>
      <c r="BG43" s="15">
        <f t="shared" si="63"/>
        <v>102</v>
      </c>
      <c r="BH43" s="15">
        <f t="shared" si="63"/>
        <v>114</v>
      </c>
      <c r="BI43" s="15">
        <f t="shared" si="63"/>
        <v>101</v>
      </c>
      <c r="BJ43" s="15">
        <f>SUM(BE43:BI43)</f>
        <v>492</v>
      </c>
      <c r="BK43" s="252" t="s">
        <v>15</v>
      </c>
      <c r="BL43" s="252"/>
      <c r="BM43" s="15">
        <f t="shared" si="64"/>
        <v>102</v>
      </c>
      <c r="BN43" s="15">
        <f t="shared" si="64"/>
        <v>119</v>
      </c>
      <c r="BO43" s="15">
        <f t="shared" si="64"/>
        <v>94</v>
      </c>
      <c r="BP43" s="15">
        <f t="shared" si="64"/>
        <v>53</v>
      </c>
      <c r="BQ43" s="15">
        <f t="shared" si="64"/>
        <v>75</v>
      </c>
      <c r="BR43" s="16">
        <f>SUM(BM43:BQ43)</f>
        <v>443</v>
      </c>
    </row>
    <row r="44" spans="2:70" x14ac:dyDescent="0.15">
      <c r="O44" s="239" t="s">
        <v>12</v>
      </c>
      <c r="P44" s="240"/>
      <c r="Q44" s="17">
        <f t="shared" ref="Q44:V44" si="65">SUM(Q42:Q43)</f>
        <v>173</v>
      </c>
      <c r="R44" s="17">
        <f t="shared" si="65"/>
        <v>180</v>
      </c>
      <c r="S44" s="17">
        <f t="shared" si="65"/>
        <v>195</v>
      </c>
      <c r="T44" s="17">
        <f t="shared" si="65"/>
        <v>192</v>
      </c>
      <c r="U44" s="17">
        <f t="shared" si="65"/>
        <v>198</v>
      </c>
      <c r="V44" s="17">
        <f t="shared" si="65"/>
        <v>938</v>
      </c>
      <c r="W44" s="260" t="s">
        <v>12</v>
      </c>
      <c r="X44" s="261"/>
      <c r="Y44" s="17">
        <f t="shared" ref="Y44:AD44" si="66">SUM(Y42:Y43)</f>
        <v>201</v>
      </c>
      <c r="Z44" s="17">
        <f t="shared" si="66"/>
        <v>212</v>
      </c>
      <c r="AA44" s="17">
        <f t="shared" si="66"/>
        <v>150</v>
      </c>
      <c r="AB44" s="17">
        <f t="shared" si="66"/>
        <v>96</v>
      </c>
      <c r="AC44" s="17">
        <f t="shared" si="66"/>
        <v>135</v>
      </c>
      <c r="AD44" s="17">
        <f t="shared" si="66"/>
        <v>794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173</v>
      </c>
      <c r="BF44" s="17">
        <f t="shared" si="69"/>
        <v>180</v>
      </c>
      <c r="BG44" s="17">
        <f t="shared" si="69"/>
        <v>195</v>
      </c>
      <c r="BH44" s="17">
        <f t="shared" si="69"/>
        <v>192</v>
      </c>
      <c r="BI44" s="17">
        <f t="shared" si="69"/>
        <v>198</v>
      </c>
      <c r="BJ44" s="17">
        <f t="shared" si="69"/>
        <v>938</v>
      </c>
      <c r="BK44" s="260" t="s">
        <v>12</v>
      </c>
      <c r="BL44" s="261"/>
      <c r="BM44" s="17">
        <f t="shared" ref="BM44:BR44" si="70">SUM(BM42:BM43)</f>
        <v>201</v>
      </c>
      <c r="BN44" s="17">
        <f t="shared" si="70"/>
        <v>212</v>
      </c>
      <c r="BO44" s="17">
        <f t="shared" si="70"/>
        <v>150</v>
      </c>
      <c r="BP44" s="17">
        <f t="shared" si="70"/>
        <v>96</v>
      </c>
      <c r="BQ44" s="17">
        <f t="shared" si="70"/>
        <v>135</v>
      </c>
      <c r="BR44" s="17">
        <f t="shared" si="70"/>
        <v>794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206">
        <v>64</v>
      </c>
      <c r="R47" s="205">
        <v>68</v>
      </c>
      <c r="S47" s="205">
        <v>47</v>
      </c>
      <c r="T47" s="205">
        <v>46</v>
      </c>
      <c r="U47" s="205">
        <v>42</v>
      </c>
      <c r="V47" s="205">
        <f>SUM(Q47:U47)</f>
        <v>267</v>
      </c>
      <c r="W47" s="249" t="s">
        <v>13</v>
      </c>
      <c r="X47" s="250"/>
      <c r="Y47" s="205">
        <v>34</v>
      </c>
      <c r="Z47" s="205">
        <v>36</v>
      </c>
      <c r="AA47" s="205">
        <v>32</v>
      </c>
      <c r="AB47" s="205">
        <v>30</v>
      </c>
      <c r="AC47" s="205">
        <v>27</v>
      </c>
      <c r="AD47" s="207">
        <f>SUM(Y47:AC47)</f>
        <v>159</v>
      </c>
      <c r="AI47" s="239" t="s">
        <v>13</v>
      </c>
      <c r="AJ47" s="258"/>
      <c r="AK47" s="206"/>
      <c r="AL47" s="205"/>
      <c r="AM47" s="205"/>
      <c r="AN47" s="205"/>
      <c r="AO47" s="205"/>
      <c r="AP47" s="205">
        <f>SUM(AK47:AO47)</f>
        <v>0</v>
      </c>
      <c r="AQ47" s="249" t="s">
        <v>13</v>
      </c>
      <c r="AR47" s="250"/>
      <c r="AS47" s="205"/>
      <c r="AT47" s="205"/>
      <c r="AU47" s="205"/>
      <c r="AV47" s="205"/>
      <c r="AW47" s="205"/>
      <c r="AX47" s="207">
        <f>SUM(AS47:AW47)</f>
        <v>0</v>
      </c>
      <c r="BC47" s="239" t="s">
        <v>13</v>
      </c>
      <c r="BD47" s="258"/>
      <c r="BE47" s="206">
        <f t="shared" ref="BE47:BI48" si="71">Q47+AK47</f>
        <v>64</v>
      </c>
      <c r="BF47" s="205">
        <f t="shared" si="71"/>
        <v>68</v>
      </c>
      <c r="BG47" s="205">
        <f t="shared" si="71"/>
        <v>47</v>
      </c>
      <c r="BH47" s="205">
        <f t="shared" si="71"/>
        <v>46</v>
      </c>
      <c r="BI47" s="205">
        <f t="shared" si="71"/>
        <v>42</v>
      </c>
      <c r="BJ47" s="205">
        <f>SUM(BE47:BI47)</f>
        <v>267</v>
      </c>
      <c r="BK47" s="251" t="s">
        <v>13</v>
      </c>
      <c r="BL47" s="251"/>
      <c r="BM47" s="205">
        <f t="shared" ref="BM47:BQ48" si="72">Y47+AS47</f>
        <v>34</v>
      </c>
      <c r="BN47" s="205">
        <f t="shared" si="72"/>
        <v>36</v>
      </c>
      <c r="BO47" s="205">
        <f t="shared" si="72"/>
        <v>32</v>
      </c>
      <c r="BP47" s="205">
        <f t="shared" si="72"/>
        <v>30</v>
      </c>
      <c r="BQ47" s="205">
        <f t="shared" si="72"/>
        <v>27</v>
      </c>
      <c r="BR47" s="207">
        <f>SUM(BM47:BQ47)</f>
        <v>159</v>
      </c>
    </row>
    <row r="48" spans="2:70" ht="14.25" thickBot="1" x14ac:dyDescent="0.2">
      <c r="O48" s="239" t="s">
        <v>15</v>
      </c>
      <c r="P48" s="258"/>
      <c r="Q48" s="14">
        <v>81</v>
      </c>
      <c r="R48" s="15">
        <v>70</v>
      </c>
      <c r="S48" s="15">
        <v>60</v>
      </c>
      <c r="T48" s="15">
        <v>53</v>
      </c>
      <c r="U48" s="15">
        <v>52</v>
      </c>
      <c r="V48" s="15">
        <f>SUM(Q48:U48)</f>
        <v>316</v>
      </c>
      <c r="W48" s="256" t="s">
        <v>15</v>
      </c>
      <c r="X48" s="257"/>
      <c r="Y48" s="15">
        <v>57</v>
      </c>
      <c r="Z48" s="15">
        <v>70</v>
      </c>
      <c r="AA48" s="15">
        <v>66</v>
      </c>
      <c r="AB48" s="15">
        <v>55</v>
      </c>
      <c r="AC48" s="15">
        <v>51</v>
      </c>
      <c r="AD48" s="16">
        <f>SUM(Y48:AC48)</f>
        <v>299</v>
      </c>
      <c r="AI48" s="239" t="s">
        <v>15</v>
      </c>
      <c r="AJ48" s="258"/>
      <c r="AK48" s="14"/>
      <c r="AL48" s="15">
        <v>1</v>
      </c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81</v>
      </c>
      <c r="BF48" s="15">
        <f t="shared" si="71"/>
        <v>71</v>
      </c>
      <c r="BG48" s="15">
        <f t="shared" si="71"/>
        <v>60</v>
      </c>
      <c r="BH48" s="15">
        <f t="shared" si="71"/>
        <v>53</v>
      </c>
      <c r="BI48" s="15">
        <f t="shared" si="71"/>
        <v>52</v>
      </c>
      <c r="BJ48" s="15">
        <f>SUM(BE48:BI48)</f>
        <v>317</v>
      </c>
      <c r="BK48" s="252" t="s">
        <v>15</v>
      </c>
      <c r="BL48" s="252"/>
      <c r="BM48" s="15">
        <f t="shared" si="72"/>
        <v>57</v>
      </c>
      <c r="BN48" s="15">
        <f t="shared" si="72"/>
        <v>70</v>
      </c>
      <c r="BO48" s="15">
        <f t="shared" si="72"/>
        <v>66</v>
      </c>
      <c r="BP48" s="15">
        <f t="shared" si="72"/>
        <v>55</v>
      </c>
      <c r="BQ48" s="15">
        <f t="shared" si="72"/>
        <v>51</v>
      </c>
      <c r="BR48" s="16">
        <f>SUM(BM48:BQ48)</f>
        <v>299</v>
      </c>
    </row>
    <row r="49" spans="15:76" x14ac:dyDescent="0.15">
      <c r="O49" s="239" t="s">
        <v>12</v>
      </c>
      <c r="P49" s="240"/>
      <c r="Q49" s="17">
        <f t="shared" ref="Q49:V49" si="73">SUM(Q47:Q48)</f>
        <v>145</v>
      </c>
      <c r="R49" s="17">
        <f t="shared" si="73"/>
        <v>138</v>
      </c>
      <c r="S49" s="17">
        <f t="shared" si="73"/>
        <v>107</v>
      </c>
      <c r="T49" s="17">
        <f t="shared" si="73"/>
        <v>99</v>
      </c>
      <c r="U49" s="17">
        <f t="shared" si="73"/>
        <v>94</v>
      </c>
      <c r="V49" s="17">
        <f t="shared" si="73"/>
        <v>583</v>
      </c>
      <c r="W49" s="260" t="s">
        <v>12</v>
      </c>
      <c r="X49" s="261"/>
      <c r="Y49" s="17">
        <f t="shared" ref="Y49:AD49" si="74">SUM(Y47:Y48)</f>
        <v>91</v>
      </c>
      <c r="Z49" s="17">
        <f t="shared" si="74"/>
        <v>106</v>
      </c>
      <c r="AA49" s="17">
        <f t="shared" si="74"/>
        <v>98</v>
      </c>
      <c r="AB49" s="17">
        <f t="shared" si="74"/>
        <v>85</v>
      </c>
      <c r="AC49" s="17">
        <f t="shared" si="74"/>
        <v>78</v>
      </c>
      <c r="AD49" s="17">
        <f t="shared" si="74"/>
        <v>458</v>
      </c>
      <c r="AI49" s="239" t="s">
        <v>12</v>
      </c>
      <c r="AJ49" s="240"/>
      <c r="AK49" s="17">
        <f t="shared" ref="AK49:AP49" si="75">SUM(AK47:AK48)</f>
        <v>0</v>
      </c>
      <c r="AL49" s="17">
        <f t="shared" si="75"/>
        <v>1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145</v>
      </c>
      <c r="BF49" s="17">
        <f t="shared" si="77"/>
        <v>139</v>
      </c>
      <c r="BG49" s="17">
        <f t="shared" si="77"/>
        <v>107</v>
      </c>
      <c r="BH49" s="17">
        <f t="shared" si="77"/>
        <v>99</v>
      </c>
      <c r="BI49" s="17">
        <f t="shared" si="77"/>
        <v>94</v>
      </c>
      <c r="BJ49" s="17">
        <f t="shared" si="77"/>
        <v>584</v>
      </c>
      <c r="BK49" s="260" t="s">
        <v>12</v>
      </c>
      <c r="BL49" s="261"/>
      <c r="BM49" s="17">
        <f t="shared" ref="BM49:BR49" si="78">SUM(BM47:BM48)</f>
        <v>91</v>
      </c>
      <c r="BN49" s="17">
        <f t="shared" si="78"/>
        <v>106</v>
      </c>
      <c r="BO49" s="17">
        <f t="shared" si="78"/>
        <v>98</v>
      </c>
      <c r="BP49" s="17">
        <f t="shared" si="78"/>
        <v>85</v>
      </c>
      <c r="BQ49" s="17">
        <f t="shared" si="78"/>
        <v>78</v>
      </c>
      <c r="BR49" s="17">
        <f t="shared" si="78"/>
        <v>458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206">
        <v>30</v>
      </c>
      <c r="R52" s="205">
        <v>22</v>
      </c>
      <c r="S52" s="205">
        <v>10</v>
      </c>
      <c r="T52" s="205">
        <v>12</v>
      </c>
      <c r="U52" s="205">
        <v>6</v>
      </c>
      <c r="V52" s="205">
        <f>SUM(Q52:U52)</f>
        <v>80</v>
      </c>
      <c r="W52" s="249" t="s">
        <v>13</v>
      </c>
      <c r="X52" s="250"/>
      <c r="Y52" s="24">
        <v>5</v>
      </c>
      <c r="Z52" s="24">
        <v>8</v>
      </c>
      <c r="AA52" s="24">
        <v>1</v>
      </c>
      <c r="AB52" s="24">
        <v>3</v>
      </c>
      <c r="AC52" s="24"/>
      <c r="AD52" s="207">
        <f>SUM(Y52:AC52)</f>
        <v>17</v>
      </c>
      <c r="AI52" s="239" t="s">
        <v>13</v>
      </c>
      <c r="AJ52" s="258"/>
      <c r="AK52" s="206"/>
      <c r="AL52" s="205"/>
      <c r="AM52" s="205"/>
      <c r="AN52" s="205"/>
      <c r="AO52" s="205"/>
      <c r="AP52" s="205">
        <f>SUM(AK52:AO52)</f>
        <v>0</v>
      </c>
      <c r="AQ52" s="249" t="s">
        <v>13</v>
      </c>
      <c r="AR52" s="250"/>
      <c r="AS52" s="205"/>
      <c r="AT52" s="205"/>
      <c r="AU52" s="205"/>
      <c r="AV52" s="205"/>
      <c r="AW52" s="205"/>
      <c r="AX52" s="207">
        <f>SUM(AS52:AW52)</f>
        <v>0</v>
      </c>
      <c r="BC52" s="239" t="s">
        <v>13</v>
      </c>
      <c r="BD52" s="258"/>
      <c r="BE52" s="206">
        <f t="shared" ref="BE52:BI53" si="79">Q52+AK52</f>
        <v>30</v>
      </c>
      <c r="BF52" s="205">
        <f t="shared" si="79"/>
        <v>22</v>
      </c>
      <c r="BG52" s="205">
        <f t="shared" si="79"/>
        <v>10</v>
      </c>
      <c r="BH52" s="205">
        <f t="shared" si="79"/>
        <v>12</v>
      </c>
      <c r="BI52" s="205">
        <f t="shared" si="79"/>
        <v>6</v>
      </c>
      <c r="BJ52" s="205">
        <f>SUM(BE52:BI52)</f>
        <v>80</v>
      </c>
      <c r="BK52" s="251" t="s">
        <v>13</v>
      </c>
      <c r="BL52" s="251"/>
      <c r="BM52" s="205">
        <f t="shared" ref="BM52:BQ53" si="80">Y52+AS52</f>
        <v>5</v>
      </c>
      <c r="BN52" s="205">
        <f t="shared" si="80"/>
        <v>8</v>
      </c>
      <c r="BO52" s="205">
        <f t="shared" si="80"/>
        <v>1</v>
      </c>
      <c r="BP52" s="205">
        <f t="shared" si="80"/>
        <v>3</v>
      </c>
      <c r="BQ52" s="205">
        <f t="shared" si="80"/>
        <v>0</v>
      </c>
      <c r="BR52" s="207">
        <f>SUM(BM52:BQ52)</f>
        <v>17</v>
      </c>
    </row>
    <row r="53" spans="15:76" ht="14.25" thickBot="1" x14ac:dyDescent="0.2">
      <c r="O53" s="239" t="s">
        <v>15</v>
      </c>
      <c r="P53" s="258"/>
      <c r="Q53" s="14">
        <v>61</v>
      </c>
      <c r="R53" s="15">
        <v>47</v>
      </c>
      <c r="S53" s="15">
        <v>39</v>
      </c>
      <c r="T53" s="15">
        <v>40</v>
      </c>
      <c r="U53" s="15">
        <v>31</v>
      </c>
      <c r="V53" s="15">
        <f>SUM(Q53:U53)</f>
        <v>218</v>
      </c>
      <c r="W53" s="256" t="s">
        <v>15</v>
      </c>
      <c r="X53" s="257"/>
      <c r="Y53" s="25">
        <v>19</v>
      </c>
      <c r="Z53" s="25">
        <v>14</v>
      </c>
      <c r="AA53" s="25">
        <v>15</v>
      </c>
      <c r="AB53" s="25">
        <v>17</v>
      </c>
      <c r="AC53" s="25">
        <v>6</v>
      </c>
      <c r="AD53" s="207">
        <f>SUM(Y53:AC53)</f>
        <v>71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61</v>
      </c>
      <c r="BF53" s="15">
        <f t="shared" si="79"/>
        <v>47</v>
      </c>
      <c r="BG53" s="15">
        <f t="shared" si="79"/>
        <v>39</v>
      </c>
      <c r="BH53" s="15">
        <f t="shared" si="79"/>
        <v>40</v>
      </c>
      <c r="BI53" s="15">
        <f t="shared" si="79"/>
        <v>31</v>
      </c>
      <c r="BJ53" s="15">
        <f>SUM(BE53:BI53)</f>
        <v>218</v>
      </c>
      <c r="BK53" s="252" t="s">
        <v>15</v>
      </c>
      <c r="BL53" s="252"/>
      <c r="BM53" s="15">
        <f t="shared" si="80"/>
        <v>19</v>
      </c>
      <c r="BN53" s="15">
        <f t="shared" si="80"/>
        <v>14</v>
      </c>
      <c r="BO53" s="15">
        <f t="shared" si="80"/>
        <v>15</v>
      </c>
      <c r="BP53" s="15">
        <f t="shared" si="80"/>
        <v>17</v>
      </c>
      <c r="BQ53" s="15">
        <f t="shared" si="80"/>
        <v>6</v>
      </c>
      <c r="BR53" s="16">
        <f>SUM(BM53:BQ53)</f>
        <v>71</v>
      </c>
    </row>
    <row r="54" spans="15:76" x14ac:dyDescent="0.15">
      <c r="O54" s="239" t="s">
        <v>12</v>
      </c>
      <c r="P54" s="240"/>
      <c r="Q54" s="17">
        <f t="shared" ref="Q54:V54" si="81">SUM(Q52:Q53)</f>
        <v>91</v>
      </c>
      <c r="R54" s="17">
        <f t="shared" si="81"/>
        <v>69</v>
      </c>
      <c r="S54" s="17">
        <f t="shared" si="81"/>
        <v>49</v>
      </c>
      <c r="T54" s="17">
        <f t="shared" si="81"/>
        <v>52</v>
      </c>
      <c r="U54" s="17">
        <f t="shared" si="81"/>
        <v>37</v>
      </c>
      <c r="V54" s="17">
        <f t="shared" si="81"/>
        <v>298</v>
      </c>
      <c r="W54" s="260" t="s">
        <v>12</v>
      </c>
      <c r="X54" s="261"/>
      <c r="Y54" s="17">
        <f>SUM(Y52:Y53)</f>
        <v>24</v>
      </c>
      <c r="Z54" s="17">
        <f t="shared" ref="Z54:AD54" si="82">SUM(Z52:Z53)</f>
        <v>22</v>
      </c>
      <c r="AA54" s="17">
        <f t="shared" si="82"/>
        <v>16</v>
      </c>
      <c r="AB54" s="17">
        <f t="shared" si="82"/>
        <v>20</v>
      </c>
      <c r="AC54" s="17">
        <f t="shared" si="82"/>
        <v>6</v>
      </c>
      <c r="AD54" s="17">
        <f t="shared" si="82"/>
        <v>88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91</v>
      </c>
      <c r="BF54" s="17">
        <f t="shared" si="85"/>
        <v>69</v>
      </c>
      <c r="BG54" s="17">
        <f t="shared" si="85"/>
        <v>49</v>
      </c>
      <c r="BH54" s="17">
        <f t="shared" si="85"/>
        <v>52</v>
      </c>
      <c r="BI54" s="17">
        <f t="shared" si="85"/>
        <v>37</v>
      </c>
      <c r="BJ54" s="17">
        <f t="shared" si="85"/>
        <v>298</v>
      </c>
      <c r="BK54" s="260" t="s">
        <v>12</v>
      </c>
      <c r="BL54" s="261"/>
      <c r="BM54" s="17">
        <f t="shared" ref="BM54:BR54" si="86">SUM(BM52:BM53)</f>
        <v>24</v>
      </c>
      <c r="BN54" s="17">
        <f t="shared" si="86"/>
        <v>22</v>
      </c>
      <c r="BO54" s="17">
        <f t="shared" si="86"/>
        <v>16</v>
      </c>
      <c r="BP54" s="17">
        <f t="shared" si="86"/>
        <v>20</v>
      </c>
      <c r="BQ54" s="17">
        <f t="shared" si="86"/>
        <v>6</v>
      </c>
      <c r="BR54" s="17">
        <f t="shared" si="86"/>
        <v>88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/>
      <c r="T57" s="24"/>
      <c r="U57" s="24"/>
      <c r="V57" s="24">
        <f>SUM(Q57:U57)</f>
        <v>1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207">
        <f>SUM(AS57:AW57)</f>
        <v>0</v>
      </c>
      <c r="BC57" s="239" t="s">
        <v>13</v>
      </c>
      <c r="BD57" s="258"/>
      <c r="BE57" s="206">
        <f t="shared" ref="BE57:BI58" si="87">Q57+AK57</f>
        <v>1</v>
      </c>
      <c r="BF57" s="205">
        <f t="shared" si="87"/>
        <v>0</v>
      </c>
      <c r="BG57" s="205">
        <f t="shared" si="87"/>
        <v>0</v>
      </c>
      <c r="BH57" s="205">
        <f t="shared" si="87"/>
        <v>0</v>
      </c>
      <c r="BI57" s="205">
        <f t="shared" si="87"/>
        <v>0</v>
      </c>
      <c r="BJ57" s="24">
        <f>SUM(BE57:BI57)</f>
        <v>1</v>
      </c>
      <c r="BK57" s="251" t="s">
        <v>13</v>
      </c>
      <c r="BL57" s="251"/>
      <c r="BM57" s="205">
        <f t="shared" ref="BM57:BO58" si="88">Y57+AS57</f>
        <v>0</v>
      </c>
      <c r="BN57" s="205">
        <f t="shared" si="88"/>
        <v>0</v>
      </c>
      <c r="BO57" s="205">
        <f t="shared" si="88"/>
        <v>0</v>
      </c>
      <c r="BP57" s="205"/>
      <c r="BQ57" s="205"/>
      <c r="BR57" s="207">
        <f>SUM(BM57:BQ57)</f>
        <v>0</v>
      </c>
    </row>
    <row r="58" spans="15:76" ht="14.25" thickBot="1" x14ac:dyDescent="0.2">
      <c r="O58" s="239" t="s">
        <v>15</v>
      </c>
      <c r="P58" s="258"/>
      <c r="Q58" s="27">
        <v>7</v>
      </c>
      <c r="R58" s="25">
        <v>3</v>
      </c>
      <c r="S58" s="25">
        <v>4</v>
      </c>
      <c r="T58" s="25">
        <v>2</v>
      </c>
      <c r="U58" s="25">
        <v>1</v>
      </c>
      <c r="V58" s="25">
        <f>SUM(Q58:U58)</f>
        <v>17</v>
      </c>
      <c r="W58" s="349" t="s">
        <v>15</v>
      </c>
      <c r="X58" s="350"/>
      <c r="Y58" s="25">
        <v>1</v>
      </c>
      <c r="Z58" s="25"/>
      <c r="AA58" s="25"/>
      <c r="AB58" s="25"/>
      <c r="AC58" s="25"/>
      <c r="AD58" s="170">
        <f>SUM(Y58:AC58)</f>
        <v>1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7</v>
      </c>
      <c r="BF58" s="15">
        <f t="shared" si="87"/>
        <v>3</v>
      </c>
      <c r="BG58" s="15">
        <f t="shared" si="87"/>
        <v>4</v>
      </c>
      <c r="BH58" s="15">
        <f t="shared" si="87"/>
        <v>2</v>
      </c>
      <c r="BI58" s="15">
        <f t="shared" si="87"/>
        <v>1</v>
      </c>
      <c r="BJ58" s="25">
        <f>SUM(BE58:BI58)</f>
        <v>17</v>
      </c>
      <c r="BK58" s="252" t="s">
        <v>15</v>
      </c>
      <c r="BL58" s="252"/>
      <c r="BM58" s="15">
        <f t="shared" si="88"/>
        <v>1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1</v>
      </c>
    </row>
    <row r="59" spans="15:76" x14ac:dyDescent="0.15">
      <c r="O59" s="239" t="s">
        <v>12</v>
      </c>
      <c r="P59" s="240"/>
      <c r="Q59" s="17">
        <f t="shared" ref="Q59:V59" si="89">SUM(Q57:Q58)</f>
        <v>8</v>
      </c>
      <c r="R59" s="17">
        <f t="shared" si="89"/>
        <v>3</v>
      </c>
      <c r="S59" s="17">
        <f t="shared" si="89"/>
        <v>4</v>
      </c>
      <c r="T59" s="17">
        <f t="shared" si="89"/>
        <v>2</v>
      </c>
      <c r="U59" s="17">
        <f t="shared" si="89"/>
        <v>1</v>
      </c>
      <c r="V59" s="17">
        <f t="shared" si="89"/>
        <v>18</v>
      </c>
      <c r="W59" s="260" t="s">
        <v>12</v>
      </c>
      <c r="X59" s="261"/>
      <c r="Y59" s="17">
        <f t="shared" ref="Y59:AD59" si="90">SUM(Y57:Y58)</f>
        <v>1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1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8</v>
      </c>
      <c r="BF59" s="17">
        <f t="shared" si="93"/>
        <v>3</v>
      </c>
      <c r="BG59" s="17">
        <f t="shared" si="93"/>
        <v>4</v>
      </c>
      <c r="BH59" s="17">
        <f t="shared" si="93"/>
        <v>2</v>
      </c>
      <c r="BI59" s="17">
        <f t="shared" si="93"/>
        <v>1</v>
      </c>
      <c r="BJ59" s="17">
        <f t="shared" si="93"/>
        <v>18</v>
      </c>
      <c r="BK59" s="260" t="s">
        <v>12</v>
      </c>
      <c r="BL59" s="261"/>
      <c r="BM59" s="17">
        <f t="shared" ref="BM59:BR59" si="94">SUM(BM57:BM58)</f>
        <v>1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1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537</v>
      </c>
      <c r="S62" s="371"/>
      <c r="T62" s="43"/>
      <c r="U62" s="44"/>
      <c r="V62" s="46" t="s">
        <v>16</v>
      </c>
      <c r="W62" s="370">
        <f>AD12+V17+AD17+V22+AD22+V27+AD27+V32+AD32+V37</f>
        <v>2633</v>
      </c>
      <c r="X62" s="371"/>
      <c r="Y62" s="47"/>
      <c r="Z62" s="47"/>
      <c r="AA62" s="46" t="s">
        <v>16</v>
      </c>
      <c r="AB62" s="370">
        <f>AD37+V42+AD42+V47+AD47+V52+AD52+V57+AD57</f>
        <v>1699</v>
      </c>
      <c r="AC62" s="371"/>
      <c r="AD62" s="37" t="s">
        <v>16</v>
      </c>
      <c r="AE62" s="164">
        <f>AD37+V42</f>
        <v>824</v>
      </c>
      <c r="AF62" s="164">
        <f>AD42+V47+AD47+V52+AD52+V57+AD57</f>
        <v>875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50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537</v>
      </c>
      <c r="BG62" s="374"/>
      <c r="BH62" s="28"/>
      <c r="BJ62" s="30" t="s">
        <v>16</v>
      </c>
      <c r="BK62" s="373">
        <f>BR12+BJ17+BR17+BJ22+BR22+BJ27+BR27+BJ32+BR32+BJ37</f>
        <v>2683</v>
      </c>
      <c r="BL62" s="374"/>
      <c r="BM62" s="31"/>
      <c r="BN62" s="31"/>
      <c r="BO62" s="30" t="s">
        <v>16</v>
      </c>
      <c r="BP62" s="373">
        <f>BR37+BJ42+BR42+BJ47+BR47+BJ52+BR52+BJ57+BR57</f>
        <v>1699</v>
      </c>
      <c r="BQ62" s="374"/>
      <c r="BR62" s="37" t="s">
        <v>16</v>
      </c>
      <c r="BS62" s="164">
        <f>BR37+BJ42</f>
        <v>824</v>
      </c>
      <c r="BT62" s="164">
        <f>BR42+BJ47+BR47+BJ52+BR52+BJ57+BR57</f>
        <v>875</v>
      </c>
    </row>
    <row r="63" spans="15:76" ht="15" thickBot="1" x14ac:dyDescent="0.2">
      <c r="Q63" s="48" t="s">
        <v>14</v>
      </c>
      <c r="R63" s="375">
        <f>V8+AD8+V13</f>
        <v>538</v>
      </c>
      <c r="S63" s="376"/>
      <c r="T63" s="43"/>
      <c r="U63" s="44"/>
      <c r="V63" s="48" t="s">
        <v>14</v>
      </c>
      <c r="W63" s="375">
        <f>AD13+V18+AD18+V23+AD23+V28+AD28+V33+AD33+V38</f>
        <v>2474</v>
      </c>
      <c r="X63" s="376"/>
      <c r="Y63" s="47"/>
      <c r="Z63" s="47"/>
      <c r="AA63" s="48" t="s">
        <v>14</v>
      </c>
      <c r="AB63" s="375">
        <f>AD38+V43+AD43+V48+AD48+V53+AD53+V58+AD58</f>
        <v>2263</v>
      </c>
      <c r="AC63" s="376"/>
      <c r="AD63" s="37" t="s">
        <v>14</v>
      </c>
      <c r="AE63" s="165">
        <f>AD38+V43</f>
        <v>898</v>
      </c>
      <c r="AF63" s="165">
        <f>AD43+V48+AD48+V53+AD53+V58+AD58</f>
        <v>1365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57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538</v>
      </c>
      <c r="BG63" s="380"/>
      <c r="BH63" s="28"/>
      <c r="BJ63" s="161" t="s">
        <v>14</v>
      </c>
      <c r="BK63" s="379">
        <f>BR13+BJ18+BR18+BJ23+BR23+BJ28+BR28+BJ33+BR33+BJ38</f>
        <v>2531</v>
      </c>
      <c r="BL63" s="380"/>
      <c r="BM63" s="31"/>
      <c r="BN63" s="31"/>
      <c r="BO63" s="161" t="s">
        <v>14</v>
      </c>
      <c r="BP63" s="379">
        <f>BR38+BJ43+BR43+BJ48+BR48+BJ53+BR53+BJ58+BR58</f>
        <v>2264</v>
      </c>
      <c r="BQ63" s="381"/>
      <c r="BR63" s="37" t="s">
        <v>14</v>
      </c>
      <c r="BS63" s="165">
        <f>BR38+BJ43</f>
        <v>898</v>
      </c>
      <c r="BT63" s="165">
        <f>BR43+BJ48+BR48+BJ53+BR53+BJ58+BR58</f>
        <v>1366</v>
      </c>
    </row>
    <row r="64" spans="15:76" ht="15" thickBot="1" x14ac:dyDescent="0.2">
      <c r="Q64" s="49" t="s">
        <v>12</v>
      </c>
      <c r="R64" s="389">
        <f>R62+R63</f>
        <v>1075</v>
      </c>
      <c r="S64" s="390"/>
      <c r="T64" s="43"/>
      <c r="U64" s="44"/>
      <c r="V64" s="49" t="s">
        <v>12</v>
      </c>
      <c r="W64" s="389">
        <f>W62+W63</f>
        <v>5107</v>
      </c>
      <c r="X64" s="390"/>
      <c r="Y64" s="47"/>
      <c r="Z64" s="47"/>
      <c r="AA64" s="49" t="s">
        <v>12</v>
      </c>
      <c r="AB64" s="389">
        <f>AB62+AB63</f>
        <v>3962</v>
      </c>
      <c r="AC64" s="390"/>
      <c r="AD64" s="37" t="s">
        <v>12</v>
      </c>
      <c r="AE64" s="166">
        <f>AD39+V44</f>
        <v>1722</v>
      </c>
      <c r="AF64" s="167">
        <f>AD44+V49+AD49+V54+AD54+V59+AD59</f>
        <v>2240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107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1075</v>
      </c>
      <c r="BG64" s="386"/>
      <c r="BH64" s="28"/>
      <c r="BJ64" s="163" t="s">
        <v>12</v>
      </c>
      <c r="BK64" s="385">
        <f>BK62+BK63</f>
        <v>5214</v>
      </c>
      <c r="BL64" s="386"/>
      <c r="BM64" s="31"/>
      <c r="BN64" s="31"/>
      <c r="BO64" s="163" t="s">
        <v>12</v>
      </c>
      <c r="BP64" s="385">
        <f>BP62+BP63</f>
        <v>3963</v>
      </c>
      <c r="BQ64" s="386"/>
      <c r="BR64" s="37" t="s">
        <v>12</v>
      </c>
      <c r="BS64" s="166">
        <f>BR39+BJ44</f>
        <v>1722</v>
      </c>
      <c r="BT64" s="167">
        <f>BR44+BJ49+BR49+BJ54+BR54+BJ59+BR59</f>
        <v>2241</v>
      </c>
      <c r="BW64" s="32"/>
      <c r="BX64" s="32"/>
    </row>
    <row r="65" spans="17:76" ht="14.25" x14ac:dyDescent="0.15">
      <c r="Q65" s="50" t="s">
        <v>23</v>
      </c>
      <c r="R65" s="387">
        <f>R64/O9</f>
        <v>0.10597397476340693</v>
      </c>
      <c r="S65" s="388"/>
      <c r="T65" s="44"/>
      <c r="U65" s="44"/>
      <c r="V65" s="50" t="s">
        <v>23</v>
      </c>
      <c r="W65" s="387">
        <f>W64/O9</f>
        <v>0.50345031545741326</v>
      </c>
      <c r="X65" s="388"/>
      <c r="Y65" s="51"/>
      <c r="Z65" s="51"/>
      <c r="AA65" s="50" t="s">
        <v>23</v>
      </c>
      <c r="AB65" s="387">
        <f>AB64/O9</f>
        <v>0.39057570977917982</v>
      </c>
      <c r="AC65" s="388"/>
      <c r="AE65" s="42">
        <f>AE64/O9</f>
        <v>0.16975552050473186</v>
      </c>
      <c r="AF65" s="42">
        <f>AF64/O9</f>
        <v>0.22082018927444794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0.9907407407407407</v>
      </c>
      <c r="AR65" s="383"/>
      <c r="AS65" s="33"/>
      <c r="AT65" s="33"/>
      <c r="AU65" s="162" t="s">
        <v>23</v>
      </c>
      <c r="AV65" s="382">
        <f>AV64/AI9</f>
        <v>9.2592592592592587E-3</v>
      </c>
      <c r="AW65" s="383"/>
      <c r="AY65" s="42">
        <f>AY64/AI9</f>
        <v>0</v>
      </c>
      <c r="AZ65" s="42">
        <f>AZ64/AI9</f>
        <v>9.2592592592592587E-3</v>
      </c>
      <c r="BE65" s="162" t="s">
        <v>23</v>
      </c>
      <c r="BF65" s="382">
        <f>BF64/BC9</f>
        <v>0.10485758876316817</v>
      </c>
      <c r="BG65" s="383"/>
      <c r="BJ65" s="162" t="s">
        <v>23</v>
      </c>
      <c r="BK65" s="382">
        <f>BK64/BC9</f>
        <v>0.50858369098712441</v>
      </c>
      <c r="BL65" s="383"/>
      <c r="BM65" s="33"/>
      <c r="BN65" s="33"/>
      <c r="BO65" s="162" t="s">
        <v>23</v>
      </c>
      <c r="BP65" s="382">
        <f>BP64/BC9</f>
        <v>0.38655872024970739</v>
      </c>
      <c r="BQ65" s="383"/>
      <c r="BS65" s="42">
        <f>BS64/BC9</f>
        <v>0.16796722590714008</v>
      </c>
      <c r="BT65" s="42">
        <f>BT64/BC9</f>
        <v>0.21859149434256731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1602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1517</v>
      </c>
      <c r="AA75" s="384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0AAD-1C8F-44E7-8AE9-84866D618C34}">
  <dimension ref="A1:BX75"/>
  <sheetViews>
    <sheetView view="pageBreakPreview" zoomScale="95" zoomScaleNormal="100" zoomScaleSheetLayoutView="95" workbookViewId="0">
      <selection activeCell="C2" sqref="C2:I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20" t="s">
        <v>60</v>
      </c>
      <c r="B1" s="220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20"/>
      <c r="B2" s="220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220"/>
      <c r="B3" s="220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68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令和5年12月31日現在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令和5年12月31日現在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令和5年12月31日現在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4879</v>
      </c>
      <c r="P7" s="248"/>
      <c r="Q7" s="202">
        <v>24</v>
      </c>
      <c r="R7" s="203">
        <v>32</v>
      </c>
      <c r="S7" s="203">
        <v>32</v>
      </c>
      <c r="T7" s="203">
        <v>29</v>
      </c>
      <c r="U7" s="203">
        <v>38</v>
      </c>
      <c r="V7" s="203">
        <f>SUM(Q7:U7)</f>
        <v>155</v>
      </c>
      <c r="W7" s="249" t="s">
        <v>13</v>
      </c>
      <c r="X7" s="250"/>
      <c r="Y7" s="203">
        <v>31</v>
      </c>
      <c r="Z7" s="203">
        <v>38</v>
      </c>
      <c r="AA7" s="203">
        <v>46</v>
      </c>
      <c r="AB7" s="203">
        <v>41</v>
      </c>
      <c r="AC7" s="203">
        <v>36</v>
      </c>
      <c r="AD7" s="204">
        <f>SUM(Y7:AC7)</f>
        <v>192</v>
      </c>
      <c r="AG7" s="239" t="s">
        <v>13</v>
      </c>
      <c r="AH7" s="240"/>
      <c r="AI7" s="247">
        <f>AP7+AX7+AP12+AX12+AP17+AX17+AP22+AX22+AP27+AX27+AP32+AX32+AP37+AX37+AP42+AX42+AP47+AX47+AP52+AX52+AP57+AX57</f>
        <v>50</v>
      </c>
      <c r="AJ7" s="248"/>
      <c r="AK7" s="202"/>
      <c r="AL7" s="203"/>
      <c r="AM7" s="203"/>
      <c r="AN7" s="203"/>
      <c r="AO7" s="203"/>
      <c r="AP7" s="203">
        <f>SUM(AK7:AO7)</f>
        <v>0</v>
      </c>
      <c r="AQ7" s="249" t="s">
        <v>13</v>
      </c>
      <c r="AR7" s="250"/>
      <c r="AS7" s="203"/>
      <c r="AT7" s="203"/>
      <c r="AU7" s="203"/>
      <c r="AV7" s="203"/>
      <c r="AW7" s="203"/>
      <c r="AX7" s="204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4929</v>
      </c>
      <c r="BD7" s="248"/>
      <c r="BE7" s="202">
        <f>Q7+AK7</f>
        <v>24</v>
      </c>
      <c r="BF7" s="203">
        <f t="shared" ref="BF7:BJ8" si="0">R7+AL7</f>
        <v>32</v>
      </c>
      <c r="BG7" s="203">
        <f t="shared" si="0"/>
        <v>32</v>
      </c>
      <c r="BH7" s="203">
        <f t="shared" si="0"/>
        <v>29</v>
      </c>
      <c r="BI7" s="203">
        <f t="shared" si="0"/>
        <v>38</v>
      </c>
      <c r="BJ7" s="203">
        <f t="shared" si="0"/>
        <v>155</v>
      </c>
      <c r="BK7" s="251" t="s">
        <v>13</v>
      </c>
      <c r="BL7" s="251"/>
      <c r="BM7" s="203">
        <f>Y7+AS7</f>
        <v>31</v>
      </c>
      <c r="BN7" s="203">
        <f t="shared" ref="BN7:BQ8" si="1">Z7+AT7</f>
        <v>38</v>
      </c>
      <c r="BO7" s="203">
        <f t="shared" si="1"/>
        <v>46</v>
      </c>
      <c r="BP7" s="203">
        <f t="shared" si="1"/>
        <v>41</v>
      </c>
      <c r="BQ7" s="203">
        <f t="shared" si="1"/>
        <v>36</v>
      </c>
      <c r="BR7" s="204">
        <f>SUM(BM7:BQ7)</f>
        <v>192</v>
      </c>
    </row>
    <row r="8" spans="1:70" ht="15.75" customHeight="1" thickBot="1" x14ac:dyDescent="0.2">
      <c r="B8" s="141" t="s">
        <v>34</v>
      </c>
      <c r="C8" s="137">
        <f t="shared" ref="C8:H8" si="2">+C10-C9</f>
        <v>3180</v>
      </c>
      <c r="D8" s="55">
        <f t="shared" si="2"/>
        <v>3020</v>
      </c>
      <c r="E8" s="56">
        <f t="shared" si="2"/>
        <v>6200</v>
      </c>
      <c r="F8" s="57">
        <f>+F10-F9</f>
        <v>50</v>
      </c>
      <c r="G8" s="58">
        <f t="shared" si="2"/>
        <v>57</v>
      </c>
      <c r="H8" s="56">
        <f t="shared" si="2"/>
        <v>107</v>
      </c>
      <c r="I8" s="101">
        <f t="shared" ref="I8:K10" si="3">+C8+F8</f>
        <v>3230</v>
      </c>
      <c r="J8" s="102">
        <f t="shared" si="3"/>
        <v>3077</v>
      </c>
      <c r="K8" s="103">
        <f t="shared" si="3"/>
        <v>6307</v>
      </c>
      <c r="L8" s="68"/>
      <c r="M8" s="239" t="s">
        <v>14</v>
      </c>
      <c r="N8" s="240"/>
      <c r="O8" s="247">
        <f>V8+AD8+V13+AD13+V18+AD18+V23+AD23+V28+AD28+V33+AD33+V38+AD38+V43+AD43+V48+AD48+V53+AD53+V58+AD58</f>
        <v>5285</v>
      </c>
      <c r="P8" s="248"/>
      <c r="Q8" s="14">
        <v>19</v>
      </c>
      <c r="R8" s="15">
        <v>31</v>
      </c>
      <c r="S8" s="15">
        <v>25</v>
      </c>
      <c r="T8" s="15">
        <v>23</v>
      </c>
      <c r="U8" s="15">
        <v>22</v>
      </c>
      <c r="V8" s="15">
        <f>SUM(Q8:U8)</f>
        <v>120</v>
      </c>
      <c r="W8" s="256" t="s">
        <v>15</v>
      </c>
      <c r="X8" s="257"/>
      <c r="Y8" s="15">
        <v>38</v>
      </c>
      <c r="Z8" s="25">
        <v>39</v>
      </c>
      <c r="AA8" s="15">
        <v>38</v>
      </c>
      <c r="AB8" s="15">
        <v>34</v>
      </c>
      <c r="AC8" s="15">
        <v>42</v>
      </c>
      <c r="AD8" s="16">
        <f>SUM(Y8:AC8)</f>
        <v>191</v>
      </c>
      <c r="AG8" s="239" t="s">
        <v>14</v>
      </c>
      <c r="AH8" s="240"/>
      <c r="AI8" s="247">
        <f>AP8+AX8+AP13+AX13+AP18+AX18+AP23+AX23+AP28+AX28+AP33+AX33+AP38+AX38+AP43+AX43+AP48+AX48+AP53+AX53+AP58+AX58</f>
        <v>58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5343</v>
      </c>
      <c r="BD8" s="248"/>
      <c r="BE8" s="14">
        <f>Q8+AK8</f>
        <v>19</v>
      </c>
      <c r="BF8" s="15">
        <f t="shared" si="0"/>
        <v>31</v>
      </c>
      <c r="BG8" s="15">
        <f t="shared" si="0"/>
        <v>25</v>
      </c>
      <c r="BH8" s="15">
        <f t="shared" si="0"/>
        <v>23</v>
      </c>
      <c r="BI8" s="15">
        <f t="shared" si="0"/>
        <v>22</v>
      </c>
      <c r="BJ8" s="15">
        <f>SUM(BE8:BI8)</f>
        <v>120</v>
      </c>
      <c r="BK8" s="252" t="s">
        <v>15</v>
      </c>
      <c r="BL8" s="252"/>
      <c r="BM8" s="15">
        <f>Y8+AS8</f>
        <v>38</v>
      </c>
      <c r="BN8" s="15">
        <f t="shared" si="1"/>
        <v>39</v>
      </c>
      <c r="BO8" s="15">
        <f t="shared" si="1"/>
        <v>38</v>
      </c>
      <c r="BP8" s="15">
        <f t="shared" si="1"/>
        <v>34</v>
      </c>
      <c r="BQ8" s="15">
        <f t="shared" si="1"/>
        <v>42</v>
      </c>
      <c r="BR8" s="16">
        <f>SUM(BM8:BQ8)</f>
        <v>191</v>
      </c>
    </row>
    <row r="9" spans="1:70" ht="15" x14ac:dyDescent="0.15">
      <c r="B9" s="142" t="s">
        <v>35</v>
      </c>
      <c r="C9" s="138">
        <f>AB62</f>
        <v>1699</v>
      </c>
      <c r="D9" s="59">
        <f>AB63</f>
        <v>2265</v>
      </c>
      <c r="E9" s="60">
        <f>+C9+D9</f>
        <v>3964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1699</v>
      </c>
      <c r="J9" s="105">
        <f t="shared" si="3"/>
        <v>2266</v>
      </c>
      <c r="K9" s="106">
        <f t="shared" si="3"/>
        <v>3965</v>
      </c>
      <c r="L9" s="68"/>
      <c r="M9" s="239" t="s">
        <v>12</v>
      </c>
      <c r="N9" s="240"/>
      <c r="O9" s="247">
        <f>SUM(O7:O8)</f>
        <v>10164</v>
      </c>
      <c r="P9" s="253"/>
      <c r="Q9" s="17">
        <f t="shared" ref="Q9:V9" si="4">SUM(Q7:Q8)</f>
        <v>43</v>
      </c>
      <c r="R9" s="17">
        <f t="shared" si="4"/>
        <v>63</v>
      </c>
      <c r="S9" s="17">
        <f t="shared" si="4"/>
        <v>57</v>
      </c>
      <c r="T9" s="17">
        <f t="shared" si="4"/>
        <v>52</v>
      </c>
      <c r="U9" s="17">
        <f t="shared" si="4"/>
        <v>60</v>
      </c>
      <c r="V9" s="17">
        <f t="shared" si="4"/>
        <v>275</v>
      </c>
      <c r="W9" s="254" t="s">
        <v>12</v>
      </c>
      <c r="X9" s="255"/>
      <c r="Y9" s="17">
        <f t="shared" ref="Y9:AD9" si="5">SUM(Y7:Y8)</f>
        <v>69</v>
      </c>
      <c r="Z9" s="17">
        <f t="shared" si="5"/>
        <v>77</v>
      </c>
      <c r="AA9" s="17">
        <f t="shared" si="5"/>
        <v>84</v>
      </c>
      <c r="AB9" s="17">
        <f t="shared" si="5"/>
        <v>75</v>
      </c>
      <c r="AC9" s="17">
        <f t="shared" si="5"/>
        <v>78</v>
      </c>
      <c r="AD9" s="17">
        <f t="shared" si="5"/>
        <v>383</v>
      </c>
      <c r="AG9" s="239" t="s">
        <v>12</v>
      </c>
      <c r="AH9" s="240"/>
      <c r="AI9" s="247">
        <f>SUM(AI7:AI8)</f>
        <v>108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10272</v>
      </c>
      <c r="BD9" s="248"/>
      <c r="BE9" s="17">
        <f t="shared" ref="BE9:BJ9" si="8">SUM(BE7:BE8)</f>
        <v>43</v>
      </c>
      <c r="BF9" s="17">
        <f t="shared" si="8"/>
        <v>63</v>
      </c>
      <c r="BG9" s="17">
        <f t="shared" si="8"/>
        <v>57</v>
      </c>
      <c r="BH9" s="17">
        <f t="shared" si="8"/>
        <v>52</v>
      </c>
      <c r="BI9" s="17">
        <f t="shared" si="8"/>
        <v>60</v>
      </c>
      <c r="BJ9" s="17">
        <f t="shared" si="8"/>
        <v>275</v>
      </c>
      <c r="BK9" s="259" t="s">
        <v>12</v>
      </c>
      <c r="BL9" s="259"/>
      <c r="BM9" s="17">
        <f t="shared" ref="BM9:BR9" si="9">SUM(BM7:BM8)</f>
        <v>69</v>
      </c>
      <c r="BN9" s="17">
        <f t="shared" si="9"/>
        <v>77</v>
      </c>
      <c r="BO9" s="17">
        <f t="shared" si="9"/>
        <v>84</v>
      </c>
      <c r="BP9" s="17">
        <f t="shared" si="9"/>
        <v>75</v>
      </c>
      <c r="BQ9" s="17">
        <f t="shared" si="9"/>
        <v>78</v>
      </c>
      <c r="BR9" s="17">
        <f t="shared" si="9"/>
        <v>383</v>
      </c>
    </row>
    <row r="10" spans="1:70" ht="15.75" thickBot="1" x14ac:dyDescent="0.2">
      <c r="B10" s="143" t="s">
        <v>12</v>
      </c>
      <c r="C10" s="139">
        <f>O7</f>
        <v>4879</v>
      </c>
      <c r="D10" s="62">
        <f>O8</f>
        <v>5285</v>
      </c>
      <c r="E10" s="63">
        <f>+C10+D10</f>
        <v>10164</v>
      </c>
      <c r="F10" s="64">
        <f>AI7</f>
        <v>50</v>
      </c>
      <c r="G10" s="62">
        <f>AI8</f>
        <v>58</v>
      </c>
      <c r="H10" s="63">
        <f>SUM(F10:G10)</f>
        <v>108</v>
      </c>
      <c r="I10" s="107">
        <f t="shared" si="3"/>
        <v>4929</v>
      </c>
      <c r="J10" s="108">
        <f t="shared" si="3"/>
        <v>5343</v>
      </c>
      <c r="K10" s="109">
        <f t="shared" si="3"/>
        <v>10272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34.82</v>
      </c>
      <c r="D12" s="159">
        <f t="shared" si="10"/>
        <v>42.86</v>
      </c>
      <c r="E12" s="155">
        <f t="shared" si="10"/>
        <v>39</v>
      </c>
      <c r="F12" s="154">
        <f t="shared" si="10"/>
        <v>0</v>
      </c>
      <c r="G12" s="159">
        <f t="shared" si="10"/>
        <v>1.72</v>
      </c>
      <c r="H12" s="155">
        <f t="shared" si="10"/>
        <v>0.93</v>
      </c>
      <c r="I12" s="156">
        <f t="shared" si="10"/>
        <v>34.47</v>
      </c>
      <c r="J12" s="157">
        <f t="shared" si="10"/>
        <v>42.41</v>
      </c>
      <c r="K12" s="155">
        <f t="shared" si="10"/>
        <v>38.6</v>
      </c>
      <c r="L12" s="69"/>
      <c r="N12" s="158"/>
      <c r="O12" s="239" t="s">
        <v>13</v>
      </c>
      <c r="P12" s="258"/>
      <c r="Q12" s="23">
        <v>33</v>
      </c>
      <c r="R12" s="203">
        <v>35</v>
      </c>
      <c r="S12" s="203">
        <v>45</v>
      </c>
      <c r="T12" s="203">
        <v>32</v>
      </c>
      <c r="U12" s="203">
        <v>47</v>
      </c>
      <c r="V12" s="203">
        <f>SUM(Q12:U12)</f>
        <v>192</v>
      </c>
      <c r="W12" s="249" t="s">
        <v>13</v>
      </c>
      <c r="X12" s="250"/>
      <c r="Y12" s="24">
        <v>44</v>
      </c>
      <c r="Z12" s="203">
        <v>41</v>
      </c>
      <c r="AA12" s="203">
        <v>51</v>
      </c>
      <c r="AB12" s="203">
        <v>57</v>
      </c>
      <c r="AC12" s="203">
        <v>42</v>
      </c>
      <c r="AD12" s="204">
        <f>SUM(Y12:AC12)</f>
        <v>235</v>
      </c>
      <c r="AI12" s="239" t="s">
        <v>13</v>
      </c>
      <c r="AJ12" s="258"/>
      <c r="AK12" s="202"/>
      <c r="AL12" s="203"/>
      <c r="AM12" s="203"/>
      <c r="AN12" s="203"/>
      <c r="AO12" s="203"/>
      <c r="AP12" s="203">
        <f>SUM(AK12:AO12)</f>
        <v>0</v>
      </c>
      <c r="AQ12" s="249" t="s">
        <v>13</v>
      </c>
      <c r="AR12" s="250"/>
      <c r="AS12" s="203"/>
      <c r="AT12" s="203"/>
      <c r="AU12" s="203"/>
      <c r="AV12" s="203"/>
      <c r="AW12" s="203">
        <v>1</v>
      </c>
      <c r="AX12" s="204">
        <f>SUM(AS12:AW12)</f>
        <v>1</v>
      </c>
      <c r="BC12" s="239" t="s">
        <v>13</v>
      </c>
      <c r="BD12" s="258"/>
      <c r="BE12" s="202">
        <f>Q12+AK12</f>
        <v>33</v>
      </c>
      <c r="BF12" s="203">
        <f t="shared" ref="BF12:BI13" si="11">R12+AL12</f>
        <v>35</v>
      </c>
      <c r="BG12" s="203">
        <f t="shared" si="11"/>
        <v>45</v>
      </c>
      <c r="BH12" s="203">
        <f t="shared" si="11"/>
        <v>32</v>
      </c>
      <c r="BI12" s="203">
        <f t="shared" si="11"/>
        <v>47</v>
      </c>
      <c r="BJ12" s="203">
        <f>SUM(BE12:BI12)</f>
        <v>192</v>
      </c>
      <c r="BK12" s="251" t="s">
        <v>13</v>
      </c>
      <c r="BL12" s="251"/>
      <c r="BM12" s="203">
        <f t="shared" ref="BM12:BQ13" si="12">Y12+AS12</f>
        <v>44</v>
      </c>
      <c r="BN12" s="203">
        <f t="shared" si="12"/>
        <v>41</v>
      </c>
      <c r="BO12" s="203">
        <f t="shared" si="12"/>
        <v>51</v>
      </c>
      <c r="BP12" s="203">
        <f t="shared" si="12"/>
        <v>57</v>
      </c>
      <c r="BQ12" s="203">
        <f t="shared" si="12"/>
        <v>43</v>
      </c>
      <c r="BR12" s="204">
        <f>SUM(BM12:BQ12)</f>
        <v>236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34</v>
      </c>
      <c r="R13" s="15">
        <v>60</v>
      </c>
      <c r="S13" s="15">
        <v>50</v>
      </c>
      <c r="T13" s="15">
        <v>38</v>
      </c>
      <c r="U13" s="15">
        <v>43</v>
      </c>
      <c r="V13" s="15">
        <f>SUM(Q13:U13)</f>
        <v>225</v>
      </c>
      <c r="W13" s="256" t="s">
        <v>15</v>
      </c>
      <c r="X13" s="257"/>
      <c r="Y13" s="15">
        <v>32</v>
      </c>
      <c r="Z13" s="15">
        <v>47</v>
      </c>
      <c r="AA13" s="15">
        <v>55</v>
      </c>
      <c r="AB13" s="15">
        <v>53</v>
      </c>
      <c r="AC13" s="15">
        <v>47</v>
      </c>
      <c r="AD13" s="16">
        <f>SUM(Y13:AC13)</f>
        <v>234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/>
      <c r="AX13" s="16">
        <f>SUM(AS13:AW13)</f>
        <v>0</v>
      </c>
      <c r="BC13" s="239" t="s">
        <v>15</v>
      </c>
      <c r="BD13" s="258"/>
      <c r="BE13" s="14">
        <f>Q13+AK13</f>
        <v>34</v>
      </c>
      <c r="BF13" s="15">
        <f t="shared" si="11"/>
        <v>60</v>
      </c>
      <c r="BG13" s="15">
        <f t="shared" si="11"/>
        <v>50</v>
      </c>
      <c r="BH13" s="15">
        <f t="shared" si="11"/>
        <v>38</v>
      </c>
      <c r="BI13" s="15">
        <f t="shared" si="11"/>
        <v>43</v>
      </c>
      <c r="BJ13" s="15">
        <f>SUM(BE13:BI13)</f>
        <v>225</v>
      </c>
      <c r="BK13" s="252" t="s">
        <v>15</v>
      </c>
      <c r="BL13" s="252"/>
      <c r="BM13" s="15">
        <f t="shared" si="12"/>
        <v>32</v>
      </c>
      <c r="BN13" s="15">
        <f t="shared" si="12"/>
        <v>47</v>
      </c>
      <c r="BO13" s="15">
        <f t="shared" si="12"/>
        <v>55</v>
      </c>
      <c r="BP13" s="15">
        <f t="shared" si="12"/>
        <v>53</v>
      </c>
      <c r="BQ13" s="15">
        <f t="shared" si="12"/>
        <v>47</v>
      </c>
      <c r="BR13" s="16">
        <f>SUM(BM13:BQ13)</f>
        <v>234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67</v>
      </c>
      <c r="R14" s="17">
        <f t="shared" si="13"/>
        <v>95</v>
      </c>
      <c r="S14" s="17">
        <f t="shared" si="13"/>
        <v>95</v>
      </c>
      <c r="T14" s="17">
        <f t="shared" si="13"/>
        <v>70</v>
      </c>
      <c r="U14" s="17">
        <f t="shared" si="13"/>
        <v>90</v>
      </c>
      <c r="V14" s="17">
        <f t="shared" si="13"/>
        <v>417</v>
      </c>
      <c r="W14" s="260" t="s">
        <v>12</v>
      </c>
      <c r="X14" s="261"/>
      <c r="Y14" s="17">
        <f t="shared" ref="Y14:AD14" si="14">SUM(Y12:Y13)</f>
        <v>76</v>
      </c>
      <c r="Z14" s="17">
        <f t="shared" si="14"/>
        <v>88</v>
      </c>
      <c r="AA14" s="17">
        <f t="shared" si="14"/>
        <v>106</v>
      </c>
      <c r="AB14" s="17">
        <f t="shared" si="14"/>
        <v>110</v>
      </c>
      <c r="AC14" s="17">
        <f t="shared" si="14"/>
        <v>89</v>
      </c>
      <c r="AD14" s="17">
        <f t="shared" si="14"/>
        <v>469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1</v>
      </c>
      <c r="AX14" s="17">
        <f t="shared" si="16"/>
        <v>1</v>
      </c>
      <c r="BC14" s="239" t="s">
        <v>12</v>
      </c>
      <c r="BD14" s="240"/>
      <c r="BE14" s="17">
        <f t="shared" ref="BE14:BJ14" si="17">SUM(BE12:BE13)</f>
        <v>67</v>
      </c>
      <c r="BF14" s="17">
        <f t="shared" si="17"/>
        <v>95</v>
      </c>
      <c r="BG14" s="17">
        <f t="shared" si="17"/>
        <v>95</v>
      </c>
      <c r="BH14" s="17">
        <f t="shared" si="17"/>
        <v>70</v>
      </c>
      <c r="BI14" s="17">
        <f t="shared" si="17"/>
        <v>90</v>
      </c>
      <c r="BJ14" s="17">
        <f t="shared" si="17"/>
        <v>417</v>
      </c>
      <c r="BK14" s="260" t="s">
        <v>12</v>
      </c>
      <c r="BL14" s="261"/>
      <c r="BM14" s="17">
        <f t="shared" ref="BM14:BR14" si="18">SUM(BM12:BM13)</f>
        <v>76</v>
      </c>
      <c r="BN14" s="17">
        <f t="shared" si="18"/>
        <v>88</v>
      </c>
      <c r="BO14" s="17">
        <f t="shared" si="18"/>
        <v>106</v>
      </c>
      <c r="BP14" s="17">
        <f t="shared" si="18"/>
        <v>110</v>
      </c>
      <c r="BQ14" s="17">
        <f t="shared" si="18"/>
        <v>90</v>
      </c>
      <c r="BR14" s="17">
        <f t="shared" si="18"/>
        <v>470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1608</v>
      </c>
      <c r="D17" s="73">
        <f>V28+AD28+V33+AD33+V38</f>
        <v>1518</v>
      </c>
      <c r="E17" s="74">
        <f>SUM(C17:D17)</f>
        <v>3126</v>
      </c>
      <c r="F17" s="75">
        <f>AP27+AX27+AP32+AX32+AP37</f>
        <v>5</v>
      </c>
      <c r="G17" s="73">
        <f>AP28+AX28+AP33+AX33+AP38</f>
        <v>9</v>
      </c>
      <c r="H17" s="74">
        <f>SUM(F17:G17)</f>
        <v>14</v>
      </c>
      <c r="I17" s="112">
        <f t="shared" ref="I17:K20" si="19">+C17+F17</f>
        <v>1613</v>
      </c>
      <c r="J17" s="113">
        <f t="shared" si="19"/>
        <v>1527</v>
      </c>
      <c r="K17" s="114">
        <f t="shared" si="19"/>
        <v>3140</v>
      </c>
      <c r="L17" s="68"/>
      <c r="O17" s="239" t="s">
        <v>13</v>
      </c>
      <c r="P17" s="258"/>
      <c r="Q17" s="202">
        <v>52</v>
      </c>
      <c r="R17" s="203">
        <v>22</v>
      </c>
      <c r="S17" s="203">
        <v>38</v>
      </c>
      <c r="T17" s="203">
        <v>40</v>
      </c>
      <c r="U17" s="203">
        <v>37</v>
      </c>
      <c r="V17" s="203">
        <f>SUM(Q17:U17)</f>
        <v>189</v>
      </c>
      <c r="W17" s="249" t="s">
        <v>13</v>
      </c>
      <c r="X17" s="250"/>
      <c r="Y17" s="203">
        <v>39</v>
      </c>
      <c r="Z17" s="203">
        <v>40</v>
      </c>
      <c r="AA17" s="203">
        <v>33</v>
      </c>
      <c r="AB17" s="203">
        <v>34</v>
      </c>
      <c r="AC17" s="203">
        <v>44</v>
      </c>
      <c r="AD17" s="204">
        <f>SUM(Y17:AC17)</f>
        <v>190</v>
      </c>
      <c r="AI17" s="239" t="s">
        <v>13</v>
      </c>
      <c r="AJ17" s="258"/>
      <c r="AK17" s="23">
        <v>3</v>
      </c>
      <c r="AL17" s="203">
        <v>4</v>
      </c>
      <c r="AM17" s="203">
        <v>5</v>
      </c>
      <c r="AN17" s="203">
        <v>4</v>
      </c>
      <c r="AO17" s="203">
        <v>3</v>
      </c>
      <c r="AP17" s="203">
        <f>SUM(AK17:AO17)</f>
        <v>19</v>
      </c>
      <c r="AQ17" s="249" t="s">
        <v>13</v>
      </c>
      <c r="AR17" s="250"/>
      <c r="AS17" s="203">
        <v>1</v>
      </c>
      <c r="AT17" s="203">
        <v>3</v>
      </c>
      <c r="AU17" s="203">
        <v>1</v>
      </c>
      <c r="AV17" s="203"/>
      <c r="AW17" s="203">
        <v>5</v>
      </c>
      <c r="AX17" s="204">
        <f>SUM(AS17:AW17)</f>
        <v>10</v>
      </c>
      <c r="BC17" s="239" t="s">
        <v>13</v>
      </c>
      <c r="BD17" s="258"/>
      <c r="BE17" s="202">
        <f t="shared" ref="BE17:BI18" si="20">Q17+AK17</f>
        <v>55</v>
      </c>
      <c r="BF17" s="203">
        <f t="shared" si="20"/>
        <v>26</v>
      </c>
      <c r="BG17" s="203">
        <f t="shared" si="20"/>
        <v>43</v>
      </c>
      <c r="BH17" s="203">
        <f t="shared" si="20"/>
        <v>44</v>
      </c>
      <c r="BI17" s="203">
        <f t="shared" si="20"/>
        <v>40</v>
      </c>
      <c r="BJ17" s="203">
        <f>SUM(BE17:BI17)</f>
        <v>208</v>
      </c>
      <c r="BK17" s="251" t="s">
        <v>13</v>
      </c>
      <c r="BL17" s="251"/>
      <c r="BM17" s="203">
        <f t="shared" ref="BM17:BQ18" si="21">Y17+AS17</f>
        <v>40</v>
      </c>
      <c r="BN17" s="203">
        <f t="shared" si="21"/>
        <v>43</v>
      </c>
      <c r="BO17" s="203">
        <f t="shared" si="21"/>
        <v>34</v>
      </c>
      <c r="BP17" s="203">
        <f t="shared" si="21"/>
        <v>34</v>
      </c>
      <c r="BQ17" s="203">
        <f t="shared" si="21"/>
        <v>49</v>
      </c>
      <c r="BR17" s="204">
        <f>SUM(BM17:BQ17)</f>
        <v>200</v>
      </c>
    </row>
    <row r="18" spans="2:70" ht="15.75" thickBot="1" x14ac:dyDescent="0.2">
      <c r="B18" s="149" t="s">
        <v>38</v>
      </c>
      <c r="C18" s="146">
        <f>AD37</f>
        <v>377</v>
      </c>
      <c r="D18" s="65">
        <f>AD38</f>
        <v>409</v>
      </c>
      <c r="E18" s="66">
        <f>SUM(C18:D18)</f>
        <v>786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377</v>
      </c>
      <c r="J18" s="116">
        <f t="shared" si="19"/>
        <v>409</v>
      </c>
      <c r="K18" s="117">
        <f t="shared" si="19"/>
        <v>786</v>
      </c>
      <c r="L18" s="69"/>
      <c r="O18" s="239" t="s">
        <v>15</v>
      </c>
      <c r="P18" s="258"/>
      <c r="Q18" s="14">
        <v>40</v>
      </c>
      <c r="R18" s="15">
        <v>47</v>
      </c>
      <c r="S18" s="15">
        <v>40</v>
      </c>
      <c r="T18" s="15">
        <v>39</v>
      </c>
      <c r="U18" s="15">
        <v>28</v>
      </c>
      <c r="V18" s="15">
        <f>SUM(Q18:U18)</f>
        <v>194</v>
      </c>
      <c r="W18" s="256" t="s">
        <v>15</v>
      </c>
      <c r="X18" s="257"/>
      <c r="Y18" s="15">
        <v>27</v>
      </c>
      <c r="Z18" s="15">
        <v>24</v>
      </c>
      <c r="AA18" s="15">
        <v>28</v>
      </c>
      <c r="AB18" s="15">
        <v>35</v>
      </c>
      <c r="AC18" s="15">
        <v>27</v>
      </c>
      <c r="AD18" s="16">
        <f>SUM(Y18:AC18)</f>
        <v>141</v>
      </c>
      <c r="AI18" s="239" t="s">
        <v>15</v>
      </c>
      <c r="AJ18" s="258"/>
      <c r="AK18" s="14">
        <v>3</v>
      </c>
      <c r="AL18" s="15"/>
      <c r="AM18" s="15">
        <v>3</v>
      </c>
      <c r="AN18" s="15">
        <v>2</v>
      </c>
      <c r="AO18" s="15">
        <v>1</v>
      </c>
      <c r="AP18" s="15">
        <f>SUM(AK18:AO18)</f>
        <v>9</v>
      </c>
      <c r="AQ18" s="256" t="s">
        <v>15</v>
      </c>
      <c r="AR18" s="257"/>
      <c r="AS18" s="15">
        <v>1</v>
      </c>
      <c r="AT18" s="15">
        <v>1</v>
      </c>
      <c r="AU18" s="15">
        <v>2</v>
      </c>
      <c r="AV18" s="15">
        <v>3</v>
      </c>
      <c r="AW18" s="15">
        <v>3</v>
      </c>
      <c r="AX18" s="16">
        <f>SUM(AS18:AW18)</f>
        <v>10</v>
      </c>
      <c r="BC18" s="239" t="s">
        <v>15</v>
      </c>
      <c r="BD18" s="258"/>
      <c r="BE18" s="14">
        <f t="shared" si="20"/>
        <v>43</v>
      </c>
      <c r="BF18" s="15">
        <f t="shared" si="20"/>
        <v>47</v>
      </c>
      <c r="BG18" s="15">
        <f t="shared" si="20"/>
        <v>43</v>
      </c>
      <c r="BH18" s="15">
        <f t="shared" si="20"/>
        <v>41</v>
      </c>
      <c r="BI18" s="15">
        <f t="shared" si="20"/>
        <v>29</v>
      </c>
      <c r="BJ18" s="15">
        <f>SUM(BE18:BI18)</f>
        <v>203</v>
      </c>
      <c r="BK18" s="252" t="s">
        <v>15</v>
      </c>
      <c r="BL18" s="252"/>
      <c r="BM18" s="15">
        <f t="shared" si="21"/>
        <v>28</v>
      </c>
      <c r="BN18" s="15">
        <f t="shared" si="21"/>
        <v>25</v>
      </c>
      <c r="BO18" s="15">
        <f t="shared" si="21"/>
        <v>30</v>
      </c>
      <c r="BP18" s="15">
        <f t="shared" si="21"/>
        <v>38</v>
      </c>
      <c r="BQ18" s="15">
        <f t="shared" si="21"/>
        <v>30</v>
      </c>
      <c r="BR18" s="16">
        <f>SUM(BM18:BQ18)</f>
        <v>151</v>
      </c>
    </row>
    <row r="19" spans="2:70" ht="15" x14ac:dyDescent="0.15">
      <c r="B19" s="150" t="s">
        <v>39</v>
      </c>
      <c r="C19" s="138">
        <f>V42</f>
        <v>451</v>
      </c>
      <c r="D19" s="59">
        <f>V43</f>
        <v>495</v>
      </c>
      <c r="E19" s="60">
        <f>SUM(C19:D19)</f>
        <v>946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451</v>
      </c>
      <c r="J19" s="105">
        <f t="shared" si="19"/>
        <v>495</v>
      </c>
      <c r="K19" s="118">
        <f t="shared" si="19"/>
        <v>946</v>
      </c>
      <c r="L19" s="69"/>
      <c r="O19" s="239" t="s">
        <v>12</v>
      </c>
      <c r="P19" s="240"/>
      <c r="Q19" s="17">
        <f t="shared" ref="Q19:V19" si="22">SUM(Q17:Q18)</f>
        <v>92</v>
      </c>
      <c r="R19" s="17">
        <f t="shared" si="22"/>
        <v>69</v>
      </c>
      <c r="S19" s="17">
        <f t="shared" si="22"/>
        <v>78</v>
      </c>
      <c r="T19" s="17">
        <f t="shared" si="22"/>
        <v>79</v>
      </c>
      <c r="U19" s="17">
        <f t="shared" si="22"/>
        <v>65</v>
      </c>
      <c r="V19" s="17">
        <f t="shared" si="22"/>
        <v>383</v>
      </c>
      <c r="W19" s="260" t="s">
        <v>12</v>
      </c>
      <c r="X19" s="261"/>
      <c r="Y19" s="17">
        <f>SUM(Y17:Y18)</f>
        <v>66</v>
      </c>
      <c r="Z19" s="17">
        <f t="shared" ref="Z19:AD19" si="23">SUM(Z17:Z18)</f>
        <v>64</v>
      </c>
      <c r="AA19" s="17">
        <f t="shared" si="23"/>
        <v>61</v>
      </c>
      <c r="AB19" s="17">
        <f t="shared" si="23"/>
        <v>69</v>
      </c>
      <c r="AC19" s="17">
        <f t="shared" si="23"/>
        <v>71</v>
      </c>
      <c r="AD19" s="17">
        <f t="shared" si="23"/>
        <v>331</v>
      </c>
      <c r="AI19" s="239" t="s">
        <v>12</v>
      </c>
      <c r="AJ19" s="240"/>
      <c r="AK19" s="17">
        <f t="shared" ref="AK19:AP19" si="24">SUM(AK17:AK18)</f>
        <v>6</v>
      </c>
      <c r="AL19" s="17">
        <f t="shared" si="24"/>
        <v>4</v>
      </c>
      <c r="AM19" s="17">
        <f t="shared" si="24"/>
        <v>8</v>
      </c>
      <c r="AN19" s="17">
        <f t="shared" si="24"/>
        <v>6</v>
      </c>
      <c r="AO19" s="17">
        <f t="shared" si="24"/>
        <v>4</v>
      </c>
      <c r="AP19" s="17">
        <f t="shared" si="24"/>
        <v>28</v>
      </c>
      <c r="AQ19" s="260" t="s">
        <v>12</v>
      </c>
      <c r="AR19" s="261"/>
      <c r="AS19" s="17">
        <f t="shared" ref="AS19:AX19" si="25">SUM(AS17:AS18)</f>
        <v>2</v>
      </c>
      <c r="AT19" s="17">
        <f t="shared" si="25"/>
        <v>4</v>
      </c>
      <c r="AU19" s="17">
        <f t="shared" si="25"/>
        <v>3</v>
      </c>
      <c r="AV19" s="17">
        <f t="shared" si="25"/>
        <v>3</v>
      </c>
      <c r="AW19" s="17">
        <f t="shared" si="25"/>
        <v>8</v>
      </c>
      <c r="AX19" s="17">
        <f t="shared" si="25"/>
        <v>20</v>
      </c>
      <c r="BC19" s="239" t="s">
        <v>12</v>
      </c>
      <c r="BD19" s="240"/>
      <c r="BE19" s="17">
        <f t="shared" ref="BE19:BJ19" si="26">SUM(BE17:BE18)</f>
        <v>98</v>
      </c>
      <c r="BF19" s="17">
        <f t="shared" si="26"/>
        <v>73</v>
      </c>
      <c r="BG19" s="17">
        <f t="shared" si="26"/>
        <v>86</v>
      </c>
      <c r="BH19" s="17">
        <f t="shared" si="26"/>
        <v>85</v>
      </c>
      <c r="BI19" s="17">
        <f t="shared" si="26"/>
        <v>69</v>
      </c>
      <c r="BJ19" s="17">
        <f t="shared" si="26"/>
        <v>411</v>
      </c>
      <c r="BK19" s="260" t="s">
        <v>12</v>
      </c>
      <c r="BL19" s="261"/>
      <c r="BM19" s="17">
        <f t="shared" ref="BM19:BR19" si="27">SUM(BM17:BM18)</f>
        <v>68</v>
      </c>
      <c r="BN19" s="17">
        <f t="shared" si="27"/>
        <v>68</v>
      </c>
      <c r="BO19" s="17">
        <f t="shared" si="27"/>
        <v>64</v>
      </c>
      <c r="BP19" s="17">
        <f t="shared" si="27"/>
        <v>72</v>
      </c>
      <c r="BQ19" s="17">
        <f t="shared" si="27"/>
        <v>79</v>
      </c>
      <c r="BR19" s="17">
        <f t="shared" si="27"/>
        <v>351</v>
      </c>
    </row>
    <row r="20" spans="2:70" ht="15.75" thickBot="1" x14ac:dyDescent="0.2">
      <c r="B20" s="151" t="s">
        <v>22</v>
      </c>
      <c r="C20" s="147">
        <f>C9-C18-C19</f>
        <v>871</v>
      </c>
      <c r="D20" s="76">
        <f>D9-D18-D19</f>
        <v>1361</v>
      </c>
      <c r="E20" s="77">
        <f>SUM(C20:D20)</f>
        <v>2232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871</v>
      </c>
      <c r="J20" s="120">
        <f t="shared" si="19"/>
        <v>1362</v>
      </c>
      <c r="K20" s="121">
        <f t="shared" si="19"/>
        <v>2233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9.75" customHeight="1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202">
        <v>28</v>
      </c>
      <c r="R22" s="168">
        <v>38</v>
      </c>
      <c r="S22" s="203">
        <v>36</v>
      </c>
      <c r="T22" s="203">
        <v>42</v>
      </c>
      <c r="U22" s="203">
        <v>39</v>
      </c>
      <c r="V22" s="15">
        <f>SUM(Q22:U22)</f>
        <v>183</v>
      </c>
      <c r="W22" s="249" t="s">
        <v>13</v>
      </c>
      <c r="X22" s="250"/>
      <c r="Y22" s="202">
        <v>34</v>
      </c>
      <c r="Z22" s="168">
        <v>50</v>
      </c>
      <c r="AA22" s="203">
        <v>50</v>
      </c>
      <c r="AB22" s="203">
        <v>54</v>
      </c>
      <c r="AC22" s="203">
        <v>48</v>
      </c>
      <c r="AD22" s="204">
        <f>SUM(Y22:AC22)</f>
        <v>236</v>
      </c>
      <c r="AI22" s="239" t="s">
        <v>13</v>
      </c>
      <c r="AJ22" s="258"/>
      <c r="AK22" s="202">
        <v>3</v>
      </c>
      <c r="AL22" s="203">
        <v>3</v>
      </c>
      <c r="AM22" s="203"/>
      <c r="AN22" s="203">
        <v>1</v>
      </c>
      <c r="AO22" s="203">
        <v>3</v>
      </c>
      <c r="AP22" s="203">
        <f>SUM(AK22:AO22)</f>
        <v>10</v>
      </c>
      <c r="AQ22" s="249" t="s">
        <v>13</v>
      </c>
      <c r="AR22" s="250"/>
      <c r="AS22" s="203">
        <v>1</v>
      </c>
      <c r="AT22" s="203"/>
      <c r="AU22" s="203">
        <v>3</v>
      </c>
      <c r="AV22" s="203">
        <v>1</v>
      </c>
      <c r="AW22" s="203"/>
      <c r="AX22" s="204">
        <f>SUM(AS22:AW22)</f>
        <v>5</v>
      </c>
      <c r="BC22" s="239" t="s">
        <v>13</v>
      </c>
      <c r="BD22" s="258"/>
      <c r="BE22" s="202">
        <f t="shared" ref="BE22:BI23" si="28">Q22+AK22</f>
        <v>31</v>
      </c>
      <c r="BF22" s="203">
        <f t="shared" si="28"/>
        <v>41</v>
      </c>
      <c r="BG22" s="203">
        <f t="shared" si="28"/>
        <v>36</v>
      </c>
      <c r="BH22" s="203">
        <f t="shared" si="28"/>
        <v>43</v>
      </c>
      <c r="BI22" s="203">
        <f t="shared" si="28"/>
        <v>42</v>
      </c>
      <c r="BJ22" s="203">
        <f>SUM(BE22:BI22)</f>
        <v>193</v>
      </c>
      <c r="BK22" s="251" t="s">
        <v>13</v>
      </c>
      <c r="BL22" s="251"/>
      <c r="BM22" s="203">
        <f t="shared" ref="BM22:BQ23" si="29">Y22+AS22</f>
        <v>35</v>
      </c>
      <c r="BN22" s="203">
        <f t="shared" si="29"/>
        <v>50</v>
      </c>
      <c r="BO22" s="203">
        <f t="shared" si="29"/>
        <v>53</v>
      </c>
      <c r="BP22" s="203">
        <f t="shared" si="29"/>
        <v>55</v>
      </c>
      <c r="BQ22" s="203">
        <f t="shared" si="29"/>
        <v>48</v>
      </c>
      <c r="BR22" s="204">
        <f>SUM(BM22:BQ22)</f>
        <v>241</v>
      </c>
    </row>
    <row r="23" spans="2:70" ht="16.5" thickTop="1" thickBot="1" x14ac:dyDescent="0.2">
      <c r="B23" s="94" t="s">
        <v>37</v>
      </c>
      <c r="C23" s="95">
        <f>ROUND(C17/$C$10,4)</f>
        <v>0.3296</v>
      </c>
      <c r="D23" s="96">
        <f>ROUND(D17/$D$10,4)</f>
        <v>0.28720000000000001</v>
      </c>
      <c r="E23" s="97">
        <f>ROUND(E17/$E$10,4)</f>
        <v>0.30759999999999998</v>
      </c>
      <c r="F23" s="95">
        <f>ROUND(F17/$F$10,4)</f>
        <v>0.1</v>
      </c>
      <c r="G23" s="96">
        <f>ROUND(G17/$G$10,4)</f>
        <v>0.1552</v>
      </c>
      <c r="H23" s="97">
        <f>ROUND(H17/$H$10,4)</f>
        <v>0.12959999999999999</v>
      </c>
      <c r="I23" s="124">
        <f>ROUND(I17/$I$10,4)</f>
        <v>0.32719999999999999</v>
      </c>
      <c r="J23" s="125">
        <f>ROUND(J17/$J$10,4)</f>
        <v>0.2858</v>
      </c>
      <c r="K23" s="126">
        <f>ROUND(K17/$K$10,4)</f>
        <v>0.30570000000000003</v>
      </c>
      <c r="L23" s="69"/>
      <c r="O23" s="239" t="s">
        <v>15</v>
      </c>
      <c r="P23" s="258"/>
      <c r="Q23" s="14">
        <v>31</v>
      </c>
      <c r="R23" s="15">
        <v>29</v>
      </c>
      <c r="S23" s="15">
        <v>26</v>
      </c>
      <c r="T23" s="15">
        <v>38</v>
      </c>
      <c r="U23" s="15">
        <v>35</v>
      </c>
      <c r="V23" s="15">
        <f>SUM(Q23:U23)</f>
        <v>159</v>
      </c>
      <c r="W23" s="256" t="s">
        <v>15</v>
      </c>
      <c r="X23" s="257"/>
      <c r="Y23" s="15">
        <v>50</v>
      </c>
      <c r="Z23" s="15">
        <v>34</v>
      </c>
      <c r="AA23" s="15">
        <v>51</v>
      </c>
      <c r="AB23" s="15">
        <v>47</v>
      </c>
      <c r="AC23" s="25">
        <v>56</v>
      </c>
      <c r="AD23" s="16">
        <f>SUM(Y23:AC23)</f>
        <v>238</v>
      </c>
      <c r="AI23" s="239" t="s">
        <v>15</v>
      </c>
      <c r="AJ23" s="258"/>
      <c r="AK23" s="14">
        <v>3</v>
      </c>
      <c r="AL23" s="15">
        <v>3</v>
      </c>
      <c r="AM23" s="15">
        <v>3</v>
      </c>
      <c r="AN23" s="15">
        <v>3</v>
      </c>
      <c r="AO23" s="15">
        <v>4</v>
      </c>
      <c r="AP23" s="15">
        <f>SUM(AK23:AO23)</f>
        <v>16</v>
      </c>
      <c r="AQ23" s="256" t="s">
        <v>15</v>
      </c>
      <c r="AR23" s="257"/>
      <c r="AS23" s="15">
        <v>6</v>
      </c>
      <c r="AT23" s="15">
        <v>3</v>
      </c>
      <c r="AU23" s="15">
        <v>3</v>
      </c>
      <c r="AV23" s="15">
        <v>1</v>
      </c>
      <c r="AW23" s="15"/>
      <c r="AX23" s="16">
        <f>SUM(AS23:AW23)</f>
        <v>13</v>
      </c>
      <c r="BC23" s="239" t="s">
        <v>15</v>
      </c>
      <c r="BD23" s="258"/>
      <c r="BE23" s="14">
        <f t="shared" si="28"/>
        <v>34</v>
      </c>
      <c r="BF23" s="15">
        <f t="shared" si="28"/>
        <v>32</v>
      </c>
      <c r="BG23" s="15">
        <f t="shared" si="28"/>
        <v>29</v>
      </c>
      <c r="BH23" s="15">
        <f t="shared" si="28"/>
        <v>41</v>
      </c>
      <c r="BI23" s="15">
        <f t="shared" si="28"/>
        <v>39</v>
      </c>
      <c r="BJ23" s="15">
        <f>SUM(BE23:BI23)</f>
        <v>175</v>
      </c>
      <c r="BK23" s="252" t="s">
        <v>15</v>
      </c>
      <c r="BL23" s="252"/>
      <c r="BM23" s="15">
        <f t="shared" si="29"/>
        <v>56</v>
      </c>
      <c r="BN23" s="15">
        <f t="shared" si="29"/>
        <v>37</v>
      </c>
      <c r="BO23" s="15">
        <f t="shared" si="29"/>
        <v>54</v>
      </c>
      <c r="BP23" s="15">
        <f t="shared" si="29"/>
        <v>48</v>
      </c>
      <c r="BQ23" s="15">
        <f t="shared" si="29"/>
        <v>56</v>
      </c>
      <c r="BR23" s="16">
        <f>SUM(BM23:BQ23)</f>
        <v>251</v>
      </c>
    </row>
    <row r="24" spans="2:70" ht="15" x14ac:dyDescent="0.15">
      <c r="B24" s="84" t="s">
        <v>38</v>
      </c>
      <c r="C24" s="86">
        <f>ROUND(C18/$C$10,4)</f>
        <v>7.7299999999999994E-2</v>
      </c>
      <c r="D24" s="83">
        <f>ROUND(D18/$D$10,4)</f>
        <v>7.7399999999999997E-2</v>
      </c>
      <c r="E24" s="87">
        <f>ROUND(E18/$E$10,4)</f>
        <v>7.7299999999999994E-2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7.6499999999999999E-2</v>
      </c>
      <c r="J24" s="128">
        <f>ROUND(J18/$J$10,4)</f>
        <v>7.6499999999999999E-2</v>
      </c>
      <c r="K24" s="129">
        <f>ROUND(K18/$K$10,4)</f>
        <v>7.6499999999999999E-2</v>
      </c>
      <c r="O24" s="239" t="s">
        <v>12</v>
      </c>
      <c r="P24" s="240"/>
      <c r="Q24" s="17">
        <f t="shared" ref="Q24:V24" si="30">SUM(Q22:Q23)</f>
        <v>59</v>
      </c>
      <c r="R24" s="17">
        <f t="shared" si="30"/>
        <v>67</v>
      </c>
      <c r="S24" s="17">
        <f t="shared" si="30"/>
        <v>62</v>
      </c>
      <c r="T24" s="17">
        <f t="shared" si="30"/>
        <v>80</v>
      </c>
      <c r="U24" s="17">
        <f t="shared" si="30"/>
        <v>74</v>
      </c>
      <c r="V24" s="17">
        <f t="shared" si="30"/>
        <v>342</v>
      </c>
      <c r="W24" s="260" t="s">
        <v>12</v>
      </c>
      <c r="X24" s="261"/>
      <c r="Y24" s="17">
        <f t="shared" ref="Y24:AD24" si="31">SUM(Y22:Y23)</f>
        <v>84</v>
      </c>
      <c r="Z24" s="17">
        <f t="shared" si="31"/>
        <v>84</v>
      </c>
      <c r="AA24" s="17">
        <f t="shared" si="31"/>
        <v>101</v>
      </c>
      <c r="AB24" s="17">
        <f t="shared" si="31"/>
        <v>101</v>
      </c>
      <c r="AC24" s="17">
        <f t="shared" si="31"/>
        <v>104</v>
      </c>
      <c r="AD24" s="17">
        <f t="shared" si="31"/>
        <v>474</v>
      </c>
      <c r="AI24" s="239" t="s">
        <v>12</v>
      </c>
      <c r="AJ24" s="240"/>
      <c r="AK24" s="17">
        <f t="shared" ref="AK24:AP24" si="32">SUM(AK22:AK23)</f>
        <v>6</v>
      </c>
      <c r="AL24" s="17">
        <f t="shared" si="32"/>
        <v>6</v>
      </c>
      <c r="AM24" s="17">
        <f t="shared" si="32"/>
        <v>3</v>
      </c>
      <c r="AN24" s="17">
        <f t="shared" si="32"/>
        <v>4</v>
      </c>
      <c r="AO24" s="17">
        <f t="shared" si="32"/>
        <v>7</v>
      </c>
      <c r="AP24" s="26">
        <f t="shared" si="32"/>
        <v>26</v>
      </c>
      <c r="AQ24" s="260" t="s">
        <v>12</v>
      </c>
      <c r="AR24" s="261"/>
      <c r="AS24" s="17">
        <f t="shared" ref="AS24:AX24" si="33">SUM(AS22:AS23)</f>
        <v>7</v>
      </c>
      <c r="AT24" s="17">
        <f t="shared" si="33"/>
        <v>3</v>
      </c>
      <c r="AU24" s="17">
        <f t="shared" si="33"/>
        <v>6</v>
      </c>
      <c r="AV24" s="17">
        <f t="shared" si="33"/>
        <v>2</v>
      </c>
      <c r="AW24" s="17">
        <f t="shared" si="33"/>
        <v>0</v>
      </c>
      <c r="AX24" s="17">
        <f t="shared" si="33"/>
        <v>18</v>
      </c>
      <c r="BC24" s="239" t="s">
        <v>12</v>
      </c>
      <c r="BD24" s="240"/>
      <c r="BE24" s="17">
        <f t="shared" ref="BE24:BJ24" si="34">SUM(BE22:BE23)</f>
        <v>65</v>
      </c>
      <c r="BF24" s="17">
        <f t="shared" si="34"/>
        <v>73</v>
      </c>
      <c r="BG24" s="17">
        <f t="shared" si="34"/>
        <v>65</v>
      </c>
      <c r="BH24" s="17">
        <f t="shared" si="34"/>
        <v>84</v>
      </c>
      <c r="BI24" s="17">
        <f t="shared" si="34"/>
        <v>81</v>
      </c>
      <c r="BJ24" s="17">
        <f t="shared" si="34"/>
        <v>368</v>
      </c>
      <c r="BK24" s="260" t="s">
        <v>12</v>
      </c>
      <c r="BL24" s="261"/>
      <c r="BM24" s="17">
        <f t="shared" ref="BM24:BR24" si="35">SUM(BM22:BM23)</f>
        <v>91</v>
      </c>
      <c r="BN24" s="17">
        <f t="shared" si="35"/>
        <v>87</v>
      </c>
      <c r="BO24" s="17">
        <f t="shared" si="35"/>
        <v>107</v>
      </c>
      <c r="BP24" s="17">
        <f t="shared" si="35"/>
        <v>103</v>
      </c>
      <c r="BQ24" s="17">
        <f t="shared" si="35"/>
        <v>104</v>
      </c>
      <c r="BR24" s="17">
        <f t="shared" si="35"/>
        <v>492</v>
      </c>
    </row>
    <row r="25" spans="2:70" ht="15" x14ac:dyDescent="0.15">
      <c r="B25" s="84" t="s">
        <v>39</v>
      </c>
      <c r="C25" s="86">
        <f>ROUND(C19/$C$10,4)</f>
        <v>9.2399999999999996E-2</v>
      </c>
      <c r="D25" s="83">
        <f>ROUND(D19/$D$10,4)</f>
        <v>9.3700000000000006E-2</v>
      </c>
      <c r="E25" s="87">
        <f>ROUND(E19/$E$10,4)</f>
        <v>9.3100000000000002E-2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9.1499999999999998E-2</v>
      </c>
      <c r="J25" s="128">
        <f>ROUND(J19/$J$10,4)</f>
        <v>9.2600000000000002E-2</v>
      </c>
      <c r="K25" s="129">
        <f>ROUND(K19/$K$10,4)</f>
        <v>9.2100000000000001E-2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0.17849999999999999</v>
      </c>
      <c r="D26" s="89">
        <f>ROUND(D20/$D$10,4)</f>
        <v>0.25750000000000001</v>
      </c>
      <c r="E26" s="90">
        <f>ROUND(E20/$E$10,4)</f>
        <v>0.21959999999999999</v>
      </c>
      <c r="F26" s="88">
        <f>ROUND(F20/$F$10,4)</f>
        <v>0</v>
      </c>
      <c r="G26" s="89">
        <f>ROUND(G20/$G$10,4)</f>
        <v>1.72E-2</v>
      </c>
      <c r="H26" s="90">
        <f>ROUND(H20/$H$10,4)</f>
        <v>9.2999999999999992E-3</v>
      </c>
      <c r="I26" s="130">
        <f>ROUND(I20/$I$10,4)</f>
        <v>0.1767</v>
      </c>
      <c r="J26" s="131">
        <f>ROUND(J20/$J$10,4)</f>
        <v>0.25490000000000002</v>
      </c>
      <c r="K26" s="132">
        <f>ROUND(K20/$K$10,4)</f>
        <v>0.21740000000000001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202">
        <v>64</v>
      </c>
      <c r="R27" s="203">
        <v>63</v>
      </c>
      <c r="S27" s="203">
        <v>50</v>
      </c>
      <c r="T27" s="203">
        <v>50</v>
      </c>
      <c r="U27" s="203">
        <v>64</v>
      </c>
      <c r="V27" s="203">
        <f>SUM(Q27:U27)</f>
        <v>291</v>
      </c>
      <c r="W27" s="249" t="s">
        <v>13</v>
      </c>
      <c r="X27" s="250"/>
      <c r="Y27" s="203">
        <v>71</v>
      </c>
      <c r="Z27" s="203">
        <v>71</v>
      </c>
      <c r="AA27" s="203">
        <v>80</v>
      </c>
      <c r="AB27" s="203">
        <v>88</v>
      </c>
      <c r="AC27" s="203">
        <v>83</v>
      </c>
      <c r="AD27" s="204">
        <f>SUM(Y27:AC27)</f>
        <v>393</v>
      </c>
      <c r="AI27" s="239" t="s">
        <v>13</v>
      </c>
      <c r="AJ27" s="258"/>
      <c r="AK27" s="202"/>
      <c r="AL27" s="203"/>
      <c r="AM27" s="203"/>
      <c r="AN27" s="203"/>
      <c r="AO27" s="203"/>
      <c r="AP27" s="203">
        <f>SUM(AK27:AO27)</f>
        <v>0</v>
      </c>
      <c r="AQ27" s="249" t="s">
        <v>13</v>
      </c>
      <c r="AR27" s="250"/>
      <c r="AS27" s="203">
        <v>1</v>
      </c>
      <c r="AT27" s="203">
        <v>1</v>
      </c>
      <c r="AU27" s="203"/>
      <c r="AV27" s="203"/>
      <c r="AW27" s="203">
        <v>1</v>
      </c>
      <c r="AX27" s="204">
        <f>SUM(AS27:AW27)</f>
        <v>3</v>
      </c>
      <c r="BC27" s="239" t="s">
        <v>13</v>
      </c>
      <c r="BD27" s="258"/>
      <c r="BE27" s="202">
        <f t="shared" ref="BE27:BI28" si="36">Q27+AK27</f>
        <v>64</v>
      </c>
      <c r="BF27" s="203">
        <f t="shared" si="36"/>
        <v>63</v>
      </c>
      <c r="BG27" s="203">
        <f t="shared" si="36"/>
        <v>50</v>
      </c>
      <c r="BH27" s="203">
        <f t="shared" si="36"/>
        <v>50</v>
      </c>
      <c r="BI27" s="203">
        <f t="shared" si="36"/>
        <v>64</v>
      </c>
      <c r="BJ27" s="203">
        <f>SUM(BE27:BI27)</f>
        <v>291</v>
      </c>
      <c r="BK27" s="251" t="s">
        <v>13</v>
      </c>
      <c r="BL27" s="251"/>
      <c r="BM27" s="203">
        <f t="shared" ref="BM27:BQ28" si="37">Y27+AS27</f>
        <v>72</v>
      </c>
      <c r="BN27" s="203">
        <f t="shared" si="37"/>
        <v>72</v>
      </c>
      <c r="BO27" s="203">
        <f t="shared" si="37"/>
        <v>80</v>
      </c>
      <c r="BP27" s="203">
        <f t="shared" si="37"/>
        <v>88</v>
      </c>
      <c r="BQ27" s="203">
        <f t="shared" si="37"/>
        <v>84</v>
      </c>
      <c r="BR27" s="204">
        <f>SUM(BM27:BQ27)</f>
        <v>396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61</v>
      </c>
      <c r="R28" s="15">
        <v>56</v>
      </c>
      <c r="S28" s="15">
        <v>49</v>
      </c>
      <c r="T28" s="15">
        <v>47</v>
      </c>
      <c r="U28" s="15">
        <v>61</v>
      </c>
      <c r="V28" s="15">
        <f>SUM(Q28:U28)</f>
        <v>274</v>
      </c>
      <c r="W28" s="256" t="s">
        <v>15</v>
      </c>
      <c r="X28" s="257"/>
      <c r="Y28" s="15">
        <v>73</v>
      </c>
      <c r="Z28" s="15">
        <v>66</v>
      </c>
      <c r="AA28" s="15">
        <v>56</v>
      </c>
      <c r="AB28" s="15">
        <v>70</v>
      </c>
      <c r="AC28" s="15">
        <v>58</v>
      </c>
      <c r="AD28" s="16">
        <f>SUM(Y28:AC28)</f>
        <v>323</v>
      </c>
      <c r="AI28" s="239" t="s">
        <v>15</v>
      </c>
      <c r="AJ28" s="258"/>
      <c r="AK28" s="14"/>
      <c r="AL28" s="15">
        <v>1</v>
      </c>
      <c r="AM28" s="15"/>
      <c r="AN28" s="15"/>
      <c r="AO28" s="15">
        <v>2</v>
      </c>
      <c r="AP28" s="15">
        <f>SUM(AK28:AO28)</f>
        <v>3</v>
      </c>
      <c r="AQ28" s="256" t="s">
        <v>15</v>
      </c>
      <c r="AR28" s="257"/>
      <c r="AS28" s="15">
        <v>1</v>
      </c>
      <c r="AT28" s="15"/>
      <c r="AU28" s="15"/>
      <c r="AV28" s="15"/>
      <c r="AW28" s="15">
        <v>1</v>
      </c>
      <c r="AX28" s="16">
        <f>SUM(AS28:AW28)</f>
        <v>2</v>
      </c>
      <c r="BC28" s="239" t="s">
        <v>15</v>
      </c>
      <c r="BD28" s="258"/>
      <c r="BE28" s="14">
        <f t="shared" si="36"/>
        <v>61</v>
      </c>
      <c r="BF28" s="15">
        <f t="shared" si="36"/>
        <v>57</v>
      </c>
      <c r="BG28" s="15">
        <f t="shared" si="36"/>
        <v>49</v>
      </c>
      <c r="BH28" s="15">
        <f t="shared" si="36"/>
        <v>47</v>
      </c>
      <c r="BI28" s="15">
        <f t="shared" si="36"/>
        <v>63</v>
      </c>
      <c r="BJ28" s="15">
        <f>SUM(BE28:BI28)</f>
        <v>277</v>
      </c>
      <c r="BK28" s="252" t="s">
        <v>15</v>
      </c>
      <c r="BL28" s="252"/>
      <c r="BM28" s="15">
        <f t="shared" si="37"/>
        <v>74</v>
      </c>
      <c r="BN28" s="15">
        <f t="shared" si="37"/>
        <v>66</v>
      </c>
      <c r="BO28" s="15">
        <f t="shared" si="37"/>
        <v>56</v>
      </c>
      <c r="BP28" s="15">
        <f t="shared" si="37"/>
        <v>70</v>
      </c>
      <c r="BQ28" s="15">
        <f t="shared" si="37"/>
        <v>59</v>
      </c>
      <c r="BR28" s="16">
        <f>SUM(BM28:BQ28)</f>
        <v>325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125</v>
      </c>
      <c r="R29" s="17">
        <f t="shared" ref="R29:V29" si="38">SUM(R27:R28)</f>
        <v>119</v>
      </c>
      <c r="S29" s="17">
        <f t="shared" si="38"/>
        <v>99</v>
      </c>
      <c r="T29" s="17">
        <f t="shared" si="38"/>
        <v>97</v>
      </c>
      <c r="U29" s="17">
        <f t="shared" si="38"/>
        <v>125</v>
      </c>
      <c r="V29" s="17">
        <f t="shared" si="38"/>
        <v>565</v>
      </c>
      <c r="W29" s="260" t="s">
        <v>12</v>
      </c>
      <c r="X29" s="261"/>
      <c r="Y29" s="17">
        <f t="shared" ref="Y29:AD29" si="39">SUM(Y27:Y28)</f>
        <v>144</v>
      </c>
      <c r="Z29" s="17">
        <f t="shared" si="39"/>
        <v>137</v>
      </c>
      <c r="AA29" s="17">
        <f t="shared" si="39"/>
        <v>136</v>
      </c>
      <c r="AB29" s="17">
        <f t="shared" si="39"/>
        <v>158</v>
      </c>
      <c r="AC29" s="17">
        <f t="shared" si="39"/>
        <v>141</v>
      </c>
      <c r="AD29" s="17">
        <f t="shared" si="39"/>
        <v>716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1</v>
      </c>
      <c r="AM29" s="17">
        <f t="shared" si="40"/>
        <v>0</v>
      </c>
      <c r="AN29" s="17">
        <f t="shared" si="40"/>
        <v>0</v>
      </c>
      <c r="AO29" s="17">
        <f t="shared" si="40"/>
        <v>2</v>
      </c>
      <c r="AP29" s="17">
        <f t="shared" si="40"/>
        <v>3</v>
      </c>
      <c r="AQ29" s="260" t="s">
        <v>12</v>
      </c>
      <c r="AR29" s="261"/>
      <c r="AS29" s="17">
        <f t="shared" ref="AS29:AX29" si="41">SUM(AS27:AS28)</f>
        <v>2</v>
      </c>
      <c r="AT29" s="17">
        <f t="shared" si="41"/>
        <v>1</v>
      </c>
      <c r="AU29" s="17">
        <f t="shared" si="41"/>
        <v>0</v>
      </c>
      <c r="AV29" s="17">
        <f t="shared" si="41"/>
        <v>0</v>
      </c>
      <c r="AW29" s="17">
        <f t="shared" si="41"/>
        <v>2</v>
      </c>
      <c r="AX29" s="17">
        <f t="shared" si="41"/>
        <v>5</v>
      </c>
      <c r="BC29" s="239" t="s">
        <v>12</v>
      </c>
      <c r="BD29" s="240"/>
      <c r="BE29" s="17">
        <f t="shared" ref="BE29:BJ29" si="42">SUM(BE27:BE28)</f>
        <v>125</v>
      </c>
      <c r="BF29" s="17">
        <f t="shared" si="42"/>
        <v>120</v>
      </c>
      <c r="BG29" s="17">
        <f t="shared" si="42"/>
        <v>99</v>
      </c>
      <c r="BH29" s="17">
        <f t="shared" si="42"/>
        <v>97</v>
      </c>
      <c r="BI29" s="17">
        <f t="shared" si="42"/>
        <v>127</v>
      </c>
      <c r="BJ29" s="17">
        <f t="shared" si="42"/>
        <v>568</v>
      </c>
      <c r="BK29" s="260" t="s">
        <v>12</v>
      </c>
      <c r="BL29" s="261"/>
      <c r="BM29" s="17">
        <f t="shared" ref="BM29:BR29" si="43">SUM(BM27:BM28)</f>
        <v>146</v>
      </c>
      <c r="BN29" s="17">
        <f t="shared" si="43"/>
        <v>138</v>
      </c>
      <c r="BO29" s="17">
        <f t="shared" si="43"/>
        <v>136</v>
      </c>
      <c r="BP29" s="17">
        <f t="shared" si="43"/>
        <v>158</v>
      </c>
      <c r="BQ29" s="17">
        <f t="shared" si="43"/>
        <v>143</v>
      </c>
      <c r="BR29" s="17">
        <f t="shared" si="43"/>
        <v>721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828</v>
      </c>
      <c r="D32" s="284">
        <f t="shared" si="44"/>
        <v>904</v>
      </c>
      <c r="E32" s="286">
        <f t="shared" si="44"/>
        <v>1732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828</v>
      </c>
      <c r="J32" s="296">
        <f t="shared" si="44"/>
        <v>904</v>
      </c>
      <c r="K32" s="298">
        <f t="shared" si="44"/>
        <v>1732</v>
      </c>
      <c r="O32" s="239" t="s">
        <v>13</v>
      </c>
      <c r="P32" s="258"/>
      <c r="Q32" s="202">
        <v>61</v>
      </c>
      <c r="R32" s="203">
        <v>70</v>
      </c>
      <c r="S32" s="203">
        <v>62</v>
      </c>
      <c r="T32" s="203">
        <v>64</v>
      </c>
      <c r="U32" s="203">
        <v>65</v>
      </c>
      <c r="V32" s="203">
        <f>SUM(Q32:U32)</f>
        <v>322</v>
      </c>
      <c r="W32" s="249" t="s">
        <v>13</v>
      </c>
      <c r="X32" s="250"/>
      <c r="Y32" s="201">
        <v>52</v>
      </c>
      <c r="Z32" s="203">
        <v>52</v>
      </c>
      <c r="AA32" s="203">
        <v>50</v>
      </c>
      <c r="AB32" s="203">
        <v>67</v>
      </c>
      <c r="AC32" s="203">
        <v>50</v>
      </c>
      <c r="AD32" s="204">
        <f>SUM(Y32:AC32)</f>
        <v>271</v>
      </c>
      <c r="AI32" s="239" t="s">
        <v>13</v>
      </c>
      <c r="AJ32" s="258"/>
      <c r="AK32" s="202"/>
      <c r="AL32" s="203">
        <v>1</v>
      </c>
      <c r="AM32" s="203"/>
      <c r="AN32" s="203"/>
      <c r="AO32" s="203"/>
      <c r="AP32" s="203">
        <f>SUM(AK32:AO32)</f>
        <v>1</v>
      </c>
      <c r="AQ32" s="249" t="s">
        <v>13</v>
      </c>
      <c r="AR32" s="250"/>
      <c r="AS32" s="203"/>
      <c r="AT32" s="203">
        <v>1</v>
      </c>
      <c r="AU32" s="203"/>
      <c r="AV32" s="203"/>
      <c r="AW32" s="203"/>
      <c r="AX32" s="204">
        <f>SUM(AS32:AW32)</f>
        <v>1</v>
      </c>
      <c r="BC32" s="239" t="s">
        <v>13</v>
      </c>
      <c r="BD32" s="258"/>
      <c r="BE32" s="202">
        <f t="shared" ref="BE32:BI32" si="45">Q32+AK32</f>
        <v>61</v>
      </c>
      <c r="BF32" s="203">
        <f t="shared" si="45"/>
        <v>71</v>
      </c>
      <c r="BG32" s="203">
        <f t="shared" si="45"/>
        <v>62</v>
      </c>
      <c r="BH32" s="203">
        <f t="shared" si="45"/>
        <v>64</v>
      </c>
      <c r="BI32" s="203">
        <f t="shared" si="45"/>
        <v>65</v>
      </c>
      <c r="BJ32" s="203">
        <f>SUM(BE32:BI32)</f>
        <v>323</v>
      </c>
      <c r="BK32" s="251" t="s">
        <v>13</v>
      </c>
      <c r="BL32" s="251"/>
      <c r="BM32" s="203">
        <f t="shared" ref="BM32:BQ33" si="46">Y32+AS32</f>
        <v>52</v>
      </c>
      <c r="BN32" s="203">
        <f t="shared" si="46"/>
        <v>53</v>
      </c>
      <c r="BO32" s="203">
        <f t="shared" si="46"/>
        <v>50</v>
      </c>
      <c r="BP32" s="203">
        <f t="shared" si="46"/>
        <v>67</v>
      </c>
      <c r="BQ32" s="203">
        <f t="shared" si="46"/>
        <v>50</v>
      </c>
      <c r="BR32" s="204">
        <f>SUM(BM32:BQ32)</f>
        <v>272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61</v>
      </c>
      <c r="R33" s="15">
        <v>85</v>
      </c>
      <c r="S33" s="15">
        <v>66</v>
      </c>
      <c r="T33" s="15">
        <v>51</v>
      </c>
      <c r="U33" s="15">
        <v>57</v>
      </c>
      <c r="V33" s="15">
        <f>SUM(Q33:U33)</f>
        <v>320</v>
      </c>
      <c r="W33" s="256" t="s">
        <v>15</v>
      </c>
      <c r="X33" s="257"/>
      <c r="Y33" s="15">
        <v>57</v>
      </c>
      <c r="Z33" s="15">
        <v>59</v>
      </c>
      <c r="AA33" s="15">
        <v>48</v>
      </c>
      <c r="AB33" s="15">
        <v>46</v>
      </c>
      <c r="AC33" s="15">
        <v>58</v>
      </c>
      <c r="AD33" s="16">
        <f>SUM(Y33:AC33)</f>
        <v>268</v>
      </c>
      <c r="AI33" s="239" t="s">
        <v>15</v>
      </c>
      <c r="AJ33" s="258"/>
      <c r="AK33" s="14"/>
      <c r="AL33" s="15">
        <v>2</v>
      </c>
      <c r="AM33" s="15">
        <v>1</v>
      </c>
      <c r="AN33" s="15"/>
      <c r="AO33" s="15"/>
      <c r="AP33" s="15">
        <f>SUM(AK33:AO33)</f>
        <v>3</v>
      </c>
      <c r="AQ33" s="256" t="s">
        <v>15</v>
      </c>
      <c r="AR33" s="257"/>
      <c r="AS33" s="15"/>
      <c r="AT33" s="15"/>
      <c r="AU33" s="15">
        <v>1</v>
      </c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61</v>
      </c>
      <c r="BF33" s="14">
        <f t="shared" ref="BF33:BI33" si="47">SUM(R33,AL33)</f>
        <v>87</v>
      </c>
      <c r="BG33" s="14">
        <f t="shared" si="47"/>
        <v>67</v>
      </c>
      <c r="BH33" s="14">
        <f t="shared" si="47"/>
        <v>51</v>
      </c>
      <c r="BI33" s="14">
        <f t="shared" si="47"/>
        <v>57</v>
      </c>
      <c r="BJ33" s="15">
        <f>SUM(BE33:BI33)</f>
        <v>323</v>
      </c>
      <c r="BK33" s="252" t="s">
        <v>15</v>
      </c>
      <c r="BL33" s="252"/>
      <c r="BM33" s="15">
        <f>Y33+AS33</f>
        <v>57</v>
      </c>
      <c r="BN33" s="15">
        <f t="shared" si="46"/>
        <v>59</v>
      </c>
      <c r="BO33" s="15">
        <f t="shared" si="46"/>
        <v>49</v>
      </c>
      <c r="BP33" s="15">
        <f t="shared" si="46"/>
        <v>46</v>
      </c>
      <c r="BQ33" s="15">
        <f t="shared" si="46"/>
        <v>58</v>
      </c>
      <c r="BR33" s="16">
        <f>SUM(BM33:BQ33)</f>
        <v>269</v>
      </c>
    </row>
    <row r="34" spans="2:70" x14ac:dyDescent="0.15">
      <c r="B34" s="80" t="s">
        <v>46</v>
      </c>
      <c r="C34" s="312">
        <f t="shared" ref="C34:K34" si="48">C20</f>
        <v>871</v>
      </c>
      <c r="D34" s="314">
        <f t="shared" si="48"/>
        <v>1361</v>
      </c>
      <c r="E34" s="316">
        <f t="shared" si="48"/>
        <v>2232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871</v>
      </c>
      <c r="J34" s="310">
        <f t="shared" si="48"/>
        <v>1362</v>
      </c>
      <c r="K34" s="324">
        <f t="shared" si="48"/>
        <v>2233</v>
      </c>
      <c r="O34" s="239" t="s">
        <v>12</v>
      </c>
      <c r="P34" s="240"/>
      <c r="Q34" s="17">
        <f t="shared" ref="Q34:V34" si="49">SUM(Q32:Q33)</f>
        <v>122</v>
      </c>
      <c r="R34" s="17">
        <f t="shared" si="49"/>
        <v>155</v>
      </c>
      <c r="S34" s="17">
        <f t="shared" si="49"/>
        <v>128</v>
      </c>
      <c r="T34" s="17">
        <f t="shared" si="49"/>
        <v>115</v>
      </c>
      <c r="U34" s="17">
        <f t="shared" si="49"/>
        <v>122</v>
      </c>
      <c r="V34" s="17">
        <f t="shared" si="49"/>
        <v>642</v>
      </c>
      <c r="W34" s="260" t="s">
        <v>12</v>
      </c>
      <c r="X34" s="261"/>
      <c r="Y34" s="17">
        <f t="shared" ref="Y34:AD34" si="50">SUM(Y32:Y33)</f>
        <v>109</v>
      </c>
      <c r="Z34" s="17">
        <f t="shared" si="50"/>
        <v>111</v>
      </c>
      <c r="AA34" s="17">
        <f t="shared" si="50"/>
        <v>98</v>
      </c>
      <c r="AB34" s="17">
        <f t="shared" si="50"/>
        <v>113</v>
      </c>
      <c r="AC34" s="17">
        <f t="shared" si="50"/>
        <v>108</v>
      </c>
      <c r="AD34" s="17">
        <f t="shared" si="50"/>
        <v>539</v>
      </c>
      <c r="AI34" s="239" t="s">
        <v>12</v>
      </c>
      <c r="AJ34" s="240"/>
      <c r="AK34" s="17">
        <f t="shared" ref="AK34:AP34" si="51">SUM(AK32:AK33)</f>
        <v>0</v>
      </c>
      <c r="AL34" s="17">
        <f t="shared" si="51"/>
        <v>3</v>
      </c>
      <c r="AM34" s="17">
        <f t="shared" si="51"/>
        <v>1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0</v>
      </c>
      <c r="AT34" s="17">
        <f t="shared" ref="AT34:AX34" si="52">SUM(AT32:AT33)</f>
        <v>1</v>
      </c>
      <c r="AU34" s="17">
        <f t="shared" si="52"/>
        <v>1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122</v>
      </c>
      <c r="BF34" s="17">
        <f t="shared" si="53"/>
        <v>158</v>
      </c>
      <c r="BG34" s="17">
        <f t="shared" si="53"/>
        <v>129</v>
      </c>
      <c r="BH34" s="17">
        <f t="shared" si="53"/>
        <v>115</v>
      </c>
      <c r="BI34" s="17">
        <f t="shared" si="53"/>
        <v>122</v>
      </c>
      <c r="BJ34" s="17">
        <f t="shared" si="53"/>
        <v>646</v>
      </c>
      <c r="BK34" s="260" t="s">
        <v>12</v>
      </c>
      <c r="BL34" s="261"/>
      <c r="BM34" s="17">
        <f t="shared" ref="BM34:BR34" si="54">SUM(BM32:BM33)</f>
        <v>109</v>
      </c>
      <c r="BN34" s="17">
        <f t="shared" si="54"/>
        <v>112</v>
      </c>
      <c r="BO34" s="17">
        <f t="shared" si="54"/>
        <v>99</v>
      </c>
      <c r="BP34" s="17">
        <f t="shared" si="54"/>
        <v>113</v>
      </c>
      <c r="BQ34" s="17">
        <f t="shared" si="54"/>
        <v>108</v>
      </c>
      <c r="BR34" s="17">
        <f t="shared" si="54"/>
        <v>541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202">
        <v>45</v>
      </c>
      <c r="R37" s="203">
        <v>57</v>
      </c>
      <c r="S37" s="203">
        <v>79</v>
      </c>
      <c r="T37" s="203">
        <v>71</v>
      </c>
      <c r="U37" s="203">
        <v>79</v>
      </c>
      <c r="V37" s="203">
        <f>SUM(Q37:U37)</f>
        <v>331</v>
      </c>
      <c r="W37" s="249" t="s">
        <v>13</v>
      </c>
      <c r="X37" s="250"/>
      <c r="Y37" s="203">
        <v>69</v>
      </c>
      <c r="Z37" s="203">
        <v>73</v>
      </c>
      <c r="AA37" s="203">
        <v>56</v>
      </c>
      <c r="AB37" s="203">
        <v>91</v>
      </c>
      <c r="AC37" s="203">
        <v>88</v>
      </c>
      <c r="AD37" s="204">
        <f>SUM(Y37:AC37)</f>
        <v>377</v>
      </c>
      <c r="AI37" s="239" t="s">
        <v>13</v>
      </c>
      <c r="AJ37" s="258"/>
      <c r="AK37" s="202"/>
      <c r="AL37" s="203"/>
      <c r="AM37" s="203"/>
      <c r="AN37" s="203"/>
      <c r="AO37" s="203"/>
      <c r="AP37" s="203">
        <f>SUM(AK37:AO37)</f>
        <v>0</v>
      </c>
      <c r="AQ37" s="249" t="s">
        <v>13</v>
      </c>
      <c r="AR37" s="250"/>
      <c r="AS37" s="203"/>
      <c r="AT37" s="203"/>
      <c r="AU37" s="203"/>
      <c r="AV37" s="203"/>
      <c r="AW37" s="203"/>
      <c r="AX37" s="204">
        <f>SUM(AS37:AW37)</f>
        <v>0</v>
      </c>
      <c r="BC37" s="239" t="s">
        <v>13</v>
      </c>
      <c r="BD37" s="258"/>
      <c r="BE37" s="202">
        <f t="shared" ref="BE37:BI38" si="55">Q37+AK37</f>
        <v>45</v>
      </c>
      <c r="BF37" s="203">
        <f t="shared" si="55"/>
        <v>57</v>
      </c>
      <c r="BG37" s="203">
        <f t="shared" si="55"/>
        <v>79</v>
      </c>
      <c r="BH37" s="203">
        <f t="shared" si="55"/>
        <v>71</v>
      </c>
      <c r="BI37" s="203">
        <f t="shared" si="55"/>
        <v>79</v>
      </c>
      <c r="BJ37" s="203">
        <f>SUM(BE37:BI37)</f>
        <v>331</v>
      </c>
      <c r="BK37" s="251" t="s">
        <v>13</v>
      </c>
      <c r="BL37" s="251"/>
      <c r="BM37" s="203">
        <f t="shared" ref="BM37:BQ38" si="56">Y37+AS37</f>
        <v>69</v>
      </c>
      <c r="BN37" s="203">
        <f t="shared" si="56"/>
        <v>73</v>
      </c>
      <c r="BO37" s="203">
        <f t="shared" si="56"/>
        <v>56</v>
      </c>
      <c r="BP37" s="203">
        <f t="shared" si="56"/>
        <v>91</v>
      </c>
      <c r="BQ37" s="203">
        <f t="shared" si="56"/>
        <v>88</v>
      </c>
      <c r="BR37" s="204">
        <f>SUM(BM37:BQ37)</f>
        <v>377</v>
      </c>
    </row>
    <row r="38" spans="2:70" ht="14.25" thickBot="1" x14ac:dyDescent="0.2">
      <c r="B38" s="135" t="s">
        <v>41</v>
      </c>
      <c r="C38" s="332">
        <f>ROUND(C32/$C$10,4)</f>
        <v>0.16969999999999999</v>
      </c>
      <c r="D38" s="334">
        <f>ROUND(D32/$D$10,4)</f>
        <v>0.1711</v>
      </c>
      <c r="E38" s="336">
        <f>ROUND(E32/$E$10,4)</f>
        <v>0.1704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0.16800000000000001</v>
      </c>
      <c r="J38" s="328">
        <f>ROUND(J32/$J$10,4)</f>
        <v>0.16919999999999999</v>
      </c>
      <c r="K38" s="330">
        <f>ROUND(K32/$K$10,4)</f>
        <v>0.1686</v>
      </c>
      <c r="O38" s="239" t="s">
        <v>15</v>
      </c>
      <c r="P38" s="258"/>
      <c r="Q38" s="27">
        <v>65</v>
      </c>
      <c r="R38" s="15">
        <v>69</v>
      </c>
      <c r="S38" s="15">
        <v>70</v>
      </c>
      <c r="T38" s="15">
        <v>60</v>
      </c>
      <c r="U38" s="15">
        <v>69</v>
      </c>
      <c r="V38" s="15">
        <f>SUM(Q38:U38)</f>
        <v>333</v>
      </c>
      <c r="W38" s="256" t="s">
        <v>15</v>
      </c>
      <c r="X38" s="257"/>
      <c r="Y38" s="15">
        <v>80</v>
      </c>
      <c r="Z38" s="15">
        <v>86</v>
      </c>
      <c r="AA38" s="15">
        <v>84</v>
      </c>
      <c r="AB38" s="15">
        <v>75</v>
      </c>
      <c r="AC38" s="15">
        <v>84</v>
      </c>
      <c r="AD38" s="16">
        <f>SUM(Y38:AC38)</f>
        <v>409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65</v>
      </c>
      <c r="BF38" s="15">
        <f t="shared" si="55"/>
        <v>69</v>
      </c>
      <c r="BG38" s="15">
        <f t="shared" si="55"/>
        <v>70</v>
      </c>
      <c r="BH38" s="15">
        <f t="shared" si="55"/>
        <v>60</v>
      </c>
      <c r="BI38" s="15">
        <f t="shared" si="55"/>
        <v>69</v>
      </c>
      <c r="BJ38" s="15">
        <f>SUM(BE38:BI38)</f>
        <v>333</v>
      </c>
      <c r="BK38" s="252" t="s">
        <v>15</v>
      </c>
      <c r="BL38" s="252"/>
      <c r="BM38" s="15">
        <f t="shared" si="56"/>
        <v>80</v>
      </c>
      <c r="BN38" s="15">
        <f t="shared" si="56"/>
        <v>86</v>
      </c>
      <c r="BO38" s="15">
        <f t="shared" si="56"/>
        <v>84</v>
      </c>
      <c r="BP38" s="15">
        <f t="shared" si="56"/>
        <v>75</v>
      </c>
      <c r="BQ38" s="15">
        <f t="shared" si="56"/>
        <v>84</v>
      </c>
      <c r="BR38" s="16">
        <f>SUM(BM38:BQ38)</f>
        <v>409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110</v>
      </c>
      <c r="R39" s="17">
        <f t="shared" si="57"/>
        <v>126</v>
      </c>
      <c r="S39" s="17">
        <f t="shared" si="57"/>
        <v>149</v>
      </c>
      <c r="T39" s="17">
        <f t="shared" si="57"/>
        <v>131</v>
      </c>
      <c r="U39" s="17">
        <f t="shared" si="57"/>
        <v>148</v>
      </c>
      <c r="V39" s="17">
        <f t="shared" si="57"/>
        <v>664</v>
      </c>
      <c r="W39" s="260" t="s">
        <v>12</v>
      </c>
      <c r="X39" s="261"/>
      <c r="Y39" s="17">
        <f t="shared" ref="Y39:AD39" si="58">SUM(Y37:Y38)</f>
        <v>149</v>
      </c>
      <c r="Z39" s="17">
        <f t="shared" si="58"/>
        <v>159</v>
      </c>
      <c r="AA39" s="17">
        <f t="shared" si="58"/>
        <v>140</v>
      </c>
      <c r="AB39" s="17">
        <f t="shared" si="58"/>
        <v>166</v>
      </c>
      <c r="AC39" s="17">
        <f t="shared" si="58"/>
        <v>172</v>
      </c>
      <c r="AD39" s="17">
        <f t="shared" si="58"/>
        <v>786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110</v>
      </c>
      <c r="BF39" s="17">
        <f t="shared" si="61"/>
        <v>126</v>
      </c>
      <c r="BG39" s="17">
        <f t="shared" si="61"/>
        <v>149</v>
      </c>
      <c r="BH39" s="17">
        <f t="shared" si="61"/>
        <v>131</v>
      </c>
      <c r="BI39" s="17">
        <f t="shared" si="61"/>
        <v>148</v>
      </c>
      <c r="BJ39" s="17">
        <f t="shared" si="61"/>
        <v>664</v>
      </c>
      <c r="BK39" s="260" t="s">
        <v>12</v>
      </c>
      <c r="BL39" s="261"/>
      <c r="BM39" s="17">
        <f t="shared" ref="BM39:BR39" si="62">SUM(BM37:BM38)</f>
        <v>149</v>
      </c>
      <c r="BN39" s="17">
        <f t="shared" si="62"/>
        <v>159</v>
      </c>
      <c r="BO39" s="17">
        <f t="shared" si="62"/>
        <v>140</v>
      </c>
      <c r="BP39" s="17">
        <f t="shared" si="62"/>
        <v>166</v>
      </c>
      <c r="BQ39" s="17">
        <f t="shared" si="62"/>
        <v>172</v>
      </c>
      <c r="BR39" s="17">
        <f t="shared" si="62"/>
        <v>786</v>
      </c>
    </row>
    <row r="40" spans="2:70" x14ac:dyDescent="0.15">
      <c r="B40" s="82" t="s">
        <v>43</v>
      </c>
      <c r="C40" s="333">
        <f>ROUND(C34/$C$10,4)</f>
        <v>0.17849999999999999</v>
      </c>
      <c r="D40" s="335">
        <f>ROUND(D34/$D$10,4)</f>
        <v>0.25750000000000001</v>
      </c>
      <c r="E40" s="337">
        <f>ROUND(E34/$E$10,4)</f>
        <v>0.21959999999999999</v>
      </c>
      <c r="F40" s="333">
        <f>ROUND(F34/$F$10,4)</f>
        <v>0</v>
      </c>
      <c r="G40" s="335">
        <f>ROUND(G34/$G$10,4)</f>
        <v>1.72E-2</v>
      </c>
      <c r="H40" s="339">
        <f>ROUND(H34/$H$10,4)</f>
        <v>9.2999999999999992E-3</v>
      </c>
      <c r="I40" s="327">
        <f>ROUND(I34/$I$10,4)</f>
        <v>0.1767</v>
      </c>
      <c r="J40" s="329">
        <f>ROUND(J34/$J$10,4)</f>
        <v>0.25490000000000002</v>
      </c>
      <c r="K40" s="331">
        <f>ROUND(K34/$K$10,4)</f>
        <v>0.21740000000000001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202">
        <v>96</v>
      </c>
      <c r="R42" s="203">
        <v>84</v>
      </c>
      <c r="S42" s="203">
        <v>89</v>
      </c>
      <c r="T42" s="203">
        <v>84</v>
      </c>
      <c r="U42" s="203">
        <v>98</v>
      </c>
      <c r="V42" s="203">
        <f>SUM(Q42:U42)</f>
        <v>451</v>
      </c>
      <c r="W42" s="249" t="s">
        <v>13</v>
      </c>
      <c r="X42" s="250"/>
      <c r="Y42" s="203">
        <v>101</v>
      </c>
      <c r="Z42" s="203">
        <v>91</v>
      </c>
      <c r="AA42" s="203">
        <v>48</v>
      </c>
      <c r="AB42" s="203">
        <v>45</v>
      </c>
      <c r="AC42" s="203">
        <v>63</v>
      </c>
      <c r="AD42" s="204">
        <f>SUM(Y42:AC42)</f>
        <v>348</v>
      </c>
      <c r="AI42" s="239" t="s">
        <v>13</v>
      </c>
      <c r="AJ42" s="258"/>
      <c r="AK42" s="202"/>
      <c r="AL42" s="203"/>
      <c r="AM42" s="203"/>
      <c r="AN42" s="203"/>
      <c r="AO42" s="203"/>
      <c r="AP42" s="203">
        <f>SUM(AK42:AO42)</f>
        <v>0</v>
      </c>
      <c r="AQ42" s="249" t="s">
        <v>13</v>
      </c>
      <c r="AR42" s="250"/>
      <c r="AS42" s="203"/>
      <c r="AT42" s="203"/>
      <c r="AU42" s="203"/>
      <c r="AV42" s="203"/>
      <c r="AW42" s="203"/>
      <c r="AX42" s="204">
        <f>SUM(AS42:AW42)</f>
        <v>0</v>
      </c>
      <c r="BC42" s="239" t="s">
        <v>13</v>
      </c>
      <c r="BD42" s="258"/>
      <c r="BE42" s="202">
        <f t="shared" ref="BE42:BI43" si="63">Q42+AK42</f>
        <v>96</v>
      </c>
      <c r="BF42" s="203">
        <f t="shared" si="63"/>
        <v>84</v>
      </c>
      <c r="BG42" s="203">
        <f t="shared" si="63"/>
        <v>89</v>
      </c>
      <c r="BH42" s="203">
        <f t="shared" si="63"/>
        <v>84</v>
      </c>
      <c r="BI42" s="203">
        <f t="shared" si="63"/>
        <v>98</v>
      </c>
      <c r="BJ42" s="204">
        <f>SUM(BE42:BI42)</f>
        <v>451</v>
      </c>
      <c r="BK42" s="251" t="s">
        <v>13</v>
      </c>
      <c r="BL42" s="251"/>
      <c r="BM42" s="203">
        <f t="shared" ref="BM42:BQ43" si="64">Y42+AS42</f>
        <v>101</v>
      </c>
      <c r="BN42" s="203">
        <f t="shared" si="64"/>
        <v>91</v>
      </c>
      <c r="BO42" s="203">
        <f t="shared" si="64"/>
        <v>48</v>
      </c>
      <c r="BP42" s="203">
        <f t="shared" si="64"/>
        <v>45</v>
      </c>
      <c r="BQ42" s="203">
        <f t="shared" si="64"/>
        <v>63</v>
      </c>
      <c r="BR42" s="204">
        <f>SUM(BM42:BQ42)</f>
        <v>348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82</v>
      </c>
      <c r="R43" s="15">
        <v>93</v>
      </c>
      <c r="S43" s="15">
        <v>103</v>
      </c>
      <c r="T43" s="15">
        <v>110</v>
      </c>
      <c r="U43" s="15">
        <v>107</v>
      </c>
      <c r="V43" s="15">
        <f>SUM(Q43:U43)</f>
        <v>495</v>
      </c>
      <c r="W43" s="256" t="s">
        <v>15</v>
      </c>
      <c r="X43" s="257"/>
      <c r="Y43" s="15">
        <v>102</v>
      </c>
      <c r="Z43" s="15">
        <v>123</v>
      </c>
      <c r="AA43" s="15">
        <v>82</v>
      </c>
      <c r="AB43" s="15">
        <v>55</v>
      </c>
      <c r="AC43" s="15">
        <v>79</v>
      </c>
      <c r="AD43" s="160">
        <f>SUM(Y43:AC43)</f>
        <v>441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82</v>
      </c>
      <c r="BF43" s="15">
        <f t="shared" si="63"/>
        <v>93</v>
      </c>
      <c r="BG43" s="15">
        <f t="shared" si="63"/>
        <v>103</v>
      </c>
      <c r="BH43" s="15">
        <f t="shared" si="63"/>
        <v>110</v>
      </c>
      <c r="BI43" s="15">
        <f t="shared" si="63"/>
        <v>107</v>
      </c>
      <c r="BJ43" s="15">
        <f>SUM(BE43:BI43)</f>
        <v>495</v>
      </c>
      <c r="BK43" s="252" t="s">
        <v>15</v>
      </c>
      <c r="BL43" s="252"/>
      <c r="BM43" s="15">
        <f t="shared" si="64"/>
        <v>102</v>
      </c>
      <c r="BN43" s="15">
        <f t="shared" si="64"/>
        <v>123</v>
      </c>
      <c r="BO43" s="15">
        <f t="shared" si="64"/>
        <v>82</v>
      </c>
      <c r="BP43" s="15">
        <f t="shared" si="64"/>
        <v>55</v>
      </c>
      <c r="BQ43" s="15">
        <f t="shared" si="64"/>
        <v>79</v>
      </c>
      <c r="BR43" s="16">
        <f>SUM(BM43:BQ43)</f>
        <v>441</v>
      </c>
    </row>
    <row r="44" spans="2:70" x14ac:dyDescent="0.15">
      <c r="O44" s="239" t="s">
        <v>12</v>
      </c>
      <c r="P44" s="240"/>
      <c r="Q44" s="17">
        <f t="shared" ref="Q44:V44" si="65">SUM(Q42:Q43)</f>
        <v>178</v>
      </c>
      <c r="R44" s="17">
        <f t="shared" si="65"/>
        <v>177</v>
      </c>
      <c r="S44" s="17">
        <f t="shared" si="65"/>
        <v>192</v>
      </c>
      <c r="T44" s="17">
        <f t="shared" si="65"/>
        <v>194</v>
      </c>
      <c r="U44" s="17">
        <f t="shared" si="65"/>
        <v>205</v>
      </c>
      <c r="V44" s="17">
        <f t="shared" si="65"/>
        <v>946</v>
      </c>
      <c r="W44" s="260" t="s">
        <v>12</v>
      </c>
      <c r="X44" s="261"/>
      <c r="Y44" s="17">
        <f t="shared" ref="Y44:AD44" si="66">SUM(Y42:Y43)</f>
        <v>203</v>
      </c>
      <c r="Z44" s="17">
        <f t="shared" si="66"/>
        <v>214</v>
      </c>
      <c r="AA44" s="17">
        <f t="shared" si="66"/>
        <v>130</v>
      </c>
      <c r="AB44" s="17">
        <f t="shared" si="66"/>
        <v>100</v>
      </c>
      <c r="AC44" s="17">
        <f t="shared" si="66"/>
        <v>142</v>
      </c>
      <c r="AD44" s="17">
        <f t="shared" si="66"/>
        <v>789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178</v>
      </c>
      <c r="BF44" s="17">
        <f t="shared" si="69"/>
        <v>177</v>
      </c>
      <c r="BG44" s="17">
        <f t="shared" si="69"/>
        <v>192</v>
      </c>
      <c r="BH44" s="17">
        <f t="shared" si="69"/>
        <v>194</v>
      </c>
      <c r="BI44" s="17">
        <f t="shared" si="69"/>
        <v>205</v>
      </c>
      <c r="BJ44" s="17">
        <f t="shared" si="69"/>
        <v>946</v>
      </c>
      <c r="BK44" s="260" t="s">
        <v>12</v>
      </c>
      <c r="BL44" s="261"/>
      <c r="BM44" s="17">
        <f t="shared" ref="BM44:BR44" si="70">SUM(BM42:BM43)</f>
        <v>203</v>
      </c>
      <c r="BN44" s="17">
        <f t="shared" si="70"/>
        <v>214</v>
      </c>
      <c r="BO44" s="17">
        <f t="shared" si="70"/>
        <v>130</v>
      </c>
      <c r="BP44" s="17">
        <f t="shared" si="70"/>
        <v>100</v>
      </c>
      <c r="BQ44" s="17">
        <f t="shared" si="70"/>
        <v>142</v>
      </c>
      <c r="BR44" s="17">
        <f t="shared" si="70"/>
        <v>789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202">
        <v>68</v>
      </c>
      <c r="R47" s="203">
        <v>64</v>
      </c>
      <c r="S47" s="203">
        <v>47</v>
      </c>
      <c r="T47" s="203">
        <v>43</v>
      </c>
      <c r="U47" s="203">
        <v>46</v>
      </c>
      <c r="V47" s="203">
        <f>SUM(Q47:U47)</f>
        <v>268</v>
      </c>
      <c r="W47" s="249" t="s">
        <v>13</v>
      </c>
      <c r="X47" s="250"/>
      <c r="Y47" s="203">
        <v>31</v>
      </c>
      <c r="Z47" s="203">
        <v>37</v>
      </c>
      <c r="AA47" s="203">
        <v>33</v>
      </c>
      <c r="AB47" s="203">
        <v>30</v>
      </c>
      <c r="AC47" s="203">
        <v>25</v>
      </c>
      <c r="AD47" s="204">
        <f>SUM(Y47:AC47)</f>
        <v>156</v>
      </c>
      <c r="AI47" s="239" t="s">
        <v>13</v>
      </c>
      <c r="AJ47" s="258"/>
      <c r="AK47" s="202"/>
      <c r="AL47" s="203"/>
      <c r="AM47" s="203"/>
      <c r="AN47" s="203"/>
      <c r="AO47" s="203"/>
      <c r="AP47" s="203">
        <f>SUM(AK47:AO47)</f>
        <v>0</v>
      </c>
      <c r="AQ47" s="249" t="s">
        <v>13</v>
      </c>
      <c r="AR47" s="250"/>
      <c r="AS47" s="203"/>
      <c r="AT47" s="203"/>
      <c r="AU47" s="203"/>
      <c r="AV47" s="203"/>
      <c r="AW47" s="203"/>
      <c r="AX47" s="204">
        <f>SUM(AS47:AW47)</f>
        <v>0</v>
      </c>
      <c r="BC47" s="239" t="s">
        <v>13</v>
      </c>
      <c r="BD47" s="258"/>
      <c r="BE47" s="202">
        <f t="shared" ref="BE47:BI48" si="71">Q47+AK47</f>
        <v>68</v>
      </c>
      <c r="BF47" s="203">
        <f t="shared" si="71"/>
        <v>64</v>
      </c>
      <c r="BG47" s="203">
        <f t="shared" si="71"/>
        <v>47</v>
      </c>
      <c r="BH47" s="203">
        <f t="shared" si="71"/>
        <v>43</v>
      </c>
      <c r="BI47" s="203">
        <f t="shared" si="71"/>
        <v>46</v>
      </c>
      <c r="BJ47" s="203">
        <f>SUM(BE47:BI47)</f>
        <v>268</v>
      </c>
      <c r="BK47" s="251" t="s">
        <v>13</v>
      </c>
      <c r="BL47" s="251"/>
      <c r="BM47" s="203">
        <f t="shared" ref="BM47:BQ48" si="72">Y47+AS47</f>
        <v>31</v>
      </c>
      <c r="BN47" s="203">
        <f t="shared" si="72"/>
        <v>37</v>
      </c>
      <c r="BO47" s="203">
        <f t="shared" si="72"/>
        <v>33</v>
      </c>
      <c r="BP47" s="203">
        <f t="shared" si="72"/>
        <v>30</v>
      </c>
      <c r="BQ47" s="203">
        <f t="shared" si="72"/>
        <v>25</v>
      </c>
      <c r="BR47" s="204">
        <f>SUM(BM47:BQ47)</f>
        <v>156</v>
      </c>
    </row>
    <row r="48" spans="2:70" ht="14.25" thickBot="1" x14ac:dyDescent="0.2">
      <c r="O48" s="239" t="s">
        <v>15</v>
      </c>
      <c r="P48" s="258"/>
      <c r="Q48" s="14">
        <v>75</v>
      </c>
      <c r="R48" s="15">
        <v>76</v>
      </c>
      <c r="S48" s="15">
        <v>56</v>
      </c>
      <c r="T48" s="15">
        <v>52</v>
      </c>
      <c r="U48" s="15">
        <v>53</v>
      </c>
      <c r="V48" s="15">
        <f>SUM(Q48:U48)</f>
        <v>312</v>
      </c>
      <c r="W48" s="256" t="s">
        <v>15</v>
      </c>
      <c r="X48" s="257"/>
      <c r="Y48" s="15">
        <v>63</v>
      </c>
      <c r="Z48" s="15">
        <v>66</v>
      </c>
      <c r="AA48" s="15">
        <v>68</v>
      </c>
      <c r="AB48" s="15">
        <v>54</v>
      </c>
      <c r="AC48" s="15">
        <v>57</v>
      </c>
      <c r="AD48" s="16">
        <f>SUM(Y48:AC48)</f>
        <v>308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76</v>
      </c>
      <c r="BF48" s="15">
        <f t="shared" si="71"/>
        <v>76</v>
      </c>
      <c r="BG48" s="15">
        <f t="shared" si="71"/>
        <v>56</v>
      </c>
      <c r="BH48" s="15">
        <f t="shared" si="71"/>
        <v>52</v>
      </c>
      <c r="BI48" s="15">
        <f t="shared" si="71"/>
        <v>53</v>
      </c>
      <c r="BJ48" s="15">
        <f>SUM(BE48:BI48)</f>
        <v>313</v>
      </c>
      <c r="BK48" s="252" t="s">
        <v>15</v>
      </c>
      <c r="BL48" s="252"/>
      <c r="BM48" s="15">
        <f t="shared" si="72"/>
        <v>63</v>
      </c>
      <c r="BN48" s="15">
        <f t="shared" si="72"/>
        <v>66</v>
      </c>
      <c r="BO48" s="15">
        <f t="shared" si="72"/>
        <v>68</v>
      </c>
      <c r="BP48" s="15">
        <f t="shared" si="72"/>
        <v>54</v>
      </c>
      <c r="BQ48" s="15">
        <f t="shared" si="72"/>
        <v>57</v>
      </c>
      <c r="BR48" s="16">
        <f>SUM(BM48:BQ48)</f>
        <v>308</v>
      </c>
    </row>
    <row r="49" spans="15:76" x14ac:dyDescent="0.15">
      <c r="O49" s="239" t="s">
        <v>12</v>
      </c>
      <c r="P49" s="240"/>
      <c r="Q49" s="17">
        <f t="shared" ref="Q49:V49" si="73">SUM(Q47:Q48)</f>
        <v>143</v>
      </c>
      <c r="R49" s="17">
        <f t="shared" si="73"/>
        <v>140</v>
      </c>
      <c r="S49" s="17">
        <f t="shared" si="73"/>
        <v>103</v>
      </c>
      <c r="T49" s="17">
        <f t="shared" si="73"/>
        <v>95</v>
      </c>
      <c r="U49" s="17">
        <f t="shared" si="73"/>
        <v>99</v>
      </c>
      <c r="V49" s="17">
        <f t="shared" si="73"/>
        <v>580</v>
      </c>
      <c r="W49" s="260" t="s">
        <v>12</v>
      </c>
      <c r="X49" s="261"/>
      <c r="Y49" s="17">
        <f t="shared" ref="Y49:AD49" si="74">SUM(Y47:Y48)</f>
        <v>94</v>
      </c>
      <c r="Z49" s="17">
        <f t="shared" si="74"/>
        <v>103</v>
      </c>
      <c r="AA49" s="17">
        <f t="shared" si="74"/>
        <v>101</v>
      </c>
      <c r="AB49" s="17">
        <f t="shared" si="74"/>
        <v>84</v>
      </c>
      <c r="AC49" s="17">
        <f t="shared" si="74"/>
        <v>82</v>
      </c>
      <c r="AD49" s="17">
        <f t="shared" si="74"/>
        <v>464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144</v>
      </c>
      <c r="BF49" s="17">
        <f t="shared" si="77"/>
        <v>140</v>
      </c>
      <c r="BG49" s="17">
        <f t="shared" si="77"/>
        <v>103</v>
      </c>
      <c r="BH49" s="17">
        <f t="shared" si="77"/>
        <v>95</v>
      </c>
      <c r="BI49" s="17">
        <f t="shared" si="77"/>
        <v>99</v>
      </c>
      <c r="BJ49" s="17">
        <f t="shared" si="77"/>
        <v>581</v>
      </c>
      <c r="BK49" s="260" t="s">
        <v>12</v>
      </c>
      <c r="BL49" s="261"/>
      <c r="BM49" s="17">
        <f t="shared" ref="BM49:BR49" si="78">SUM(BM47:BM48)</f>
        <v>94</v>
      </c>
      <c r="BN49" s="17">
        <f t="shared" si="78"/>
        <v>103</v>
      </c>
      <c r="BO49" s="17">
        <f t="shared" si="78"/>
        <v>101</v>
      </c>
      <c r="BP49" s="17">
        <f t="shared" si="78"/>
        <v>84</v>
      </c>
      <c r="BQ49" s="17">
        <f t="shared" si="78"/>
        <v>82</v>
      </c>
      <c r="BR49" s="17">
        <f t="shared" si="78"/>
        <v>464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202">
        <v>31</v>
      </c>
      <c r="R52" s="203">
        <v>21</v>
      </c>
      <c r="S52" s="203">
        <v>11</v>
      </c>
      <c r="T52" s="203">
        <v>12</v>
      </c>
      <c r="U52" s="203">
        <v>5</v>
      </c>
      <c r="V52" s="203">
        <f>SUM(Q52:U52)</f>
        <v>80</v>
      </c>
      <c r="W52" s="249" t="s">
        <v>13</v>
      </c>
      <c r="X52" s="250"/>
      <c r="Y52" s="24">
        <v>5</v>
      </c>
      <c r="Z52" s="24">
        <v>8</v>
      </c>
      <c r="AA52" s="24">
        <v>1</v>
      </c>
      <c r="AB52" s="24">
        <v>3</v>
      </c>
      <c r="AC52" s="24"/>
      <c r="AD52" s="204">
        <f>SUM(Y52:AC52)</f>
        <v>17</v>
      </c>
      <c r="AI52" s="239" t="s">
        <v>13</v>
      </c>
      <c r="AJ52" s="258"/>
      <c r="AK52" s="202"/>
      <c r="AL52" s="203"/>
      <c r="AM52" s="203"/>
      <c r="AN52" s="203"/>
      <c r="AO52" s="203"/>
      <c r="AP52" s="203">
        <f>SUM(AK52:AO52)</f>
        <v>0</v>
      </c>
      <c r="AQ52" s="249" t="s">
        <v>13</v>
      </c>
      <c r="AR52" s="250"/>
      <c r="AS52" s="203"/>
      <c r="AT52" s="203"/>
      <c r="AU52" s="203"/>
      <c r="AV52" s="203"/>
      <c r="AW52" s="203"/>
      <c r="AX52" s="204">
        <f>SUM(AS52:AW52)</f>
        <v>0</v>
      </c>
      <c r="BC52" s="239" t="s">
        <v>13</v>
      </c>
      <c r="BD52" s="258"/>
      <c r="BE52" s="202">
        <f t="shared" ref="BE52:BI53" si="79">Q52+AK52</f>
        <v>31</v>
      </c>
      <c r="BF52" s="203">
        <f t="shared" si="79"/>
        <v>21</v>
      </c>
      <c r="BG52" s="203">
        <f t="shared" si="79"/>
        <v>11</v>
      </c>
      <c r="BH52" s="203">
        <f t="shared" si="79"/>
        <v>12</v>
      </c>
      <c r="BI52" s="203">
        <f t="shared" si="79"/>
        <v>5</v>
      </c>
      <c r="BJ52" s="203">
        <f>SUM(BE52:BI52)</f>
        <v>80</v>
      </c>
      <c r="BK52" s="251" t="s">
        <v>13</v>
      </c>
      <c r="BL52" s="251"/>
      <c r="BM52" s="203">
        <f t="shared" ref="BM52:BQ53" si="80">Y52+AS52</f>
        <v>5</v>
      </c>
      <c r="BN52" s="203">
        <f t="shared" si="80"/>
        <v>8</v>
      </c>
      <c r="BO52" s="203">
        <f t="shared" si="80"/>
        <v>1</v>
      </c>
      <c r="BP52" s="203">
        <f t="shared" si="80"/>
        <v>3</v>
      </c>
      <c r="BQ52" s="203">
        <f t="shared" si="80"/>
        <v>0</v>
      </c>
      <c r="BR52" s="204">
        <f>SUM(BM52:BQ52)</f>
        <v>17</v>
      </c>
    </row>
    <row r="53" spans="15:76" ht="14.25" thickBot="1" x14ac:dyDescent="0.2">
      <c r="O53" s="239" t="s">
        <v>15</v>
      </c>
      <c r="P53" s="258"/>
      <c r="Q53" s="14">
        <v>59</v>
      </c>
      <c r="R53" s="15">
        <v>44</v>
      </c>
      <c r="S53" s="15">
        <v>42</v>
      </c>
      <c r="T53" s="15">
        <v>38</v>
      </c>
      <c r="U53" s="15">
        <v>32</v>
      </c>
      <c r="V53" s="15">
        <f>SUM(Q53:U53)</f>
        <v>215</v>
      </c>
      <c r="W53" s="256" t="s">
        <v>15</v>
      </c>
      <c r="X53" s="257"/>
      <c r="Y53" s="25">
        <v>18</v>
      </c>
      <c r="Z53" s="25">
        <v>12</v>
      </c>
      <c r="AA53" s="25">
        <v>15</v>
      </c>
      <c r="AB53" s="25">
        <v>18</v>
      </c>
      <c r="AC53" s="25">
        <v>7</v>
      </c>
      <c r="AD53" s="204">
        <f>SUM(Y53:AC53)</f>
        <v>70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59</v>
      </c>
      <c r="BF53" s="15">
        <f t="shared" si="79"/>
        <v>44</v>
      </c>
      <c r="BG53" s="15">
        <f t="shared" si="79"/>
        <v>42</v>
      </c>
      <c r="BH53" s="15">
        <f t="shared" si="79"/>
        <v>38</v>
      </c>
      <c r="BI53" s="15">
        <f t="shared" si="79"/>
        <v>32</v>
      </c>
      <c r="BJ53" s="15">
        <f>SUM(BE53:BI53)</f>
        <v>215</v>
      </c>
      <c r="BK53" s="252" t="s">
        <v>15</v>
      </c>
      <c r="BL53" s="252"/>
      <c r="BM53" s="15">
        <f t="shared" si="80"/>
        <v>18</v>
      </c>
      <c r="BN53" s="15">
        <f t="shared" si="80"/>
        <v>12</v>
      </c>
      <c r="BO53" s="15">
        <f t="shared" si="80"/>
        <v>15</v>
      </c>
      <c r="BP53" s="15">
        <f t="shared" si="80"/>
        <v>18</v>
      </c>
      <c r="BQ53" s="15">
        <f t="shared" si="80"/>
        <v>7</v>
      </c>
      <c r="BR53" s="16">
        <f>SUM(BM53:BQ53)</f>
        <v>70</v>
      </c>
    </row>
    <row r="54" spans="15:76" x14ac:dyDescent="0.15">
      <c r="O54" s="239" t="s">
        <v>12</v>
      </c>
      <c r="P54" s="240"/>
      <c r="Q54" s="17">
        <f t="shared" ref="Q54:V54" si="81">SUM(Q52:Q53)</f>
        <v>90</v>
      </c>
      <c r="R54" s="17">
        <f t="shared" si="81"/>
        <v>65</v>
      </c>
      <c r="S54" s="17">
        <f t="shared" si="81"/>
        <v>53</v>
      </c>
      <c r="T54" s="17">
        <f t="shared" si="81"/>
        <v>50</v>
      </c>
      <c r="U54" s="17">
        <f t="shared" si="81"/>
        <v>37</v>
      </c>
      <c r="V54" s="17">
        <f t="shared" si="81"/>
        <v>295</v>
      </c>
      <c r="W54" s="260" t="s">
        <v>12</v>
      </c>
      <c r="X54" s="261"/>
      <c r="Y54" s="17">
        <f>SUM(Y52:Y53)</f>
        <v>23</v>
      </c>
      <c r="Z54" s="17">
        <f t="shared" ref="Z54:AD54" si="82">SUM(Z52:Z53)</f>
        <v>20</v>
      </c>
      <c r="AA54" s="17">
        <f t="shared" si="82"/>
        <v>16</v>
      </c>
      <c r="AB54" s="17">
        <f t="shared" si="82"/>
        <v>21</v>
      </c>
      <c r="AC54" s="17">
        <f t="shared" si="82"/>
        <v>7</v>
      </c>
      <c r="AD54" s="17">
        <f t="shared" si="82"/>
        <v>87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90</v>
      </c>
      <c r="BF54" s="17">
        <f t="shared" si="85"/>
        <v>65</v>
      </c>
      <c r="BG54" s="17">
        <f t="shared" si="85"/>
        <v>53</v>
      </c>
      <c r="BH54" s="17">
        <f t="shared" si="85"/>
        <v>50</v>
      </c>
      <c r="BI54" s="17">
        <f t="shared" si="85"/>
        <v>37</v>
      </c>
      <c r="BJ54" s="17">
        <f t="shared" si="85"/>
        <v>295</v>
      </c>
      <c r="BK54" s="260" t="s">
        <v>12</v>
      </c>
      <c r="BL54" s="261"/>
      <c r="BM54" s="17">
        <f t="shared" ref="BM54:BR54" si="86">SUM(BM52:BM53)</f>
        <v>23</v>
      </c>
      <c r="BN54" s="17">
        <f t="shared" si="86"/>
        <v>20</v>
      </c>
      <c r="BO54" s="17">
        <f t="shared" si="86"/>
        <v>16</v>
      </c>
      <c r="BP54" s="17">
        <f t="shared" si="86"/>
        <v>21</v>
      </c>
      <c r="BQ54" s="17">
        <f t="shared" si="86"/>
        <v>7</v>
      </c>
      <c r="BR54" s="17">
        <f t="shared" si="86"/>
        <v>87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/>
      <c r="T57" s="24">
        <v>1</v>
      </c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204">
        <f>SUM(AS57:AW57)</f>
        <v>0</v>
      </c>
      <c r="BC57" s="239" t="s">
        <v>13</v>
      </c>
      <c r="BD57" s="258"/>
      <c r="BE57" s="202">
        <f t="shared" ref="BE57:BI58" si="87">Q57+AK57</f>
        <v>1</v>
      </c>
      <c r="BF57" s="203">
        <f t="shared" si="87"/>
        <v>0</v>
      </c>
      <c r="BG57" s="203">
        <f t="shared" si="87"/>
        <v>0</v>
      </c>
      <c r="BH57" s="203">
        <f t="shared" si="87"/>
        <v>1</v>
      </c>
      <c r="BI57" s="203">
        <f t="shared" si="87"/>
        <v>0</v>
      </c>
      <c r="BJ57" s="24">
        <f>SUM(BE57:BI57)</f>
        <v>2</v>
      </c>
      <c r="BK57" s="251" t="s">
        <v>13</v>
      </c>
      <c r="BL57" s="251"/>
      <c r="BM57" s="203">
        <f t="shared" ref="BM57:BO58" si="88">Y57+AS57</f>
        <v>0</v>
      </c>
      <c r="BN57" s="203">
        <f t="shared" si="88"/>
        <v>0</v>
      </c>
      <c r="BO57" s="203">
        <f t="shared" si="88"/>
        <v>0</v>
      </c>
      <c r="BP57" s="203"/>
      <c r="BQ57" s="203"/>
      <c r="BR57" s="204">
        <f>SUM(BM57:BQ57)</f>
        <v>0</v>
      </c>
    </row>
    <row r="58" spans="15:76" ht="14.25" thickBot="1" x14ac:dyDescent="0.2">
      <c r="O58" s="239" t="s">
        <v>15</v>
      </c>
      <c r="P58" s="258"/>
      <c r="Q58" s="27">
        <v>4</v>
      </c>
      <c r="R58" s="25">
        <v>3</v>
      </c>
      <c r="S58" s="25">
        <v>4</v>
      </c>
      <c r="T58" s="25">
        <v>3</v>
      </c>
      <c r="U58" s="25"/>
      <c r="V58" s="25">
        <f>SUM(Q58:U58)</f>
        <v>14</v>
      </c>
      <c r="W58" s="349" t="s">
        <v>15</v>
      </c>
      <c r="X58" s="350"/>
      <c r="Y58" s="25">
        <v>1</v>
      </c>
      <c r="Z58" s="25"/>
      <c r="AA58" s="25"/>
      <c r="AB58" s="25"/>
      <c r="AC58" s="25"/>
      <c r="AD58" s="170">
        <f>SUM(Y58:AC58)</f>
        <v>1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4</v>
      </c>
      <c r="BF58" s="15">
        <f t="shared" si="87"/>
        <v>3</v>
      </c>
      <c r="BG58" s="15">
        <f t="shared" si="87"/>
        <v>4</v>
      </c>
      <c r="BH58" s="15">
        <f t="shared" si="87"/>
        <v>3</v>
      </c>
      <c r="BI58" s="15">
        <f t="shared" si="87"/>
        <v>0</v>
      </c>
      <c r="BJ58" s="25">
        <f>SUM(BE58:BI58)</f>
        <v>14</v>
      </c>
      <c r="BK58" s="252" t="s">
        <v>15</v>
      </c>
      <c r="BL58" s="252"/>
      <c r="BM58" s="15">
        <f t="shared" si="88"/>
        <v>1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1</v>
      </c>
    </row>
    <row r="59" spans="15:76" x14ac:dyDescent="0.15">
      <c r="O59" s="239" t="s">
        <v>12</v>
      </c>
      <c r="P59" s="240"/>
      <c r="Q59" s="17">
        <f t="shared" ref="Q59:V59" si="89">SUM(Q57:Q58)</f>
        <v>5</v>
      </c>
      <c r="R59" s="17">
        <f t="shared" si="89"/>
        <v>3</v>
      </c>
      <c r="S59" s="17">
        <f t="shared" si="89"/>
        <v>4</v>
      </c>
      <c r="T59" s="17">
        <f t="shared" si="89"/>
        <v>4</v>
      </c>
      <c r="U59" s="17">
        <f t="shared" si="89"/>
        <v>0</v>
      </c>
      <c r="V59" s="17">
        <f t="shared" si="89"/>
        <v>16</v>
      </c>
      <c r="W59" s="260" t="s">
        <v>12</v>
      </c>
      <c r="X59" s="261"/>
      <c r="Y59" s="17">
        <f t="shared" ref="Y59:AD59" si="90">SUM(Y57:Y58)</f>
        <v>1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1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5</v>
      </c>
      <c r="BF59" s="17">
        <f t="shared" si="93"/>
        <v>3</v>
      </c>
      <c r="BG59" s="17">
        <f t="shared" si="93"/>
        <v>4</v>
      </c>
      <c r="BH59" s="17">
        <f t="shared" si="93"/>
        <v>4</v>
      </c>
      <c r="BI59" s="17">
        <f t="shared" si="93"/>
        <v>0</v>
      </c>
      <c r="BJ59" s="17">
        <f t="shared" si="93"/>
        <v>16</v>
      </c>
      <c r="BK59" s="260" t="s">
        <v>12</v>
      </c>
      <c r="BL59" s="261"/>
      <c r="BM59" s="17">
        <f t="shared" ref="BM59:BR59" si="94">SUM(BM57:BM58)</f>
        <v>1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1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539</v>
      </c>
      <c r="S62" s="371"/>
      <c r="T62" s="43"/>
      <c r="U62" s="44"/>
      <c r="V62" s="46" t="s">
        <v>16</v>
      </c>
      <c r="W62" s="370">
        <f>AD12+V17+AD17+V22+AD22+V27+AD27+V32+AD32+V37</f>
        <v>2641</v>
      </c>
      <c r="X62" s="371"/>
      <c r="Y62" s="47"/>
      <c r="Z62" s="47"/>
      <c r="AA62" s="46" t="s">
        <v>16</v>
      </c>
      <c r="AB62" s="370">
        <f>AD37+V42+AD42+V47+AD47+V52+AD52+V57+AD57</f>
        <v>1699</v>
      </c>
      <c r="AC62" s="371"/>
      <c r="AD62" s="37" t="s">
        <v>16</v>
      </c>
      <c r="AE62" s="164">
        <f>AD37+V42</f>
        <v>828</v>
      </c>
      <c r="AF62" s="164">
        <f>AD42+V47+AD47+V52+AD52+V57+AD57</f>
        <v>871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50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539</v>
      </c>
      <c r="BG62" s="374"/>
      <c r="BH62" s="28"/>
      <c r="BJ62" s="30" t="s">
        <v>16</v>
      </c>
      <c r="BK62" s="373">
        <f>BR12+BJ17+BR17+BJ22+BR22+BJ27+BR27+BJ32+BR32+BJ37</f>
        <v>2691</v>
      </c>
      <c r="BL62" s="374"/>
      <c r="BM62" s="31"/>
      <c r="BN62" s="31"/>
      <c r="BO62" s="30" t="s">
        <v>16</v>
      </c>
      <c r="BP62" s="373">
        <f>BR37+BJ42+BR42+BJ47+BR47+BJ52+BR52+BJ57+BR57</f>
        <v>1699</v>
      </c>
      <c r="BQ62" s="374"/>
      <c r="BR62" s="37" t="s">
        <v>16</v>
      </c>
      <c r="BS62" s="164">
        <f>BR37+BJ42</f>
        <v>828</v>
      </c>
      <c r="BT62" s="164">
        <f>BR42+BJ47+BR47+BJ52+BR52+BJ57+BR57</f>
        <v>871</v>
      </c>
    </row>
    <row r="63" spans="15:76" ht="15" thickBot="1" x14ac:dyDescent="0.2">
      <c r="Q63" s="48" t="s">
        <v>14</v>
      </c>
      <c r="R63" s="375">
        <f>V8+AD8+V13</f>
        <v>536</v>
      </c>
      <c r="S63" s="376"/>
      <c r="T63" s="43"/>
      <c r="U63" s="44"/>
      <c r="V63" s="48" t="s">
        <v>14</v>
      </c>
      <c r="W63" s="375">
        <f>AD13+V18+AD18+V23+AD23+V28+AD28+V33+AD33+V38</f>
        <v>2484</v>
      </c>
      <c r="X63" s="376"/>
      <c r="Y63" s="47"/>
      <c r="Z63" s="47"/>
      <c r="AA63" s="48" t="s">
        <v>14</v>
      </c>
      <c r="AB63" s="375">
        <f>AD38+V43+AD43+V48+AD48+V53+AD53+V58+AD58</f>
        <v>2265</v>
      </c>
      <c r="AC63" s="376"/>
      <c r="AD63" s="37" t="s">
        <v>14</v>
      </c>
      <c r="AE63" s="165">
        <f>AD38+V43</f>
        <v>904</v>
      </c>
      <c r="AF63" s="165">
        <f>AD43+V48+AD48+V53+AD53+V58+AD58</f>
        <v>1361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57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536</v>
      </c>
      <c r="BG63" s="380"/>
      <c r="BH63" s="28"/>
      <c r="BJ63" s="161" t="s">
        <v>14</v>
      </c>
      <c r="BK63" s="379">
        <f>BR13+BJ18+BR18+BJ23+BR23+BJ28+BR28+BJ33+BR33+BJ38</f>
        <v>2541</v>
      </c>
      <c r="BL63" s="380"/>
      <c r="BM63" s="31"/>
      <c r="BN63" s="31"/>
      <c r="BO63" s="161" t="s">
        <v>14</v>
      </c>
      <c r="BP63" s="379">
        <f>BR38+BJ43+BR43+BJ48+BR48+BJ53+BR53+BJ58+BR58</f>
        <v>2266</v>
      </c>
      <c r="BQ63" s="381"/>
      <c r="BR63" s="37" t="s">
        <v>14</v>
      </c>
      <c r="BS63" s="165">
        <f>BR38+BJ43</f>
        <v>904</v>
      </c>
      <c r="BT63" s="165">
        <f>BR43+BJ48+BR48+BJ53+BR53+BJ58+BR58</f>
        <v>1362</v>
      </c>
    </row>
    <row r="64" spans="15:76" ht="15" thickBot="1" x14ac:dyDescent="0.2">
      <c r="Q64" s="49" t="s">
        <v>12</v>
      </c>
      <c r="R64" s="389">
        <f>R62+R63</f>
        <v>1075</v>
      </c>
      <c r="S64" s="390"/>
      <c r="T64" s="43"/>
      <c r="U64" s="44"/>
      <c r="V64" s="49" t="s">
        <v>12</v>
      </c>
      <c r="W64" s="389">
        <f>W62+W63</f>
        <v>5125</v>
      </c>
      <c r="X64" s="390"/>
      <c r="Y64" s="47"/>
      <c r="Z64" s="47"/>
      <c r="AA64" s="49" t="s">
        <v>12</v>
      </c>
      <c r="AB64" s="389">
        <f>AB62+AB63</f>
        <v>3964</v>
      </c>
      <c r="AC64" s="390"/>
      <c r="AD64" s="37" t="s">
        <v>12</v>
      </c>
      <c r="AE64" s="166">
        <f>AD39+V44</f>
        <v>1732</v>
      </c>
      <c r="AF64" s="167">
        <f>AD44+V49+AD49+V54+AD54+V59+AD59</f>
        <v>2232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107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1075</v>
      </c>
      <c r="BG64" s="386"/>
      <c r="BH64" s="28"/>
      <c r="BJ64" s="163" t="s">
        <v>12</v>
      </c>
      <c r="BK64" s="385">
        <f>BK62+BK63</f>
        <v>5232</v>
      </c>
      <c r="BL64" s="386"/>
      <c r="BM64" s="31"/>
      <c r="BN64" s="31"/>
      <c r="BO64" s="163" t="s">
        <v>12</v>
      </c>
      <c r="BP64" s="385">
        <f>BP62+BP63</f>
        <v>3965</v>
      </c>
      <c r="BQ64" s="386"/>
      <c r="BR64" s="37" t="s">
        <v>12</v>
      </c>
      <c r="BS64" s="166">
        <f>BR39+BJ44</f>
        <v>1732</v>
      </c>
      <c r="BT64" s="167">
        <f>BR44+BJ49+BR49+BJ54+BR54+BJ59+BR59</f>
        <v>2233</v>
      </c>
      <c r="BW64" s="32"/>
      <c r="BX64" s="32"/>
    </row>
    <row r="65" spans="17:76" ht="14.25" x14ac:dyDescent="0.15">
      <c r="Q65" s="50" t="s">
        <v>23</v>
      </c>
      <c r="R65" s="387">
        <f>R64/O9</f>
        <v>0.10576544667453758</v>
      </c>
      <c r="S65" s="388"/>
      <c r="T65" s="44"/>
      <c r="U65" s="44"/>
      <c r="V65" s="50" t="s">
        <v>23</v>
      </c>
      <c r="W65" s="387">
        <f>W64/O9</f>
        <v>0.50423061786698153</v>
      </c>
      <c r="X65" s="388"/>
      <c r="Y65" s="51"/>
      <c r="Z65" s="51"/>
      <c r="AA65" s="50" t="s">
        <v>23</v>
      </c>
      <c r="AB65" s="387">
        <f>AB64/O9</f>
        <v>0.39000393545848089</v>
      </c>
      <c r="AC65" s="388"/>
      <c r="AE65" s="42">
        <f>AE64/O9</f>
        <v>0.17040535222353403</v>
      </c>
      <c r="AF65" s="42">
        <f>AF64/O9</f>
        <v>0.21959858323494688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0.9907407407407407</v>
      </c>
      <c r="AR65" s="383"/>
      <c r="AS65" s="33"/>
      <c r="AT65" s="33"/>
      <c r="AU65" s="162" t="s">
        <v>23</v>
      </c>
      <c r="AV65" s="382">
        <f>AV64/AI9</f>
        <v>9.2592592592592587E-3</v>
      </c>
      <c r="AW65" s="383"/>
      <c r="AY65" s="42">
        <f>AY64/AI9</f>
        <v>0</v>
      </c>
      <c r="AZ65" s="42">
        <f>AZ64/AI9</f>
        <v>9.2592592592592587E-3</v>
      </c>
      <c r="BE65" s="162" t="s">
        <v>23</v>
      </c>
      <c r="BF65" s="382">
        <f>BF64/BC9</f>
        <v>0.10465342679127726</v>
      </c>
      <c r="BG65" s="383"/>
      <c r="BJ65" s="162" t="s">
        <v>23</v>
      </c>
      <c r="BK65" s="382">
        <f>BK64/BC9</f>
        <v>0.50934579439252337</v>
      </c>
      <c r="BL65" s="383"/>
      <c r="BM65" s="33"/>
      <c r="BN65" s="33"/>
      <c r="BO65" s="162" t="s">
        <v>23</v>
      </c>
      <c r="BP65" s="382">
        <f>BP64/BC9</f>
        <v>0.38600077881619937</v>
      </c>
      <c r="BQ65" s="383"/>
      <c r="BS65" s="42">
        <f>BS64/BC9</f>
        <v>0.16861370716510904</v>
      </c>
      <c r="BT65" s="42">
        <f>BT64/BC9</f>
        <v>0.21738707165109034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1608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1518</v>
      </c>
      <c r="AA75" s="384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EFDE-D980-422B-A608-DE7522A33055}">
  <dimension ref="A1:BX75"/>
  <sheetViews>
    <sheetView view="pageBreakPreview" zoomScale="95" zoomScaleNormal="100" zoomScaleSheetLayoutView="95" workbookViewId="0">
      <selection activeCell="E10" sqref="E10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20" t="s">
        <v>60</v>
      </c>
      <c r="B1" s="220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20"/>
      <c r="B2" s="220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220"/>
      <c r="B3" s="220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67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令和5年11月30日現在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令和5年11月30日現在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令和5年11月30日現在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4891</v>
      </c>
      <c r="P7" s="248"/>
      <c r="Q7" s="198">
        <v>25</v>
      </c>
      <c r="R7" s="199">
        <v>33</v>
      </c>
      <c r="S7" s="199">
        <v>30</v>
      </c>
      <c r="T7" s="199">
        <v>33</v>
      </c>
      <c r="U7" s="199">
        <v>35</v>
      </c>
      <c r="V7" s="199">
        <f>SUM(Q7:U7)</f>
        <v>156</v>
      </c>
      <c r="W7" s="249" t="s">
        <v>13</v>
      </c>
      <c r="X7" s="250"/>
      <c r="Y7" s="199">
        <v>31</v>
      </c>
      <c r="Z7" s="199">
        <v>43</v>
      </c>
      <c r="AA7" s="199">
        <v>40</v>
      </c>
      <c r="AB7" s="199">
        <v>42</v>
      </c>
      <c r="AC7" s="199">
        <v>36</v>
      </c>
      <c r="AD7" s="200">
        <f>SUM(Y7:AC7)</f>
        <v>192</v>
      </c>
      <c r="AG7" s="239" t="s">
        <v>13</v>
      </c>
      <c r="AH7" s="240"/>
      <c r="AI7" s="247">
        <f>AP7+AX7+AP12+AX12+AP17+AX17+AP22+AX22+AP27+AX27+AP32+AX32+AP37+AX37+AP42+AX42+AP47+AX47+AP52+AX52+AP57+AX57</f>
        <v>53</v>
      </c>
      <c r="AJ7" s="248"/>
      <c r="AK7" s="198"/>
      <c r="AL7" s="199"/>
      <c r="AM7" s="199"/>
      <c r="AN7" s="199"/>
      <c r="AO7" s="199"/>
      <c r="AP7" s="199">
        <f>SUM(AK7:AO7)</f>
        <v>0</v>
      </c>
      <c r="AQ7" s="249" t="s">
        <v>13</v>
      </c>
      <c r="AR7" s="250"/>
      <c r="AS7" s="199"/>
      <c r="AT7" s="199"/>
      <c r="AU7" s="199"/>
      <c r="AV7" s="199"/>
      <c r="AW7" s="199"/>
      <c r="AX7" s="200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4944</v>
      </c>
      <c r="BD7" s="248"/>
      <c r="BE7" s="198">
        <f>Q7+AK7</f>
        <v>25</v>
      </c>
      <c r="BF7" s="199">
        <f t="shared" ref="BF7:BJ8" si="0">R7+AL7</f>
        <v>33</v>
      </c>
      <c r="BG7" s="199">
        <f t="shared" si="0"/>
        <v>30</v>
      </c>
      <c r="BH7" s="199">
        <f t="shared" si="0"/>
        <v>33</v>
      </c>
      <c r="BI7" s="199">
        <f t="shared" si="0"/>
        <v>35</v>
      </c>
      <c r="BJ7" s="199">
        <f t="shared" si="0"/>
        <v>156</v>
      </c>
      <c r="BK7" s="251" t="s">
        <v>13</v>
      </c>
      <c r="BL7" s="251"/>
      <c r="BM7" s="199">
        <f>Y7+AS7</f>
        <v>31</v>
      </c>
      <c r="BN7" s="199">
        <f t="shared" ref="BN7:BQ8" si="1">Z7+AT7</f>
        <v>43</v>
      </c>
      <c r="BO7" s="199">
        <f t="shared" si="1"/>
        <v>40</v>
      </c>
      <c r="BP7" s="199">
        <f t="shared" si="1"/>
        <v>42</v>
      </c>
      <c r="BQ7" s="199">
        <f t="shared" si="1"/>
        <v>36</v>
      </c>
      <c r="BR7" s="200">
        <f>SUM(BM7:BQ7)</f>
        <v>192</v>
      </c>
    </row>
    <row r="8" spans="1:70" ht="15.75" customHeight="1" thickBot="1" x14ac:dyDescent="0.2">
      <c r="B8" s="141" t="s">
        <v>34</v>
      </c>
      <c r="C8" s="137">
        <f t="shared" ref="C8:H8" si="2">+C10-C9</f>
        <v>3189</v>
      </c>
      <c r="D8" s="55">
        <f t="shared" si="2"/>
        <v>3027</v>
      </c>
      <c r="E8" s="56">
        <f t="shared" si="2"/>
        <v>6216</v>
      </c>
      <c r="F8" s="57">
        <f>+F10-F9</f>
        <v>53</v>
      </c>
      <c r="G8" s="58">
        <f t="shared" si="2"/>
        <v>53</v>
      </c>
      <c r="H8" s="56">
        <f t="shared" si="2"/>
        <v>106</v>
      </c>
      <c r="I8" s="101">
        <f t="shared" ref="I8:K10" si="3">+C8+F8</f>
        <v>3242</v>
      </c>
      <c r="J8" s="102">
        <f t="shared" si="3"/>
        <v>3080</v>
      </c>
      <c r="K8" s="103">
        <f t="shared" si="3"/>
        <v>6322</v>
      </c>
      <c r="L8" s="68"/>
      <c r="M8" s="239" t="s">
        <v>14</v>
      </c>
      <c r="N8" s="240"/>
      <c r="O8" s="247">
        <f>V8+AD8+V13+AD13+V18+AD18+V23+AD23+V28+AD28+V33+AD33+V38+AD38+V43+AD43+V48+AD48+V53+AD53+V58+AD58</f>
        <v>5291</v>
      </c>
      <c r="P8" s="248"/>
      <c r="Q8" s="14">
        <v>20</v>
      </c>
      <c r="R8" s="15">
        <v>29</v>
      </c>
      <c r="S8" s="15">
        <v>25</v>
      </c>
      <c r="T8" s="15">
        <v>25</v>
      </c>
      <c r="U8" s="15">
        <v>20</v>
      </c>
      <c r="V8" s="15">
        <f>SUM(Q8:U8)</f>
        <v>119</v>
      </c>
      <c r="W8" s="256" t="s">
        <v>15</v>
      </c>
      <c r="X8" s="257"/>
      <c r="Y8" s="15">
        <v>41</v>
      </c>
      <c r="Z8" s="25">
        <v>36</v>
      </c>
      <c r="AA8" s="15">
        <v>39</v>
      </c>
      <c r="AB8" s="15">
        <v>35</v>
      </c>
      <c r="AC8" s="15">
        <v>40</v>
      </c>
      <c r="AD8" s="16">
        <f>SUM(Y8:AC8)</f>
        <v>191</v>
      </c>
      <c r="AG8" s="239" t="s">
        <v>14</v>
      </c>
      <c r="AH8" s="240"/>
      <c r="AI8" s="247">
        <f>AP8+AX8+AP13+AX13+AP18+AX18+AP23+AX23+AP28+AX28+AP33+AX33+AP38+AX38+AP43+AX43+AP48+AX48+AP53+AX53+AP58+AX58</f>
        <v>54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5345</v>
      </c>
      <c r="BD8" s="248"/>
      <c r="BE8" s="14">
        <f>Q8+AK8</f>
        <v>20</v>
      </c>
      <c r="BF8" s="15">
        <f t="shared" si="0"/>
        <v>29</v>
      </c>
      <c r="BG8" s="15">
        <f t="shared" si="0"/>
        <v>25</v>
      </c>
      <c r="BH8" s="15">
        <f t="shared" si="0"/>
        <v>25</v>
      </c>
      <c r="BI8" s="15">
        <f t="shared" si="0"/>
        <v>20</v>
      </c>
      <c r="BJ8" s="15">
        <f>SUM(BE8:BI8)</f>
        <v>119</v>
      </c>
      <c r="BK8" s="252" t="s">
        <v>15</v>
      </c>
      <c r="BL8" s="252"/>
      <c r="BM8" s="15">
        <f>Y8+AS8</f>
        <v>41</v>
      </c>
      <c r="BN8" s="15">
        <f t="shared" si="1"/>
        <v>36</v>
      </c>
      <c r="BO8" s="15">
        <f t="shared" si="1"/>
        <v>39</v>
      </c>
      <c r="BP8" s="15">
        <f t="shared" si="1"/>
        <v>35</v>
      </c>
      <c r="BQ8" s="15">
        <f t="shared" si="1"/>
        <v>40</v>
      </c>
      <c r="BR8" s="16">
        <f>SUM(BM8:BQ8)</f>
        <v>191</v>
      </c>
    </row>
    <row r="9" spans="1:70" ht="15" x14ac:dyDescent="0.15">
      <c r="B9" s="142" t="s">
        <v>35</v>
      </c>
      <c r="C9" s="138">
        <f>AB62</f>
        <v>1702</v>
      </c>
      <c r="D9" s="59">
        <f>AB63</f>
        <v>2264</v>
      </c>
      <c r="E9" s="60">
        <f>+C9+D9</f>
        <v>3966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1702</v>
      </c>
      <c r="J9" s="105">
        <f t="shared" si="3"/>
        <v>2265</v>
      </c>
      <c r="K9" s="106">
        <f t="shared" si="3"/>
        <v>3967</v>
      </c>
      <c r="L9" s="68"/>
      <c r="M9" s="239" t="s">
        <v>12</v>
      </c>
      <c r="N9" s="240"/>
      <c r="O9" s="247">
        <f>SUM(O7:O8)</f>
        <v>10182</v>
      </c>
      <c r="P9" s="253"/>
      <c r="Q9" s="17">
        <f t="shared" ref="Q9:V9" si="4">SUM(Q7:Q8)</f>
        <v>45</v>
      </c>
      <c r="R9" s="17">
        <f t="shared" si="4"/>
        <v>62</v>
      </c>
      <c r="S9" s="17">
        <f t="shared" si="4"/>
        <v>55</v>
      </c>
      <c r="T9" s="17">
        <f t="shared" si="4"/>
        <v>58</v>
      </c>
      <c r="U9" s="17">
        <f t="shared" si="4"/>
        <v>55</v>
      </c>
      <c r="V9" s="17">
        <f t="shared" si="4"/>
        <v>275</v>
      </c>
      <c r="W9" s="254" t="s">
        <v>12</v>
      </c>
      <c r="X9" s="255"/>
      <c r="Y9" s="17">
        <f t="shared" ref="Y9:AD9" si="5">SUM(Y7:Y8)</f>
        <v>72</v>
      </c>
      <c r="Z9" s="17">
        <f t="shared" si="5"/>
        <v>79</v>
      </c>
      <c r="AA9" s="17">
        <f t="shared" si="5"/>
        <v>79</v>
      </c>
      <c r="AB9" s="17">
        <f t="shared" si="5"/>
        <v>77</v>
      </c>
      <c r="AC9" s="17">
        <f t="shared" si="5"/>
        <v>76</v>
      </c>
      <c r="AD9" s="17">
        <f t="shared" si="5"/>
        <v>383</v>
      </c>
      <c r="AG9" s="239" t="s">
        <v>12</v>
      </c>
      <c r="AH9" s="240"/>
      <c r="AI9" s="247">
        <f>SUM(AI7:AI8)</f>
        <v>107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10289</v>
      </c>
      <c r="BD9" s="248"/>
      <c r="BE9" s="17">
        <f t="shared" ref="BE9:BJ9" si="8">SUM(BE7:BE8)</f>
        <v>45</v>
      </c>
      <c r="BF9" s="17">
        <f t="shared" si="8"/>
        <v>62</v>
      </c>
      <c r="BG9" s="17">
        <f t="shared" si="8"/>
        <v>55</v>
      </c>
      <c r="BH9" s="17">
        <f t="shared" si="8"/>
        <v>58</v>
      </c>
      <c r="BI9" s="17">
        <f t="shared" si="8"/>
        <v>55</v>
      </c>
      <c r="BJ9" s="17">
        <f t="shared" si="8"/>
        <v>275</v>
      </c>
      <c r="BK9" s="259" t="s">
        <v>12</v>
      </c>
      <c r="BL9" s="259"/>
      <c r="BM9" s="17">
        <f t="shared" ref="BM9:BR9" si="9">SUM(BM7:BM8)</f>
        <v>72</v>
      </c>
      <c r="BN9" s="17">
        <f t="shared" si="9"/>
        <v>79</v>
      </c>
      <c r="BO9" s="17">
        <f t="shared" si="9"/>
        <v>79</v>
      </c>
      <c r="BP9" s="17">
        <f t="shared" si="9"/>
        <v>77</v>
      </c>
      <c r="BQ9" s="17">
        <f t="shared" si="9"/>
        <v>76</v>
      </c>
      <c r="BR9" s="17">
        <f t="shared" si="9"/>
        <v>383</v>
      </c>
    </row>
    <row r="10" spans="1:70" ht="15.75" thickBot="1" x14ac:dyDescent="0.2">
      <c r="B10" s="143" t="s">
        <v>12</v>
      </c>
      <c r="C10" s="139">
        <f>O7</f>
        <v>4891</v>
      </c>
      <c r="D10" s="62">
        <f>O8</f>
        <v>5291</v>
      </c>
      <c r="E10" s="63">
        <f>+C10+D10</f>
        <v>10182</v>
      </c>
      <c r="F10" s="64">
        <f>AI7</f>
        <v>53</v>
      </c>
      <c r="G10" s="62">
        <f>AI8</f>
        <v>54</v>
      </c>
      <c r="H10" s="63">
        <f>SUM(F10:G10)</f>
        <v>107</v>
      </c>
      <c r="I10" s="107">
        <f t="shared" si="3"/>
        <v>4944</v>
      </c>
      <c r="J10" s="108">
        <f t="shared" si="3"/>
        <v>5345</v>
      </c>
      <c r="K10" s="109">
        <f t="shared" si="3"/>
        <v>10289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34.799999999999997</v>
      </c>
      <c r="D12" s="159">
        <f t="shared" si="10"/>
        <v>42.79</v>
      </c>
      <c r="E12" s="155">
        <f t="shared" si="10"/>
        <v>38.950000000000003</v>
      </c>
      <c r="F12" s="154">
        <f t="shared" si="10"/>
        <v>0</v>
      </c>
      <c r="G12" s="159">
        <f t="shared" si="10"/>
        <v>1.85</v>
      </c>
      <c r="H12" s="155">
        <f t="shared" si="10"/>
        <v>0.93</v>
      </c>
      <c r="I12" s="156">
        <f t="shared" si="10"/>
        <v>34.43</v>
      </c>
      <c r="J12" s="157">
        <f t="shared" si="10"/>
        <v>42.38</v>
      </c>
      <c r="K12" s="155">
        <f t="shared" si="10"/>
        <v>38.56</v>
      </c>
      <c r="L12" s="69"/>
      <c r="N12" s="158"/>
      <c r="O12" s="239" t="s">
        <v>13</v>
      </c>
      <c r="P12" s="258"/>
      <c r="Q12" s="23">
        <v>35</v>
      </c>
      <c r="R12" s="199">
        <v>32</v>
      </c>
      <c r="S12" s="199">
        <v>46</v>
      </c>
      <c r="T12" s="199">
        <v>32</v>
      </c>
      <c r="U12" s="199">
        <v>48</v>
      </c>
      <c r="V12" s="199">
        <f>SUM(Q12:U12)</f>
        <v>193</v>
      </c>
      <c r="W12" s="249" t="s">
        <v>13</v>
      </c>
      <c r="X12" s="250"/>
      <c r="Y12" s="24">
        <v>45</v>
      </c>
      <c r="Z12" s="199">
        <v>42</v>
      </c>
      <c r="AA12" s="199">
        <v>47</v>
      </c>
      <c r="AB12" s="199">
        <v>58</v>
      </c>
      <c r="AC12" s="199">
        <v>44</v>
      </c>
      <c r="AD12" s="200">
        <f>SUM(Y12:AC12)</f>
        <v>236</v>
      </c>
      <c r="AI12" s="239" t="s">
        <v>13</v>
      </c>
      <c r="AJ12" s="258"/>
      <c r="AK12" s="198"/>
      <c r="AL12" s="199"/>
      <c r="AM12" s="199"/>
      <c r="AN12" s="199"/>
      <c r="AO12" s="199"/>
      <c r="AP12" s="199">
        <f>SUM(AK12:AO12)</f>
        <v>0</v>
      </c>
      <c r="AQ12" s="249" t="s">
        <v>13</v>
      </c>
      <c r="AR12" s="250"/>
      <c r="AS12" s="199"/>
      <c r="AT12" s="199"/>
      <c r="AU12" s="199"/>
      <c r="AV12" s="199"/>
      <c r="AW12" s="199">
        <v>1</v>
      </c>
      <c r="AX12" s="200">
        <f>SUM(AS12:AW12)</f>
        <v>1</v>
      </c>
      <c r="BC12" s="239" t="s">
        <v>13</v>
      </c>
      <c r="BD12" s="258"/>
      <c r="BE12" s="198">
        <f>Q12+AK12</f>
        <v>35</v>
      </c>
      <c r="BF12" s="199">
        <f t="shared" ref="BF12:BI13" si="11">R12+AL12</f>
        <v>32</v>
      </c>
      <c r="BG12" s="199">
        <f t="shared" si="11"/>
        <v>46</v>
      </c>
      <c r="BH12" s="199">
        <f t="shared" si="11"/>
        <v>32</v>
      </c>
      <c r="BI12" s="199">
        <f t="shared" si="11"/>
        <v>48</v>
      </c>
      <c r="BJ12" s="199">
        <f>SUM(BE12:BI12)</f>
        <v>193</v>
      </c>
      <c r="BK12" s="251" t="s">
        <v>13</v>
      </c>
      <c r="BL12" s="251"/>
      <c r="BM12" s="199">
        <f t="shared" ref="BM12:BQ13" si="12">Y12+AS12</f>
        <v>45</v>
      </c>
      <c r="BN12" s="199">
        <f t="shared" si="12"/>
        <v>42</v>
      </c>
      <c r="BO12" s="199">
        <f t="shared" si="12"/>
        <v>47</v>
      </c>
      <c r="BP12" s="199">
        <f t="shared" si="12"/>
        <v>58</v>
      </c>
      <c r="BQ12" s="199">
        <f t="shared" si="12"/>
        <v>45</v>
      </c>
      <c r="BR12" s="200">
        <f>SUM(BM12:BQ12)</f>
        <v>237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39</v>
      </c>
      <c r="R13" s="15">
        <v>57</v>
      </c>
      <c r="S13" s="15">
        <v>50</v>
      </c>
      <c r="T13" s="15">
        <v>42</v>
      </c>
      <c r="U13" s="15">
        <v>38</v>
      </c>
      <c r="V13" s="15">
        <f>SUM(Q13:U13)</f>
        <v>226</v>
      </c>
      <c r="W13" s="256" t="s">
        <v>15</v>
      </c>
      <c r="X13" s="257"/>
      <c r="Y13" s="15">
        <v>36</v>
      </c>
      <c r="Z13" s="15">
        <v>46</v>
      </c>
      <c r="AA13" s="15">
        <v>54</v>
      </c>
      <c r="AB13" s="15">
        <v>52</v>
      </c>
      <c r="AC13" s="15">
        <v>48</v>
      </c>
      <c r="AD13" s="16">
        <f>SUM(Y13:AC13)</f>
        <v>236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1</v>
      </c>
      <c r="AX13" s="16">
        <f>SUM(AS13:AW13)</f>
        <v>1</v>
      </c>
      <c r="BC13" s="239" t="s">
        <v>15</v>
      </c>
      <c r="BD13" s="258"/>
      <c r="BE13" s="14">
        <f>Q13+AK13</f>
        <v>39</v>
      </c>
      <c r="BF13" s="15">
        <f t="shared" si="11"/>
        <v>57</v>
      </c>
      <c r="BG13" s="15">
        <f t="shared" si="11"/>
        <v>50</v>
      </c>
      <c r="BH13" s="15">
        <f t="shared" si="11"/>
        <v>42</v>
      </c>
      <c r="BI13" s="15">
        <f t="shared" si="11"/>
        <v>38</v>
      </c>
      <c r="BJ13" s="15">
        <f>SUM(BE13:BI13)</f>
        <v>226</v>
      </c>
      <c r="BK13" s="252" t="s">
        <v>15</v>
      </c>
      <c r="BL13" s="252"/>
      <c r="BM13" s="15">
        <f t="shared" si="12"/>
        <v>36</v>
      </c>
      <c r="BN13" s="15">
        <f t="shared" si="12"/>
        <v>46</v>
      </c>
      <c r="BO13" s="15">
        <f t="shared" si="12"/>
        <v>54</v>
      </c>
      <c r="BP13" s="15">
        <f t="shared" si="12"/>
        <v>52</v>
      </c>
      <c r="BQ13" s="15">
        <f t="shared" si="12"/>
        <v>49</v>
      </c>
      <c r="BR13" s="16">
        <f>SUM(BM13:BQ13)</f>
        <v>237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74</v>
      </c>
      <c r="R14" s="17">
        <f t="shared" si="13"/>
        <v>89</v>
      </c>
      <c r="S14" s="17">
        <f t="shared" si="13"/>
        <v>96</v>
      </c>
      <c r="T14" s="17">
        <f t="shared" si="13"/>
        <v>74</v>
      </c>
      <c r="U14" s="17">
        <f t="shared" si="13"/>
        <v>86</v>
      </c>
      <c r="V14" s="17">
        <f t="shared" si="13"/>
        <v>419</v>
      </c>
      <c r="W14" s="260" t="s">
        <v>12</v>
      </c>
      <c r="X14" s="261"/>
      <c r="Y14" s="17">
        <f t="shared" ref="Y14:AD14" si="14">SUM(Y12:Y13)</f>
        <v>81</v>
      </c>
      <c r="Z14" s="17">
        <f t="shared" si="14"/>
        <v>88</v>
      </c>
      <c r="AA14" s="17">
        <f t="shared" si="14"/>
        <v>101</v>
      </c>
      <c r="AB14" s="17">
        <f t="shared" si="14"/>
        <v>110</v>
      </c>
      <c r="AC14" s="17">
        <f t="shared" si="14"/>
        <v>92</v>
      </c>
      <c r="AD14" s="17">
        <f t="shared" si="14"/>
        <v>472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2</v>
      </c>
      <c r="AX14" s="17">
        <f t="shared" si="16"/>
        <v>2</v>
      </c>
      <c r="BC14" s="239" t="s">
        <v>12</v>
      </c>
      <c r="BD14" s="240"/>
      <c r="BE14" s="17">
        <f t="shared" ref="BE14:BJ14" si="17">SUM(BE12:BE13)</f>
        <v>74</v>
      </c>
      <c r="BF14" s="17">
        <f t="shared" si="17"/>
        <v>89</v>
      </c>
      <c r="BG14" s="17">
        <f t="shared" si="17"/>
        <v>96</v>
      </c>
      <c r="BH14" s="17">
        <f t="shared" si="17"/>
        <v>74</v>
      </c>
      <c r="BI14" s="17">
        <f t="shared" si="17"/>
        <v>86</v>
      </c>
      <c r="BJ14" s="17">
        <f t="shared" si="17"/>
        <v>419</v>
      </c>
      <c r="BK14" s="260" t="s">
        <v>12</v>
      </c>
      <c r="BL14" s="261"/>
      <c r="BM14" s="17">
        <f t="shared" ref="BM14:BR14" si="18">SUM(BM12:BM13)</f>
        <v>81</v>
      </c>
      <c r="BN14" s="17">
        <f t="shared" si="18"/>
        <v>88</v>
      </c>
      <c r="BO14" s="17">
        <f t="shared" si="18"/>
        <v>101</v>
      </c>
      <c r="BP14" s="17">
        <f t="shared" si="18"/>
        <v>110</v>
      </c>
      <c r="BQ14" s="17">
        <f t="shared" si="18"/>
        <v>94</v>
      </c>
      <c r="BR14" s="17">
        <f t="shared" si="18"/>
        <v>474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1609</v>
      </c>
      <c r="D17" s="73">
        <f>V28+AD28+V33+AD33+V38</f>
        <v>1525</v>
      </c>
      <c r="E17" s="74">
        <f>SUM(C17:D17)</f>
        <v>3134</v>
      </c>
      <c r="F17" s="75">
        <f>AP27+AX27+AP32+AX32+AP37</f>
        <v>5</v>
      </c>
      <c r="G17" s="73">
        <f>AP28+AX28+AP33+AX33+AP38</f>
        <v>8</v>
      </c>
      <c r="H17" s="74">
        <f>SUM(F17:G17)</f>
        <v>13</v>
      </c>
      <c r="I17" s="112">
        <f t="shared" ref="I17:K20" si="19">+C17+F17</f>
        <v>1614</v>
      </c>
      <c r="J17" s="113">
        <f t="shared" si="19"/>
        <v>1533</v>
      </c>
      <c r="K17" s="114">
        <f t="shared" si="19"/>
        <v>3147</v>
      </c>
      <c r="L17" s="68"/>
      <c r="O17" s="239" t="s">
        <v>13</v>
      </c>
      <c r="P17" s="258"/>
      <c r="Q17" s="198">
        <v>49</v>
      </c>
      <c r="R17" s="199">
        <v>21</v>
      </c>
      <c r="S17" s="199">
        <v>37</v>
      </c>
      <c r="T17" s="199">
        <v>43</v>
      </c>
      <c r="U17" s="199">
        <v>40</v>
      </c>
      <c r="V17" s="199">
        <f>SUM(Q17:U17)</f>
        <v>190</v>
      </c>
      <c r="W17" s="249" t="s">
        <v>13</v>
      </c>
      <c r="X17" s="250"/>
      <c r="Y17" s="199">
        <v>36</v>
      </c>
      <c r="Z17" s="199">
        <v>38</v>
      </c>
      <c r="AA17" s="199">
        <v>36</v>
      </c>
      <c r="AB17" s="199">
        <v>36</v>
      </c>
      <c r="AC17" s="199">
        <v>39</v>
      </c>
      <c r="AD17" s="200">
        <f>SUM(Y17:AC17)</f>
        <v>185</v>
      </c>
      <c r="AI17" s="239" t="s">
        <v>13</v>
      </c>
      <c r="AJ17" s="258"/>
      <c r="AK17" s="23">
        <v>4</v>
      </c>
      <c r="AL17" s="199">
        <v>3</v>
      </c>
      <c r="AM17" s="199">
        <v>5</v>
      </c>
      <c r="AN17" s="199">
        <v>4</v>
      </c>
      <c r="AO17" s="199">
        <v>3</v>
      </c>
      <c r="AP17" s="199">
        <f>SUM(AK17:AO17)</f>
        <v>19</v>
      </c>
      <c r="AQ17" s="249" t="s">
        <v>13</v>
      </c>
      <c r="AR17" s="250"/>
      <c r="AS17" s="199">
        <v>1</v>
      </c>
      <c r="AT17" s="199">
        <v>3</v>
      </c>
      <c r="AU17" s="199">
        <v>1</v>
      </c>
      <c r="AV17" s="199"/>
      <c r="AW17" s="199">
        <v>5</v>
      </c>
      <c r="AX17" s="200">
        <f>SUM(AS17:AW17)</f>
        <v>10</v>
      </c>
      <c r="BC17" s="239" t="s">
        <v>13</v>
      </c>
      <c r="BD17" s="258"/>
      <c r="BE17" s="198">
        <f t="shared" ref="BE17:BI18" si="20">Q17+AK17</f>
        <v>53</v>
      </c>
      <c r="BF17" s="199">
        <f t="shared" si="20"/>
        <v>24</v>
      </c>
      <c r="BG17" s="199">
        <f t="shared" si="20"/>
        <v>42</v>
      </c>
      <c r="BH17" s="199">
        <f t="shared" si="20"/>
        <v>47</v>
      </c>
      <c r="BI17" s="199">
        <f t="shared" si="20"/>
        <v>43</v>
      </c>
      <c r="BJ17" s="199">
        <f>SUM(BE17:BI17)</f>
        <v>209</v>
      </c>
      <c r="BK17" s="251" t="s">
        <v>13</v>
      </c>
      <c r="BL17" s="251"/>
      <c r="BM17" s="199">
        <f t="shared" ref="BM17:BQ18" si="21">Y17+AS17</f>
        <v>37</v>
      </c>
      <c r="BN17" s="199">
        <f t="shared" si="21"/>
        <v>41</v>
      </c>
      <c r="BO17" s="199">
        <f t="shared" si="21"/>
        <v>37</v>
      </c>
      <c r="BP17" s="199">
        <f t="shared" si="21"/>
        <v>36</v>
      </c>
      <c r="BQ17" s="199">
        <f t="shared" si="21"/>
        <v>44</v>
      </c>
      <c r="BR17" s="200">
        <f>SUM(BM17:BQ17)</f>
        <v>195</v>
      </c>
    </row>
    <row r="18" spans="2:70" ht="15.75" thickBot="1" x14ac:dyDescent="0.2">
      <c r="B18" s="149" t="s">
        <v>38</v>
      </c>
      <c r="C18" s="146">
        <f>AD37</f>
        <v>383</v>
      </c>
      <c r="D18" s="65">
        <f>AD38</f>
        <v>402</v>
      </c>
      <c r="E18" s="66">
        <f>SUM(C18:D18)</f>
        <v>785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383</v>
      </c>
      <c r="J18" s="116">
        <f t="shared" si="19"/>
        <v>402</v>
      </c>
      <c r="K18" s="117">
        <f t="shared" si="19"/>
        <v>785</v>
      </c>
      <c r="L18" s="69"/>
      <c r="O18" s="239" t="s">
        <v>15</v>
      </c>
      <c r="P18" s="258"/>
      <c r="Q18" s="14">
        <v>38</v>
      </c>
      <c r="R18" s="15">
        <v>46</v>
      </c>
      <c r="S18" s="15">
        <v>44</v>
      </c>
      <c r="T18" s="15">
        <v>37</v>
      </c>
      <c r="U18" s="15">
        <v>28</v>
      </c>
      <c r="V18" s="15">
        <f>SUM(Q18:U18)</f>
        <v>193</v>
      </c>
      <c r="W18" s="256" t="s">
        <v>15</v>
      </c>
      <c r="X18" s="257"/>
      <c r="Y18" s="15">
        <v>29</v>
      </c>
      <c r="Z18" s="15">
        <v>25</v>
      </c>
      <c r="AA18" s="15">
        <v>27</v>
      </c>
      <c r="AB18" s="15">
        <v>32</v>
      </c>
      <c r="AC18" s="15">
        <v>28</v>
      </c>
      <c r="AD18" s="16">
        <f>SUM(Y18:AC18)</f>
        <v>141</v>
      </c>
      <c r="AI18" s="239" t="s">
        <v>15</v>
      </c>
      <c r="AJ18" s="258"/>
      <c r="AK18" s="14">
        <v>2</v>
      </c>
      <c r="AL18" s="15"/>
      <c r="AM18" s="15">
        <v>3</v>
      </c>
      <c r="AN18" s="15">
        <v>1</v>
      </c>
      <c r="AO18" s="15">
        <v>1</v>
      </c>
      <c r="AP18" s="15">
        <f>SUM(AK18:AO18)</f>
        <v>7</v>
      </c>
      <c r="AQ18" s="256" t="s">
        <v>15</v>
      </c>
      <c r="AR18" s="257"/>
      <c r="AS18" s="15">
        <v>1</v>
      </c>
      <c r="AT18" s="15">
        <v>1</v>
      </c>
      <c r="AU18" s="15">
        <v>2</v>
      </c>
      <c r="AV18" s="15">
        <v>3</v>
      </c>
      <c r="AW18" s="15">
        <v>3</v>
      </c>
      <c r="AX18" s="16">
        <f>SUM(AS18:AW18)</f>
        <v>10</v>
      </c>
      <c r="BC18" s="239" t="s">
        <v>15</v>
      </c>
      <c r="BD18" s="258"/>
      <c r="BE18" s="14">
        <f t="shared" si="20"/>
        <v>40</v>
      </c>
      <c r="BF18" s="15">
        <f t="shared" si="20"/>
        <v>46</v>
      </c>
      <c r="BG18" s="15">
        <f t="shared" si="20"/>
        <v>47</v>
      </c>
      <c r="BH18" s="15">
        <f t="shared" si="20"/>
        <v>38</v>
      </c>
      <c r="BI18" s="15">
        <f t="shared" si="20"/>
        <v>29</v>
      </c>
      <c r="BJ18" s="15">
        <f>SUM(BE18:BI18)</f>
        <v>200</v>
      </c>
      <c r="BK18" s="252" t="s">
        <v>15</v>
      </c>
      <c r="BL18" s="252"/>
      <c r="BM18" s="15">
        <f t="shared" si="21"/>
        <v>30</v>
      </c>
      <c r="BN18" s="15">
        <f t="shared" si="21"/>
        <v>26</v>
      </c>
      <c r="BO18" s="15">
        <f t="shared" si="21"/>
        <v>29</v>
      </c>
      <c r="BP18" s="15">
        <f t="shared" si="21"/>
        <v>35</v>
      </c>
      <c r="BQ18" s="15">
        <f t="shared" si="21"/>
        <v>31</v>
      </c>
      <c r="BR18" s="16">
        <f>SUM(BM18:BQ18)</f>
        <v>151</v>
      </c>
    </row>
    <row r="19" spans="2:70" ht="15" x14ac:dyDescent="0.15">
      <c r="B19" s="150" t="s">
        <v>39</v>
      </c>
      <c r="C19" s="138">
        <f>V42</f>
        <v>448</v>
      </c>
      <c r="D19" s="59">
        <f>V43</f>
        <v>502</v>
      </c>
      <c r="E19" s="60">
        <f>SUM(C19:D19)</f>
        <v>950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448</v>
      </c>
      <c r="J19" s="105">
        <f t="shared" si="19"/>
        <v>502</v>
      </c>
      <c r="K19" s="118">
        <f t="shared" si="19"/>
        <v>950</v>
      </c>
      <c r="L19" s="69"/>
      <c r="O19" s="239" t="s">
        <v>12</v>
      </c>
      <c r="P19" s="240"/>
      <c r="Q19" s="17">
        <f t="shared" ref="Q19:V19" si="22">SUM(Q17:Q18)</f>
        <v>87</v>
      </c>
      <c r="R19" s="17">
        <f t="shared" si="22"/>
        <v>67</v>
      </c>
      <c r="S19" s="17">
        <f t="shared" si="22"/>
        <v>81</v>
      </c>
      <c r="T19" s="17">
        <f t="shared" si="22"/>
        <v>80</v>
      </c>
      <c r="U19" s="17">
        <f t="shared" si="22"/>
        <v>68</v>
      </c>
      <c r="V19" s="17">
        <f t="shared" si="22"/>
        <v>383</v>
      </c>
      <c r="W19" s="260" t="s">
        <v>12</v>
      </c>
      <c r="X19" s="261"/>
      <c r="Y19" s="17">
        <f>SUM(Y17:Y18)</f>
        <v>65</v>
      </c>
      <c r="Z19" s="17">
        <f t="shared" ref="Z19:AD19" si="23">SUM(Z17:Z18)</f>
        <v>63</v>
      </c>
      <c r="AA19" s="17">
        <f t="shared" si="23"/>
        <v>63</v>
      </c>
      <c r="AB19" s="17">
        <f t="shared" si="23"/>
        <v>68</v>
      </c>
      <c r="AC19" s="17">
        <f t="shared" si="23"/>
        <v>67</v>
      </c>
      <c r="AD19" s="17">
        <f t="shared" si="23"/>
        <v>326</v>
      </c>
      <c r="AI19" s="239" t="s">
        <v>12</v>
      </c>
      <c r="AJ19" s="240"/>
      <c r="AK19" s="17">
        <f t="shared" ref="AK19:AP19" si="24">SUM(AK17:AK18)</f>
        <v>6</v>
      </c>
      <c r="AL19" s="17">
        <f t="shared" si="24"/>
        <v>3</v>
      </c>
      <c r="AM19" s="17">
        <f t="shared" si="24"/>
        <v>8</v>
      </c>
      <c r="AN19" s="17">
        <f t="shared" si="24"/>
        <v>5</v>
      </c>
      <c r="AO19" s="17">
        <f t="shared" si="24"/>
        <v>4</v>
      </c>
      <c r="AP19" s="17">
        <f t="shared" si="24"/>
        <v>26</v>
      </c>
      <c r="AQ19" s="260" t="s">
        <v>12</v>
      </c>
      <c r="AR19" s="261"/>
      <c r="AS19" s="17">
        <f t="shared" ref="AS19:AX19" si="25">SUM(AS17:AS18)</f>
        <v>2</v>
      </c>
      <c r="AT19" s="17">
        <f t="shared" si="25"/>
        <v>4</v>
      </c>
      <c r="AU19" s="17">
        <f t="shared" si="25"/>
        <v>3</v>
      </c>
      <c r="AV19" s="17">
        <f t="shared" si="25"/>
        <v>3</v>
      </c>
      <c r="AW19" s="17">
        <f t="shared" si="25"/>
        <v>8</v>
      </c>
      <c r="AX19" s="17">
        <f t="shared" si="25"/>
        <v>20</v>
      </c>
      <c r="BC19" s="239" t="s">
        <v>12</v>
      </c>
      <c r="BD19" s="240"/>
      <c r="BE19" s="17">
        <f t="shared" ref="BE19:BJ19" si="26">SUM(BE17:BE18)</f>
        <v>93</v>
      </c>
      <c r="BF19" s="17">
        <f t="shared" si="26"/>
        <v>70</v>
      </c>
      <c r="BG19" s="17">
        <f t="shared" si="26"/>
        <v>89</v>
      </c>
      <c r="BH19" s="17">
        <f t="shared" si="26"/>
        <v>85</v>
      </c>
      <c r="BI19" s="17">
        <f t="shared" si="26"/>
        <v>72</v>
      </c>
      <c r="BJ19" s="17">
        <f t="shared" si="26"/>
        <v>409</v>
      </c>
      <c r="BK19" s="260" t="s">
        <v>12</v>
      </c>
      <c r="BL19" s="261"/>
      <c r="BM19" s="17">
        <f t="shared" ref="BM19:BR19" si="27">SUM(BM17:BM18)</f>
        <v>67</v>
      </c>
      <c r="BN19" s="17">
        <f t="shared" si="27"/>
        <v>67</v>
      </c>
      <c r="BO19" s="17">
        <f t="shared" si="27"/>
        <v>66</v>
      </c>
      <c r="BP19" s="17">
        <f t="shared" si="27"/>
        <v>71</v>
      </c>
      <c r="BQ19" s="17">
        <f t="shared" si="27"/>
        <v>75</v>
      </c>
      <c r="BR19" s="17">
        <f t="shared" si="27"/>
        <v>346</v>
      </c>
    </row>
    <row r="20" spans="2:70" ht="15.75" thickBot="1" x14ac:dyDescent="0.2">
      <c r="B20" s="151" t="s">
        <v>22</v>
      </c>
      <c r="C20" s="147">
        <f>C9-C18-C19</f>
        <v>871</v>
      </c>
      <c r="D20" s="76">
        <f>D9-D18-D19</f>
        <v>1360</v>
      </c>
      <c r="E20" s="77">
        <f>SUM(C20:D20)</f>
        <v>2231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871</v>
      </c>
      <c r="J20" s="120">
        <f t="shared" si="19"/>
        <v>1361</v>
      </c>
      <c r="K20" s="121">
        <f t="shared" si="19"/>
        <v>2232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9.75" customHeight="1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98">
        <v>32</v>
      </c>
      <c r="R22" s="168">
        <v>37</v>
      </c>
      <c r="S22" s="199">
        <v>39</v>
      </c>
      <c r="T22" s="199">
        <v>44</v>
      </c>
      <c r="U22" s="199">
        <v>35</v>
      </c>
      <c r="V22" s="15">
        <f>SUM(Q22:U22)</f>
        <v>187</v>
      </c>
      <c r="W22" s="249" t="s">
        <v>13</v>
      </c>
      <c r="X22" s="250"/>
      <c r="Y22" s="198">
        <v>43</v>
      </c>
      <c r="Z22" s="168">
        <v>48</v>
      </c>
      <c r="AA22" s="199">
        <v>44</v>
      </c>
      <c r="AB22" s="199">
        <v>56</v>
      </c>
      <c r="AC22" s="199">
        <v>50</v>
      </c>
      <c r="AD22" s="200">
        <f>SUM(Y22:AC22)</f>
        <v>241</v>
      </c>
      <c r="AI22" s="239" t="s">
        <v>13</v>
      </c>
      <c r="AJ22" s="258"/>
      <c r="AK22" s="198">
        <v>4</v>
      </c>
      <c r="AL22" s="199">
        <v>3</v>
      </c>
      <c r="AM22" s="199"/>
      <c r="AN22" s="199">
        <v>1</v>
      </c>
      <c r="AO22" s="199">
        <v>3</v>
      </c>
      <c r="AP22" s="199">
        <f>SUM(AK22:AO22)</f>
        <v>11</v>
      </c>
      <c r="AQ22" s="249" t="s">
        <v>13</v>
      </c>
      <c r="AR22" s="250"/>
      <c r="AS22" s="199">
        <v>2</v>
      </c>
      <c r="AT22" s="199"/>
      <c r="AU22" s="199">
        <v>3</v>
      </c>
      <c r="AV22" s="199">
        <v>1</v>
      </c>
      <c r="AW22" s="199">
        <v>1</v>
      </c>
      <c r="AX22" s="200">
        <f>SUM(AS22:AW22)</f>
        <v>7</v>
      </c>
      <c r="BC22" s="239" t="s">
        <v>13</v>
      </c>
      <c r="BD22" s="258"/>
      <c r="BE22" s="198">
        <f t="shared" ref="BE22:BI23" si="28">Q22+AK22</f>
        <v>36</v>
      </c>
      <c r="BF22" s="199">
        <f t="shared" si="28"/>
        <v>40</v>
      </c>
      <c r="BG22" s="199">
        <f t="shared" si="28"/>
        <v>39</v>
      </c>
      <c r="BH22" s="199">
        <f t="shared" si="28"/>
        <v>45</v>
      </c>
      <c r="BI22" s="199">
        <f t="shared" si="28"/>
        <v>38</v>
      </c>
      <c r="BJ22" s="199">
        <f>SUM(BE22:BI22)</f>
        <v>198</v>
      </c>
      <c r="BK22" s="251" t="s">
        <v>13</v>
      </c>
      <c r="BL22" s="251"/>
      <c r="BM22" s="199">
        <f t="shared" ref="BM22:BQ23" si="29">Y22+AS22</f>
        <v>45</v>
      </c>
      <c r="BN22" s="199">
        <f t="shared" si="29"/>
        <v>48</v>
      </c>
      <c r="BO22" s="199">
        <f t="shared" si="29"/>
        <v>47</v>
      </c>
      <c r="BP22" s="199">
        <f t="shared" si="29"/>
        <v>57</v>
      </c>
      <c r="BQ22" s="199">
        <f t="shared" si="29"/>
        <v>51</v>
      </c>
      <c r="BR22" s="200">
        <f>SUM(BM22:BQ22)</f>
        <v>248</v>
      </c>
    </row>
    <row r="23" spans="2:70" ht="16.5" thickTop="1" thickBot="1" x14ac:dyDescent="0.2">
      <c r="B23" s="94" t="s">
        <v>37</v>
      </c>
      <c r="C23" s="95">
        <f>ROUND(C17/$C$10,4)</f>
        <v>0.32900000000000001</v>
      </c>
      <c r="D23" s="96">
        <f>ROUND(D17/$D$10,4)</f>
        <v>0.28820000000000001</v>
      </c>
      <c r="E23" s="97">
        <f>ROUND(E17/$E$10,4)</f>
        <v>0.30780000000000002</v>
      </c>
      <c r="F23" s="95">
        <f>ROUND(F17/$F$10,4)</f>
        <v>9.4299999999999995E-2</v>
      </c>
      <c r="G23" s="96">
        <f>ROUND(G17/$G$10,4)</f>
        <v>0.14810000000000001</v>
      </c>
      <c r="H23" s="97">
        <f>ROUND(H17/$H$10,4)</f>
        <v>0.1215</v>
      </c>
      <c r="I23" s="124">
        <f>ROUND(I17/$I$10,4)</f>
        <v>0.32650000000000001</v>
      </c>
      <c r="J23" s="125">
        <f>ROUND(J17/$J$10,4)</f>
        <v>0.2868</v>
      </c>
      <c r="K23" s="126">
        <f>ROUND(K17/$K$10,4)</f>
        <v>0.30590000000000001</v>
      </c>
      <c r="L23" s="69"/>
      <c r="O23" s="239" t="s">
        <v>15</v>
      </c>
      <c r="P23" s="258"/>
      <c r="Q23" s="14">
        <v>33</v>
      </c>
      <c r="R23" s="15">
        <v>28</v>
      </c>
      <c r="S23" s="15">
        <v>30</v>
      </c>
      <c r="T23" s="15">
        <v>34</v>
      </c>
      <c r="U23" s="15">
        <v>36</v>
      </c>
      <c r="V23" s="15">
        <f>SUM(Q23:U23)</f>
        <v>161</v>
      </c>
      <c r="W23" s="256" t="s">
        <v>15</v>
      </c>
      <c r="X23" s="257"/>
      <c r="Y23" s="15">
        <v>49</v>
      </c>
      <c r="Z23" s="15">
        <v>37</v>
      </c>
      <c r="AA23" s="15">
        <v>48</v>
      </c>
      <c r="AB23" s="15">
        <v>48</v>
      </c>
      <c r="AC23" s="25">
        <v>53</v>
      </c>
      <c r="AD23" s="16">
        <f>SUM(Y23:AC23)</f>
        <v>235</v>
      </c>
      <c r="AI23" s="239" t="s">
        <v>15</v>
      </c>
      <c r="AJ23" s="258"/>
      <c r="AK23" s="14">
        <v>3</v>
      </c>
      <c r="AL23" s="15">
        <v>5</v>
      </c>
      <c r="AM23" s="15">
        <v>1</v>
      </c>
      <c r="AN23" s="15">
        <v>4</v>
      </c>
      <c r="AO23" s="15">
        <v>4</v>
      </c>
      <c r="AP23" s="15">
        <f>SUM(AK23:AO23)</f>
        <v>17</v>
      </c>
      <c r="AQ23" s="256" t="s">
        <v>15</v>
      </c>
      <c r="AR23" s="257"/>
      <c r="AS23" s="15">
        <v>4</v>
      </c>
      <c r="AT23" s="15">
        <v>3</v>
      </c>
      <c r="AU23" s="15">
        <v>3</v>
      </c>
      <c r="AV23" s="15"/>
      <c r="AW23" s="15"/>
      <c r="AX23" s="16">
        <f>SUM(AS23:AW23)</f>
        <v>10</v>
      </c>
      <c r="BC23" s="239" t="s">
        <v>15</v>
      </c>
      <c r="BD23" s="258"/>
      <c r="BE23" s="14">
        <f t="shared" si="28"/>
        <v>36</v>
      </c>
      <c r="BF23" s="15">
        <f t="shared" si="28"/>
        <v>33</v>
      </c>
      <c r="BG23" s="15">
        <f t="shared" si="28"/>
        <v>31</v>
      </c>
      <c r="BH23" s="15">
        <f t="shared" si="28"/>
        <v>38</v>
      </c>
      <c r="BI23" s="15">
        <f t="shared" si="28"/>
        <v>40</v>
      </c>
      <c r="BJ23" s="15">
        <f>SUM(BE23:BI23)</f>
        <v>178</v>
      </c>
      <c r="BK23" s="252" t="s">
        <v>15</v>
      </c>
      <c r="BL23" s="252"/>
      <c r="BM23" s="15">
        <f t="shared" si="29"/>
        <v>53</v>
      </c>
      <c r="BN23" s="15">
        <f t="shared" si="29"/>
        <v>40</v>
      </c>
      <c r="BO23" s="15">
        <f t="shared" si="29"/>
        <v>51</v>
      </c>
      <c r="BP23" s="15">
        <f t="shared" si="29"/>
        <v>48</v>
      </c>
      <c r="BQ23" s="15">
        <f t="shared" si="29"/>
        <v>53</v>
      </c>
      <c r="BR23" s="16">
        <f>SUM(BM23:BQ23)</f>
        <v>245</v>
      </c>
    </row>
    <row r="24" spans="2:70" ht="15" x14ac:dyDescent="0.15">
      <c r="B24" s="84" t="s">
        <v>38</v>
      </c>
      <c r="C24" s="86">
        <f>ROUND(C18/$C$10,4)</f>
        <v>7.8299999999999995E-2</v>
      </c>
      <c r="D24" s="83">
        <f>ROUND(D18/$D$10,4)</f>
        <v>7.5999999999999998E-2</v>
      </c>
      <c r="E24" s="87">
        <f>ROUND(E18/$E$10,4)</f>
        <v>7.7100000000000002E-2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7.7499999999999999E-2</v>
      </c>
      <c r="J24" s="128">
        <f>ROUND(J18/$J$10,4)</f>
        <v>7.5200000000000003E-2</v>
      </c>
      <c r="K24" s="129">
        <f>ROUND(K18/$K$10,4)</f>
        <v>7.6300000000000007E-2</v>
      </c>
      <c r="O24" s="239" t="s">
        <v>12</v>
      </c>
      <c r="P24" s="240"/>
      <c r="Q24" s="17">
        <f t="shared" ref="Q24:V24" si="30">SUM(Q22:Q23)</f>
        <v>65</v>
      </c>
      <c r="R24" s="17">
        <f t="shared" si="30"/>
        <v>65</v>
      </c>
      <c r="S24" s="17">
        <f t="shared" si="30"/>
        <v>69</v>
      </c>
      <c r="T24" s="17">
        <f t="shared" si="30"/>
        <v>78</v>
      </c>
      <c r="U24" s="17">
        <f t="shared" si="30"/>
        <v>71</v>
      </c>
      <c r="V24" s="17">
        <f t="shared" si="30"/>
        <v>348</v>
      </c>
      <c r="W24" s="260" t="s">
        <v>12</v>
      </c>
      <c r="X24" s="261"/>
      <c r="Y24" s="17">
        <f t="shared" ref="Y24:AD24" si="31">SUM(Y22:Y23)</f>
        <v>92</v>
      </c>
      <c r="Z24" s="17">
        <f t="shared" si="31"/>
        <v>85</v>
      </c>
      <c r="AA24" s="17">
        <f t="shared" si="31"/>
        <v>92</v>
      </c>
      <c r="AB24" s="17">
        <f t="shared" si="31"/>
        <v>104</v>
      </c>
      <c r="AC24" s="17">
        <f t="shared" si="31"/>
        <v>103</v>
      </c>
      <c r="AD24" s="17">
        <f t="shared" si="31"/>
        <v>476</v>
      </c>
      <c r="AI24" s="239" t="s">
        <v>12</v>
      </c>
      <c r="AJ24" s="240"/>
      <c r="AK24" s="17">
        <f t="shared" ref="AK24:AP24" si="32">SUM(AK22:AK23)</f>
        <v>7</v>
      </c>
      <c r="AL24" s="17">
        <f t="shared" si="32"/>
        <v>8</v>
      </c>
      <c r="AM24" s="17">
        <f t="shared" si="32"/>
        <v>1</v>
      </c>
      <c r="AN24" s="17">
        <f t="shared" si="32"/>
        <v>5</v>
      </c>
      <c r="AO24" s="17">
        <f t="shared" si="32"/>
        <v>7</v>
      </c>
      <c r="AP24" s="26">
        <f t="shared" si="32"/>
        <v>28</v>
      </c>
      <c r="AQ24" s="260" t="s">
        <v>12</v>
      </c>
      <c r="AR24" s="261"/>
      <c r="AS24" s="17">
        <f t="shared" ref="AS24:AX24" si="33">SUM(AS22:AS23)</f>
        <v>6</v>
      </c>
      <c r="AT24" s="17">
        <f t="shared" si="33"/>
        <v>3</v>
      </c>
      <c r="AU24" s="17">
        <f t="shared" si="33"/>
        <v>6</v>
      </c>
      <c r="AV24" s="17">
        <f t="shared" si="33"/>
        <v>1</v>
      </c>
      <c r="AW24" s="17">
        <f t="shared" si="33"/>
        <v>1</v>
      </c>
      <c r="AX24" s="17">
        <f t="shared" si="33"/>
        <v>17</v>
      </c>
      <c r="BC24" s="239" t="s">
        <v>12</v>
      </c>
      <c r="BD24" s="240"/>
      <c r="BE24" s="17">
        <f t="shared" ref="BE24:BJ24" si="34">SUM(BE22:BE23)</f>
        <v>72</v>
      </c>
      <c r="BF24" s="17">
        <f t="shared" si="34"/>
        <v>73</v>
      </c>
      <c r="BG24" s="17">
        <f t="shared" si="34"/>
        <v>70</v>
      </c>
      <c r="BH24" s="17">
        <f t="shared" si="34"/>
        <v>83</v>
      </c>
      <c r="BI24" s="17">
        <f t="shared" si="34"/>
        <v>78</v>
      </c>
      <c r="BJ24" s="17">
        <f t="shared" si="34"/>
        <v>376</v>
      </c>
      <c r="BK24" s="260" t="s">
        <v>12</v>
      </c>
      <c r="BL24" s="261"/>
      <c r="BM24" s="17">
        <f t="shared" ref="BM24:BR24" si="35">SUM(BM22:BM23)</f>
        <v>98</v>
      </c>
      <c r="BN24" s="17">
        <f t="shared" si="35"/>
        <v>88</v>
      </c>
      <c r="BO24" s="17">
        <f t="shared" si="35"/>
        <v>98</v>
      </c>
      <c r="BP24" s="17">
        <f t="shared" si="35"/>
        <v>105</v>
      </c>
      <c r="BQ24" s="17">
        <f t="shared" si="35"/>
        <v>104</v>
      </c>
      <c r="BR24" s="17">
        <f t="shared" si="35"/>
        <v>493</v>
      </c>
    </row>
    <row r="25" spans="2:70" ht="15" x14ac:dyDescent="0.15">
      <c r="B25" s="84" t="s">
        <v>39</v>
      </c>
      <c r="C25" s="86">
        <f>ROUND(C19/$C$10,4)</f>
        <v>9.1600000000000001E-2</v>
      </c>
      <c r="D25" s="83">
        <f>ROUND(D19/$D$10,4)</f>
        <v>9.4899999999999998E-2</v>
      </c>
      <c r="E25" s="87">
        <f>ROUND(E19/$E$10,4)</f>
        <v>9.3299999999999994E-2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9.06E-2</v>
      </c>
      <c r="J25" s="128">
        <f>ROUND(J19/$J$10,4)</f>
        <v>9.3899999999999997E-2</v>
      </c>
      <c r="K25" s="129">
        <f>ROUND(K19/$K$10,4)</f>
        <v>9.2299999999999993E-2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0.17810000000000001</v>
      </c>
      <c r="D26" s="89">
        <f>ROUND(D20/$D$10,4)</f>
        <v>0.25700000000000001</v>
      </c>
      <c r="E26" s="90">
        <f>ROUND(E20/$E$10,4)</f>
        <v>0.21909999999999999</v>
      </c>
      <c r="F26" s="88">
        <f>ROUND(F20/$F$10,4)</f>
        <v>0</v>
      </c>
      <c r="G26" s="89">
        <f>ROUND(G20/$G$10,4)</f>
        <v>1.8499999999999999E-2</v>
      </c>
      <c r="H26" s="90">
        <f>ROUND(H20/$H$10,4)</f>
        <v>9.2999999999999992E-3</v>
      </c>
      <c r="I26" s="130">
        <f>ROUND(I20/$I$10,4)</f>
        <v>0.1762</v>
      </c>
      <c r="J26" s="131">
        <f>ROUND(J20/$J$10,4)</f>
        <v>0.25459999999999999</v>
      </c>
      <c r="K26" s="132">
        <f>ROUND(K20/$K$10,4)</f>
        <v>0.21690000000000001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98">
        <v>63</v>
      </c>
      <c r="R27" s="199">
        <v>63</v>
      </c>
      <c r="S27" s="199">
        <v>55</v>
      </c>
      <c r="T27" s="199">
        <v>46</v>
      </c>
      <c r="U27" s="199">
        <v>61</v>
      </c>
      <c r="V27" s="199">
        <f>SUM(Q27:U27)</f>
        <v>288</v>
      </c>
      <c r="W27" s="249" t="s">
        <v>13</v>
      </c>
      <c r="X27" s="250"/>
      <c r="Y27" s="199">
        <v>73</v>
      </c>
      <c r="Z27" s="199">
        <v>71</v>
      </c>
      <c r="AA27" s="199">
        <v>80</v>
      </c>
      <c r="AB27" s="199">
        <v>92</v>
      </c>
      <c r="AC27" s="199">
        <v>83</v>
      </c>
      <c r="AD27" s="200">
        <f>SUM(Y27:AC27)</f>
        <v>399</v>
      </c>
      <c r="AI27" s="239" t="s">
        <v>13</v>
      </c>
      <c r="AJ27" s="258"/>
      <c r="AK27" s="198"/>
      <c r="AL27" s="199"/>
      <c r="AM27" s="199"/>
      <c r="AN27" s="199"/>
      <c r="AO27" s="199"/>
      <c r="AP27" s="199">
        <f>SUM(AK27:AO27)</f>
        <v>0</v>
      </c>
      <c r="AQ27" s="249" t="s">
        <v>13</v>
      </c>
      <c r="AR27" s="250"/>
      <c r="AS27" s="199">
        <v>1</v>
      </c>
      <c r="AT27" s="199">
        <v>1</v>
      </c>
      <c r="AU27" s="199"/>
      <c r="AV27" s="199"/>
      <c r="AW27" s="199">
        <v>1</v>
      </c>
      <c r="AX27" s="200">
        <f>SUM(AS27:AW27)</f>
        <v>3</v>
      </c>
      <c r="BC27" s="239" t="s">
        <v>13</v>
      </c>
      <c r="BD27" s="258"/>
      <c r="BE27" s="198">
        <f t="shared" ref="BE27:BI28" si="36">Q27+AK27</f>
        <v>63</v>
      </c>
      <c r="BF27" s="199">
        <f t="shared" si="36"/>
        <v>63</v>
      </c>
      <c r="BG27" s="199">
        <f t="shared" si="36"/>
        <v>55</v>
      </c>
      <c r="BH27" s="199">
        <f t="shared" si="36"/>
        <v>46</v>
      </c>
      <c r="BI27" s="199">
        <f t="shared" si="36"/>
        <v>61</v>
      </c>
      <c r="BJ27" s="199">
        <f>SUM(BE27:BI27)</f>
        <v>288</v>
      </c>
      <c r="BK27" s="251" t="s">
        <v>13</v>
      </c>
      <c r="BL27" s="251"/>
      <c r="BM27" s="199">
        <f t="shared" ref="BM27:BQ28" si="37">Y27+AS27</f>
        <v>74</v>
      </c>
      <c r="BN27" s="199">
        <f t="shared" si="37"/>
        <v>72</v>
      </c>
      <c r="BO27" s="199">
        <f t="shared" si="37"/>
        <v>80</v>
      </c>
      <c r="BP27" s="199">
        <f t="shared" si="37"/>
        <v>92</v>
      </c>
      <c r="BQ27" s="199">
        <f t="shared" si="37"/>
        <v>84</v>
      </c>
      <c r="BR27" s="200">
        <f>SUM(BM27:BQ27)</f>
        <v>402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61</v>
      </c>
      <c r="R28" s="15">
        <v>60</v>
      </c>
      <c r="S28" s="15">
        <v>48</v>
      </c>
      <c r="T28" s="15">
        <v>50</v>
      </c>
      <c r="U28" s="15">
        <v>59</v>
      </c>
      <c r="V28" s="15">
        <f>SUM(Q28:U28)</f>
        <v>278</v>
      </c>
      <c r="W28" s="256" t="s">
        <v>15</v>
      </c>
      <c r="X28" s="257"/>
      <c r="Y28" s="15">
        <v>70</v>
      </c>
      <c r="Z28" s="15">
        <v>70</v>
      </c>
      <c r="AA28" s="15">
        <v>55</v>
      </c>
      <c r="AB28" s="15">
        <v>66</v>
      </c>
      <c r="AC28" s="15">
        <v>62</v>
      </c>
      <c r="AD28" s="16">
        <f>SUM(Y28:AC28)</f>
        <v>323</v>
      </c>
      <c r="AI28" s="239" t="s">
        <v>15</v>
      </c>
      <c r="AJ28" s="258"/>
      <c r="AK28" s="14"/>
      <c r="AL28" s="15"/>
      <c r="AM28" s="15"/>
      <c r="AN28" s="15"/>
      <c r="AO28" s="15">
        <v>2</v>
      </c>
      <c r="AP28" s="15">
        <f>SUM(AK28:AO28)</f>
        <v>2</v>
      </c>
      <c r="AQ28" s="256" t="s">
        <v>15</v>
      </c>
      <c r="AR28" s="257"/>
      <c r="AS28" s="15">
        <v>1</v>
      </c>
      <c r="AT28" s="15"/>
      <c r="AU28" s="15"/>
      <c r="AV28" s="15"/>
      <c r="AW28" s="15">
        <v>1</v>
      </c>
      <c r="AX28" s="16">
        <f>SUM(AS28:AW28)</f>
        <v>2</v>
      </c>
      <c r="BC28" s="239" t="s">
        <v>15</v>
      </c>
      <c r="BD28" s="258"/>
      <c r="BE28" s="14">
        <f t="shared" si="36"/>
        <v>61</v>
      </c>
      <c r="BF28" s="15">
        <f t="shared" si="36"/>
        <v>60</v>
      </c>
      <c r="BG28" s="15">
        <f t="shared" si="36"/>
        <v>48</v>
      </c>
      <c r="BH28" s="15">
        <f t="shared" si="36"/>
        <v>50</v>
      </c>
      <c r="BI28" s="15">
        <f t="shared" si="36"/>
        <v>61</v>
      </c>
      <c r="BJ28" s="15">
        <f>SUM(BE28:BI28)</f>
        <v>280</v>
      </c>
      <c r="BK28" s="252" t="s">
        <v>15</v>
      </c>
      <c r="BL28" s="252"/>
      <c r="BM28" s="15">
        <f t="shared" si="37"/>
        <v>71</v>
      </c>
      <c r="BN28" s="15">
        <f t="shared" si="37"/>
        <v>70</v>
      </c>
      <c r="BO28" s="15">
        <f t="shared" si="37"/>
        <v>55</v>
      </c>
      <c r="BP28" s="15">
        <f t="shared" si="37"/>
        <v>66</v>
      </c>
      <c r="BQ28" s="15">
        <f t="shared" si="37"/>
        <v>63</v>
      </c>
      <c r="BR28" s="16">
        <f>SUM(BM28:BQ28)</f>
        <v>325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124</v>
      </c>
      <c r="R29" s="17">
        <f t="shared" ref="R29:V29" si="38">SUM(R27:R28)</f>
        <v>123</v>
      </c>
      <c r="S29" s="17">
        <f t="shared" si="38"/>
        <v>103</v>
      </c>
      <c r="T29" s="17">
        <f t="shared" si="38"/>
        <v>96</v>
      </c>
      <c r="U29" s="17">
        <f t="shared" si="38"/>
        <v>120</v>
      </c>
      <c r="V29" s="17">
        <f t="shared" si="38"/>
        <v>566</v>
      </c>
      <c r="W29" s="260" t="s">
        <v>12</v>
      </c>
      <c r="X29" s="261"/>
      <c r="Y29" s="17">
        <f t="shared" ref="Y29:AD29" si="39">SUM(Y27:Y28)</f>
        <v>143</v>
      </c>
      <c r="Z29" s="17">
        <f t="shared" si="39"/>
        <v>141</v>
      </c>
      <c r="AA29" s="17">
        <f t="shared" si="39"/>
        <v>135</v>
      </c>
      <c r="AB29" s="17">
        <f t="shared" si="39"/>
        <v>158</v>
      </c>
      <c r="AC29" s="17">
        <f t="shared" si="39"/>
        <v>145</v>
      </c>
      <c r="AD29" s="17">
        <f t="shared" si="39"/>
        <v>722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0</v>
      </c>
      <c r="AO29" s="17">
        <f t="shared" si="40"/>
        <v>2</v>
      </c>
      <c r="AP29" s="17">
        <f t="shared" si="40"/>
        <v>2</v>
      </c>
      <c r="AQ29" s="260" t="s">
        <v>12</v>
      </c>
      <c r="AR29" s="261"/>
      <c r="AS29" s="17">
        <f t="shared" ref="AS29:AX29" si="41">SUM(AS27:AS28)</f>
        <v>2</v>
      </c>
      <c r="AT29" s="17">
        <f t="shared" si="41"/>
        <v>1</v>
      </c>
      <c r="AU29" s="17">
        <f t="shared" si="41"/>
        <v>0</v>
      </c>
      <c r="AV29" s="17">
        <f t="shared" si="41"/>
        <v>0</v>
      </c>
      <c r="AW29" s="17">
        <f t="shared" si="41"/>
        <v>2</v>
      </c>
      <c r="AX29" s="17">
        <f t="shared" si="41"/>
        <v>5</v>
      </c>
      <c r="BC29" s="239" t="s">
        <v>12</v>
      </c>
      <c r="BD29" s="240"/>
      <c r="BE29" s="17">
        <f t="shared" ref="BE29:BJ29" si="42">SUM(BE27:BE28)</f>
        <v>124</v>
      </c>
      <c r="BF29" s="17">
        <f t="shared" si="42"/>
        <v>123</v>
      </c>
      <c r="BG29" s="17">
        <f t="shared" si="42"/>
        <v>103</v>
      </c>
      <c r="BH29" s="17">
        <f t="shared" si="42"/>
        <v>96</v>
      </c>
      <c r="BI29" s="17">
        <f t="shared" si="42"/>
        <v>122</v>
      </c>
      <c r="BJ29" s="17">
        <f t="shared" si="42"/>
        <v>568</v>
      </c>
      <c r="BK29" s="260" t="s">
        <v>12</v>
      </c>
      <c r="BL29" s="261"/>
      <c r="BM29" s="17">
        <f t="shared" ref="BM29:BR29" si="43">SUM(BM27:BM28)</f>
        <v>145</v>
      </c>
      <c r="BN29" s="17">
        <f t="shared" si="43"/>
        <v>142</v>
      </c>
      <c r="BO29" s="17">
        <f t="shared" si="43"/>
        <v>135</v>
      </c>
      <c r="BP29" s="17">
        <f t="shared" si="43"/>
        <v>158</v>
      </c>
      <c r="BQ29" s="17">
        <f t="shared" si="43"/>
        <v>147</v>
      </c>
      <c r="BR29" s="17">
        <f t="shared" si="43"/>
        <v>727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831</v>
      </c>
      <c r="D32" s="284">
        <f t="shared" si="44"/>
        <v>904</v>
      </c>
      <c r="E32" s="286">
        <f t="shared" si="44"/>
        <v>1735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831</v>
      </c>
      <c r="J32" s="296">
        <f t="shared" si="44"/>
        <v>904</v>
      </c>
      <c r="K32" s="298">
        <f t="shared" si="44"/>
        <v>1735</v>
      </c>
      <c r="O32" s="239" t="s">
        <v>13</v>
      </c>
      <c r="P32" s="258"/>
      <c r="Q32" s="198">
        <v>59</v>
      </c>
      <c r="R32" s="199">
        <v>69</v>
      </c>
      <c r="S32" s="199">
        <v>64</v>
      </c>
      <c r="T32" s="199">
        <v>61</v>
      </c>
      <c r="U32" s="199">
        <v>65</v>
      </c>
      <c r="V32" s="199">
        <f>SUM(Q32:U32)</f>
        <v>318</v>
      </c>
      <c r="W32" s="249" t="s">
        <v>13</v>
      </c>
      <c r="X32" s="250"/>
      <c r="Y32" s="201">
        <v>49</v>
      </c>
      <c r="Z32" s="199">
        <v>52</v>
      </c>
      <c r="AA32" s="199">
        <v>57</v>
      </c>
      <c r="AB32" s="199">
        <v>62</v>
      </c>
      <c r="AC32" s="199">
        <v>47</v>
      </c>
      <c r="AD32" s="200">
        <f>SUM(Y32:AC32)</f>
        <v>267</v>
      </c>
      <c r="AI32" s="239" t="s">
        <v>13</v>
      </c>
      <c r="AJ32" s="258"/>
      <c r="AK32" s="198"/>
      <c r="AL32" s="199">
        <v>1</v>
      </c>
      <c r="AM32" s="199"/>
      <c r="AN32" s="199"/>
      <c r="AO32" s="199"/>
      <c r="AP32" s="199">
        <f>SUM(AK32:AO32)</f>
        <v>1</v>
      </c>
      <c r="AQ32" s="249" t="s">
        <v>13</v>
      </c>
      <c r="AR32" s="250"/>
      <c r="AS32" s="199"/>
      <c r="AT32" s="199">
        <v>1</v>
      </c>
      <c r="AU32" s="199"/>
      <c r="AV32" s="199"/>
      <c r="AW32" s="199"/>
      <c r="AX32" s="200">
        <f>SUM(AS32:AW32)</f>
        <v>1</v>
      </c>
      <c r="BC32" s="239" t="s">
        <v>13</v>
      </c>
      <c r="BD32" s="258"/>
      <c r="BE32" s="198">
        <f t="shared" ref="BE32:BI32" si="45">Q32+AK32</f>
        <v>59</v>
      </c>
      <c r="BF32" s="199">
        <f t="shared" si="45"/>
        <v>70</v>
      </c>
      <c r="BG32" s="199">
        <f t="shared" si="45"/>
        <v>64</v>
      </c>
      <c r="BH32" s="199">
        <f t="shared" si="45"/>
        <v>61</v>
      </c>
      <c r="BI32" s="199">
        <f t="shared" si="45"/>
        <v>65</v>
      </c>
      <c r="BJ32" s="199">
        <f>SUM(BE32:BI32)</f>
        <v>319</v>
      </c>
      <c r="BK32" s="251" t="s">
        <v>13</v>
      </c>
      <c r="BL32" s="251"/>
      <c r="BM32" s="199">
        <f t="shared" ref="BM32:BQ33" si="46">Y32+AS32</f>
        <v>49</v>
      </c>
      <c r="BN32" s="199">
        <f t="shared" si="46"/>
        <v>53</v>
      </c>
      <c r="BO32" s="199">
        <f t="shared" si="46"/>
        <v>57</v>
      </c>
      <c r="BP32" s="199">
        <f t="shared" si="46"/>
        <v>62</v>
      </c>
      <c r="BQ32" s="199">
        <f t="shared" si="46"/>
        <v>47</v>
      </c>
      <c r="BR32" s="200">
        <f>SUM(BM32:BQ32)</f>
        <v>268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58</v>
      </c>
      <c r="R33" s="15">
        <v>88</v>
      </c>
      <c r="S33" s="15">
        <v>64</v>
      </c>
      <c r="T33" s="15">
        <v>49</v>
      </c>
      <c r="U33" s="15">
        <v>64</v>
      </c>
      <c r="V33" s="15">
        <f>SUM(Q33:U33)</f>
        <v>323</v>
      </c>
      <c r="W33" s="256" t="s">
        <v>15</v>
      </c>
      <c r="X33" s="257"/>
      <c r="Y33" s="15">
        <v>49</v>
      </c>
      <c r="Z33" s="15">
        <v>61</v>
      </c>
      <c r="AA33" s="15">
        <v>48</v>
      </c>
      <c r="AB33" s="15">
        <v>47</v>
      </c>
      <c r="AC33" s="15">
        <v>60</v>
      </c>
      <c r="AD33" s="16">
        <f>SUM(Y33:AC33)</f>
        <v>265</v>
      </c>
      <c r="AI33" s="239" t="s">
        <v>15</v>
      </c>
      <c r="AJ33" s="258"/>
      <c r="AK33" s="14"/>
      <c r="AL33" s="15">
        <v>2</v>
      </c>
      <c r="AM33" s="15">
        <v>1</v>
      </c>
      <c r="AN33" s="15"/>
      <c r="AO33" s="15"/>
      <c r="AP33" s="15">
        <f>SUM(AK33:AO33)</f>
        <v>3</v>
      </c>
      <c r="AQ33" s="256" t="s">
        <v>15</v>
      </c>
      <c r="AR33" s="257"/>
      <c r="AS33" s="15"/>
      <c r="AT33" s="15"/>
      <c r="AU33" s="15">
        <v>1</v>
      </c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58</v>
      </c>
      <c r="BF33" s="14">
        <f t="shared" ref="BF33:BI33" si="47">SUM(R33,AL33)</f>
        <v>90</v>
      </c>
      <c r="BG33" s="14">
        <f t="shared" si="47"/>
        <v>65</v>
      </c>
      <c r="BH33" s="14">
        <f t="shared" si="47"/>
        <v>49</v>
      </c>
      <c r="BI33" s="14">
        <f t="shared" si="47"/>
        <v>64</v>
      </c>
      <c r="BJ33" s="15">
        <f>SUM(BE33:BI33)</f>
        <v>326</v>
      </c>
      <c r="BK33" s="252" t="s">
        <v>15</v>
      </c>
      <c r="BL33" s="252"/>
      <c r="BM33" s="15">
        <f>Y33+AS33</f>
        <v>49</v>
      </c>
      <c r="BN33" s="15">
        <f t="shared" si="46"/>
        <v>61</v>
      </c>
      <c r="BO33" s="15">
        <f t="shared" si="46"/>
        <v>49</v>
      </c>
      <c r="BP33" s="15">
        <f t="shared" si="46"/>
        <v>47</v>
      </c>
      <c r="BQ33" s="15">
        <f t="shared" si="46"/>
        <v>60</v>
      </c>
      <c r="BR33" s="16">
        <f>SUM(BM33:BQ33)</f>
        <v>266</v>
      </c>
    </row>
    <row r="34" spans="2:70" x14ac:dyDescent="0.15">
      <c r="B34" s="80" t="s">
        <v>46</v>
      </c>
      <c r="C34" s="312">
        <f t="shared" ref="C34:K34" si="48">C20</f>
        <v>871</v>
      </c>
      <c r="D34" s="314">
        <f t="shared" si="48"/>
        <v>1360</v>
      </c>
      <c r="E34" s="316">
        <f t="shared" si="48"/>
        <v>2231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871</v>
      </c>
      <c r="J34" s="310">
        <f t="shared" si="48"/>
        <v>1361</v>
      </c>
      <c r="K34" s="324">
        <f t="shared" si="48"/>
        <v>2232</v>
      </c>
      <c r="O34" s="239" t="s">
        <v>12</v>
      </c>
      <c r="P34" s="240"/>
      <c r="Q34" s="17">
        <f t="shared" ref="Q34:V34" si="49">SUM(Q32:Q33)</f>
        <v>117</v>
      </c>
      <c r="R34" s="17">
        <f t="shared" si="49"/>
        <v>157</v>
      </c>
      <c r="S34" s="17">
        <f t="shared" si="49"/>
        <v>128</v>
      </c>
      <c r="T34" s="17">
        <f t="shared" si="49"/>
        <v>110</v>
      </c>
      <c r="U34" s="17">
        <f t="shared" si="49"/>
        <v>129</v>
      </c>
      <c r="V34" s="17">
        <f t="shared" si="49"/>
        <v>641</v>
      </c>
      <c r="W34" s="260" t="s">
        <v>12</v>
      </c>
      <c r="X34" s="261"/>
      <c r="Y34" s="17">
        <f t="shared" ref="Y34:AD34" si="50">SUM(Y32:Y33)</f>
        <v>98</v>
      </c>
      <c r="Z34" s="17">
        <f t="shared" si="50"/>
        <v>113</v>
      </c>
      <c r="AA34" s="17">
        <f t="shared" si="50"/>
        <v>105</v>
      </c>
      <c r="AB34" s="17">
        <f t="shared" si="50"/>
        <v>109</v>
      </c>
      <c r="AC34" s="17">
        <f t="shared" si="50"/>
        <v>107</v>
      </c>
      <c r="AD34" s="17">
        <f t="shared" si="50"/>
        <v>532</v>
      </c>
      <c r="AI34" s="239" t="s">
        <v>12</v>
      </c>
      <c r="AJ34" s="240"/>
      <c r="AK34" s="17">
        <f t="shared" ref="AK34:AP34" si="51">SUM(AK32:AK33)</f>
        <v>0</v>
      </c>
      <c r="AL34" s="17">
        <f t="shared" si="51"/>
        <v>3</v>
      </c>
      <c r="AM34" s="17">
        <f t="shared" si="51"/>
        <v>1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0</v>
      </c>
      <c r="AT34" s="17">
        <f t="shared" ref="AT34:AX34" si="52">SUM(AT32:AT33)</f>
        <v>1</v>
      </c>
      <c r="AU34" s="17">
        <f t="shared" si="52"/>
        <v>1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117</v>
      </c>
      <c r="BF34" s="17">
        <f t="shared" si="53"/>
        <v>160</v>
      </c>
      <c r="BG34" s="17">
        <f t="shared" si="53"/>
        <v>129</v>
      </c>
      <c r="BH34" s="17">
        <f t="shared" si="53"/>
        <v>110</v>
      </c>
      <c r="BI34" s="17">
        <f t="shared" si="53"/>
        <v>129</v>
      </c>
      <c r="BJ34" s="17">
        <f t="shared" si="53"/>
        <v>645</v>
      </c>
      <c r="BK34" s="260" t="s">
        <v>12</v>
      </c>
      <c r="BL34" s="261"/>
      <c r="BM34" s="17">
        <f t="shared" ref="BM34:BR34" si="54">SUM(BM32:BM33)</f>
        <v>98</v>
      </c>
      <c r="BN34" s="17">
        <f t="shared" si="54"/>
        <v>114</v>
      </c>
      <c r="BO34" s="17">
        <f t="shared" si="54"/>
        <v>106</v>
      </c>
      <c r="BP34" s="17">
        <f t="shared" si="54"/>
        <v>109</v>
      </c>
      <c r="BQ34" s="17">
        <f t="shared" si="54"/>
        <v>107</v>
      </c>
      <c r="BR34" s="17">
        <f t="shared" si="54"/>
        <v>534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98">
        <v>48</v>
      </c>
      <c r="R37" s="199">
        <v>56</v>
      </c>
      <c r="S37" s="199">
        <v>78</v>
      </c>
      <c r="T37" s="199">
        <v>73</v>
      </c>
      <c r="U37" s="199">
        <v>82</v>
      </c>
      <c r="V37" s="199">
        <f>SUM(Q37:U37)</f>
        <v>337</v>
      </c>
      <c r="W37" s="249" t="s">
        <v>13</v>
      </c>
      <c r="X37" s="250"/>
      <c r="Y37" s="199">
        <v>68</v>
      </c>
      <c r="Z37" s="199">
        <v>73</v>
      </c>
      <c r="AA37" s="199">
        <v>58</v>
      </c>
      <c r="AB37" s="199">
        <v>85</v>
      </c>
      <c r="AC37" s="199">
        <v>99</v>
      </c>
      <c r="AD37" s="200">
        <f>SUM(Y37:AC37)</f>
        <v>383</v>
      </c>
      <c r="AI37" s="239" t="s">
        <v>13</v>
      </c>
      <c r="AJ37" s="258"/>
      <c r="AK37" s="198"/>
      <c r="AL37" s="199"/>
      <c r="AM37" s="199"/>
      <c r="AN37" s="199"/>
      <c r="AO37" s="199"/>
      <c r="AP37" s="199">
        <f>SUM(AK37:AO37)</f>
        <v>0</v>
      </c>
      <c r="AQ37" s="249" t="s">
        <v>13</v>
      </c>
      <c r="AR37" s="250"/>
      <c r="AS37" s="199"/>
      <c r="AT37" s="199"/>
      <c r="AU37" s="199"/>
      <c r="AV37" s="199"/>
      <c r="AW37" s="199"/>
      <c r="AX37" s="200">
        <f>SUM(AS37:AW37)</f>
        <v>0</v>
      </c>
      <c r="BC37" s="239" t="s">
        <v>13</v>
      </c>
      <c r="BD37" s="258"/>
      <c r="BE37" s="198">
        <f t="shared" ref="BE37:BI38" si="55">Q37+AK37</f>
        <v>48</v>
      </c>
      <c r="BF37" s="199">
        <f t="shared" si="55"/>
        <v>56</v>
      </c>
      <c r="BG37" s="199">
        <f t="shared" si="55"/>
        <v>78</v>
      </c>
      <c r="BH37" s="199">
        <f t="shared" si="55"/>
        <v>73</v>
      </c>
      <c r="BI37" s="199">
        <f t="shared" si="55"/>
        <v>82</v>
      </c>
      <c r="BJ37" s="199">
        <f>SUM(BE37:BI37)</f>
        <v>337</v>
      </c>
      <c r="BK37" s="251" t="s">
        <v>13</v>
      </c>
      <c r="BL37" s="251"/>
      <c r="BM37" s="199">
        <f t="shared" ref="BM37:BQ38" si="56">Y37+AS37</f>
        <v>68</v>
      </c>
      <c r="BN37" s="199">
        <f t="shared" si="56"/>
        <v>73</v>
      </c>
      <c r="BO37" s="199">
        <f t="shared" si="56"/>
        <v>58</v>
      </c>
      <c r="BP37" s="199">
        <f t="shared" si="56"/>
        <v>85</v>
      </c>
      <c r="BQ37" s="199">
        <f t="shared" si="56"/>
        <v>99</v>
      </c>
      <c r="BR37" s="200">
        <f>SUM(BM37:BQ37)</f>
        <v>383</v>
      </c>
    </row>
    <row r="38" spans="2:70" ht="14.25" thickBot="1" x14ac:dyDescent="0.2">
      <c r="B38" s="135" t="s">
        <v>41</v>
      </c>
      <c r="C38" s="332">
        <f>ROUND(C32/$C$10,4)</f>
        <v>0.1699</v>
      </c>
      <c r="D38" s="334">
        <f>ROUND(D32/$D$10,4)</f>
        <v>0.1709</v>
      </c>
      <c r="E38" s="336">
        <f>ROUND(E32/$E$10,4)</f>
        <v>0.1704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0.1681</v>
      </c>
      <c r="J38" s="328">
        <f>ROUND(J32/$J$10,4)</f>
        <v>0.1691</v>
      </c>
      <c r="K38" s="330">
        <f>ROUND(K32/$K$10,4)</f>
        <v>0.1686</v>
      </c>
      <c r="O38" s="239" t="s">
        <v>15</v>
      </c>
      <c r="P38" s="258"/>
      <c r="Q38" s="27">
        <v>68</v>
      </c>
      <c r="R38" s="15">
        <v>59</v>
      </c>
      <c r="S38" s="15">
        <v>73</v>
      </c>
      <c r="T38" s="15">
        <v>61</v>
      </c>
      <c r="U38" s="15">
        <v>75</v>
      </c>
      <c r="V38" s="15">
        <f>SUM(Q38:U38)</f>
        <v>336</v>
      </c>
      <c r="W38" s="256" t="s">
        <v>15</v>
      </c>
      <c r="X38" s="257"/>
      <c r="Y38" s="15">
        <v>82</v>
      </c>
      <c r="Z38" s="15">
        <v>75</v>
      </c>
      <c r="AA38" s="15">
        <v>87</v>
      </c>
      <c r="AB38" s="15">
        <v>76</v>
      </c>
      <c r="AC38" s="15">
        <v>82</v>
      </c>
      <c r="AD38" s="16">
        <f>SUM(Y38:AC38)</f>
        <v>402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68</v>
      </c>
      <c r="BF38" s="15">
        <f t="shared" si="55"/>
        <v>59</v>
      </c>
      <c r="BG38" s="15">
        <f t="shared" si="55"/>
        <v>73</v>
      </c>
      <c r="BH38" s="15">
        <f t="shared" si="55"/>
        <v>61</v>
      </c>
      <c r="BI38" s="15">
        <f t="shared" si="55"/>
        <v>75</v>
      </c>
      <c r="BJ38" s="15">
        <f>SUM(BE38:BI38)</f>
        <v>336</v>
      </c>
      <c r="BK38" s="252" t="s">
        <v>15</v>
      </c>
      <c r="BL38" s="252"/>
      <c r="BM38" s="15">
        <f t="shared" si="56"/>
        <v>82</v>
      </c>
      <c r="BN38" s="15">
        <f t="shared" si="56"/>
        <v>75</v>
      </c>
      <c r="BO38" s="15">
        <f t="shared" si="56"/>
        <v>87</v>
      </c>
      <c r="BP38" s="15">
        <f t="shared" si="56"/>
        <v>76</v>
      </c>
      <c r="BQ38" s="15">
        <f t="shared" si="56"/>
        <v>82</v>
      </c>
      <c r="BR38" s="16">
        <f>SUM(BM38:BQ38)</f>
        <v>402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116</v>
      </c>
      <c r="R39" s="17">
        <f t="shared" si="57"/>
        <v>115</v>
      </c>
      <c r="S39" s="17">
        <f t="shared" si="57"/>
        <v>151</v>
      </c>
      <c r="T39" s="17">
        <f t="shared" si="57"/>
        <v>134</v>
      </c>
      <c r="U39" s="17">
        <f t="shared" si="57"/>
        <v>157</v>
      </c>
      <c r="V39" s="17">
        <f t="shared" si="57"/>
        <v>673</v>
      </c>
      <c r="W39" s="260" t="s">
        <v>12</v>
      </c>
      <c r="X39" s="261"/>
      <c r="Y39" s="17">
        <f t="shared" ref="Y39:AD39" si="58">SUM(Y37:Y38)</f>
        <v>150</v>
      </c>
      <c r="Z39" s="17">
        <f t="shared" si="58"/>
        <v>148</v>
      </c>
      <c r="AA39" s="17">
        <f t="shared" si="58"/>
        <v>145</v>
      </c>
      <c r="AB39" s="17">
        <f t="shared" si="58"/>
        <v>161</v>
      </c>
      <c r="AC39" s="17">
        <f t="shared" si="58"/>
        <v>181</v>
      </c>
      <c r="AD39" s="17">
        <f t="shared" si="58"/>
        <v>785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116</v>
      </c>
      <c r="BF39" s="17">
        <f t="shared" si="61"/>
        <v>115</v>
      </c>
      <c r="BG39" s="17">
        <f t="shared" si="61"/>
        <v>151</v>
      </c>
      <c r="BH39" s="17">
        <f t="shared" si="61"/>
        <v>134</v>
      </c>
      <c r="BI39" s="17">
        <f t="shared" si="61"/>
        <v>157</v>
      </c>
      <c r="BJ39" s="17">
        <f t="shared" si="61"/>
        <v>673</v>
      </c>
      <c r="BK39" s="260" t="s">
        <v>12</v>
      </c>
      <c r="BL39" s="261"/>
      <c r="BM39" s="17">
        <f t="shared" ref="BM39:BR39" si="62">SUM(BM37:BM38)</f>
        <v>150</v>
      </c>
      <c r="BN39" s="17">
        <f t="shared" si="62"/>
        <v>148</v>
      </c>
      <c r="BO39" s="17">
        <f t="shared" si="62"/>
        <v>145</v>
      </c>
      <c r="BP39" s="17">
        <f t="shared" si="62"/>
        <v>161</v>
      </c>
      <c r="BQ39" s="17">
        <f t="shared" si="62"/>
        <v>181</v>
      </c>
      <c r="BR39" s="17">
        <f t="shared" si="62"/>
        <v>785</v>
      </c>
    </row>
    <row r="40" spans="2:70" x14ac:dyDescent="0.15">
      <c r="B40" s="82" t="s">
        <v>43</v>
      </c>
      <c r="C40" s="333">
        <f>ROUND(C34/$C$10,4)</f>
        <v>0.17810000000000001</v>
      </c>
      <c r="D40" s="335">
        <f>ROUND(D34/$D$10,4)</f>
        <v>0.25700000000000001</v>
      </c>
      <c r="E40" s="337">
        <f>ROUND(E34/$E$10,4)</f>
        <v>0.21909999999999999</v>
      </c>
      <c r="F40" s="333">
        <f>ROUND(F34/$F$10,4)</f>
        <v>0</v>
      </c>
      <c r="G40" s="335">
        <f>ROUND(G34/$G$10,4)</f>
        <v>1.8499999999999999E-2</v>
      </c>
      <c r="H40" s="339">
        <f>ROUND(H34/$H$10,4)</f>
        <v>9.2999999999999992E-3</v>
      </c>
      <c r="I40" s="327">
        <f>ROUND(I34/$I$10,4)</f>
        <v>0.1762</v>
      </c>
      <c r="J40" s="329">
        <f>ROUND(J34/$J$10,4)</f>
        <v>0.25459999999999999</v>
      </c>
      <c r="K40" s="331">
        <f>ROUND(K34/$K$10,4)</f>
        <v>0.21690000000000001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98">
        <v>90</v>
      </c>
      <c r="R42" s="199">
        <v>80</v>
      </c>
      <c r="S42" s="199">
        <v>99</v>
      </c>
      <c r="T42" s="199">
        <v>76</v>
      </c>
      <c r="U42" s="199">
        <v>103</v>
      </c>
      <c r="V42" s="199">
        <f>SUM(Q42:U42)</f>
        <v>448</v>
      </c>
      <c r="W42" s="249" t="s">
        <v>13</v>
      </c>
      <c r="X42" s="250"/>
      <c r="Y42" s="199">
        <v>97</v>
      </c>
      <c r="Z42" s="199">
        <v>91</v>
      </c>
      <c r="AA42" s="199">
        <v>46</v>
      </c>
      <c r="AB42" s="199">
        <v>47</v>
      </c>
      <c r="AC42" s="199">
        <v>67</v>
      </c>
      <c r="AD42" s="200">
        <f>SUM(Y42:AC42)</f>
        <v>348</v>
      </c>
      <c r="AI42" s="239" t="s">
        <v>13</v>
      </c>
      <c r="AJ42" s="258"/>
      <c r="AK42" s="198"/>
      <c r="AL42" s="199"/>
      <c r="AM42" s="199"/>
      <c r="AN42" s="199"/>
      <c r="AO42" s="199"/>
      <c r="AP42" s="199">
        <f>SUM(AK42:AO42)</f>
        <v>0</v>
      </c>
      <c r="AQ42" s="249" t="s">
        <v>13</v>
      </c>
      <c r="AR42" s="250"/>
      <c r="AS42" s="199"/>
      <c r="AT42" s="199"/>
      <c r="AU42" s="199"/>
      <c r="AV42" s="199"/>
      <c r="AW42" s="199"/>
      <c r="AX42" s="200">
        <f>SUM(AS42:AW42)</f>
        <v>0</v>
      </c>
      <c r="BC42" s="239" t="s">
        <v>13</v>
      </c>
      <c r="BD42" s="258"/>
      <c r="BE42" s="198">
        <f t="shared" ref="BE42:BI43" si="63">Q42+AK42</f>
        <v>90</v>
      </c>
      <c r="BF42" s="199">
        <f t="shared" si="63"/>
        <v>80</v>
      </c>
      <c r="BG42" s="199">
        <f t="shared" si="63"/>
        <v>99</v>
      </c>
      <c r="BH42" s="199">
        <f t="shared" si="63"/>
        <v>76</v>
      </c>
      <c r="BI42" s="199">
        <f t="shared" si="63"/>
        <v>103</v>
      </c>
      <c r="BJ42" s="200">
        <f>SUM(BE42:BI42)</f>
        <v>448</v>
      </c>
      <c r="BK42" s="251" t="s">
        <v>13</v>
      </c>
      <c r="BL42" s="251"/>
      <c r="BM42" s="199">
        <f t="shared" ref="BM42:BQ43" si="64">Y42+AS42</f>
        <v>97</v>
      </c>
      <c r="BN42" s="199">
        <f t="shared" si="64"/>
        <v>91</v>
      </c>
      <c r="BO42" s="199">
        <f t="shared" si="64"/>
        <v>46</v>
      </c>
      <c r="BP42" s="199">
        <f t="shared" si="64"/>
        <v>47</v>
      </c>
      <c r="BQ42" s="199">
        <f t="shared" si="64"/>
        <v>67</v>
      </c>
      <c r="BR42" s="200">
        <f>SUM(BM42:BQ42)</f>
        <v>348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85</v>
      </c>
      <c r="R43" s="15">
        <v>94</v>
      </c>
      <c r="S43" s="15">
        <v>105</v>
      </c>
      <c r="T43" s="15">
        <v>117</v>
      </c>
      <c r="U43" s="15">
        <v>101</v>
      </c>
      <c r="V43" s="15">
        <f>SUM(Q43:U43)</f>
        <v>502</v>
      </c>
      <c r="W43" s="256" t="s">
        <v>15</v>
      </c>
      <c r="X43" s="257"/>
      <c r="Y43" s="15">
        <v>102</v>
      </c>
      <c r="Z43" s="15">
        <v>124</v>
      </c>
      <c r="AA43" s="15">
        <v>77</v>
      </c>
      <c r="AB43" s="15">
        <v>56</v>
      </c>
      <c r="AC43" s="15">
        <v>83</v>
      </c>
      <c r="AD43" s="160">
        <f>SUM(Y43:AC43)</f>
        <v>442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85</v>
      </c>
      <c r="BF43" s="15">
        <f t="shared" si="63"/>
        <v>94</v>
      </c>
      <c r="BG43" s="15">
        <f t="shared" si="63"/>
        <v>105</v>
      </c>
      <c r="BH43" s="15">
        <f t="shared" si="63"/>
        <v>117</v>
      </c>
      <c r="BI43" s="15">
        <f t="shared" si="63"/>
        <v>101</v>
      </c>
      <c r="BJ43" s="15">
        <f>SUM(BE43:BI43)</f>
        <v>502</v>
      </c>
      <c r="BK43" s="252" t="s">
        <v>15</v>
      </c>
      <c r="BL43" s="252"/>
      <c r="BM43" s="15">
        <f t="shared" si="64"/>
        <v>102</v>
      </c>
      <c r="BN43" s="15">
        <f t="shared" si="64"/>
        <v>124</v>
      </c>
      <c r="BO43" s="15">
        <f t="shared" si="64"/>
        <v>77</v>
      </c>
      <c r="BP43" s="15">
        <f t="shared" si="64"/>
        <v>56</v>
      </c>
      <c r="BQ43" s="15">
        <f t="shared" si="64"/>
        <v>83</v>
      </c>
      <c r="BR43" s="16">
        <f>SUM(BM43:BQ43)</f>
        <v>442</v>
      </c>
    </row>
    <row r="44" spans="2:70" x14ac:dyDescent="0.15">
      <c r="O44" s="239" t="s">
        <v>12</v>
      </c>
      <c r="P44" s="240"/>
      <c r="Q44" s="17">
        <f t="shared" ref="Q44:V44" si="65">SUM(Q42:Q43)</f>
        <v>175</v>
      </c>
      <c r="R44" s="17">
        <f t="shared" si="65"/>
        <v>174</v>
      </c>
      <c r="S44" s="17">
        <f t="shared" si="65"/>
        <v>204</v>
      </c>
      <c r="T44" s="17">
        <f t="shared" si="65"/>
        <v>193</v>
      </c>
      <c r="U44" s="17">
        <f t="shared" si="65"/>
        <v>204</v>
      </c>
      <c r="V44" s="17">
        <f t="shared" si="65"/>
        <v>950</v>
      </c>
      <c r="W44" s="260" t="s">
        <v>12</v>
      </c>
      <c r="X44" s="261"/>
      <c r="Y44" s="17">
        <f t="shared" ref="Y44:AD44" si="66">SUM(Y42:Y43)</f>
        <v>199</v>
      </c>
      <c r="Z44" s="17">
        <f t="shared" si="66"/>
        <v>215</v>
      </c>
      <c r="AA44" s="17">
        <f t="shared" si="66"/>
        <v>123</v>
      </c>
      <c r="AB44" s="17">
        <f t="shared" si="66"/>
        <v>103</v>
      </c>
      <c r="AC44" s="17">
        <f t="shared" si="66"/>
        <v>150</v>
      </c>
      <c r="AD44" s="17">
        <f t="shared" si="66"/>
        <v>790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175</v>
      </c>
      <c r="BF44" s="17">
        <f t="shared" si="69"/>
        <v>174</v>
      </c>
      <c r="BG44" s="17">
        <f t="shared" si="69"/>
        <v>204</v>
      </c>
      <c r="BH44" s="17">
        <f t="shared" si="69"/>
        <v>193</v>
      </c>
      <c r="BI44" s="17">
        <f t="shared" si="69"/>
        <v>204</v>
      </c>
      <c r="BJ44" s="17">
        <f t="shared" si="69"/>
        <v>950</v>
      </c>
      <c r="BK44" s="260" t="s">
        <v>12</v>
      </c>
      <c r="BL44" s="261"/>
      <c r="BM44" s="17">
        <f t="shared" ref="BM44:BR44" si="70">SUM(BM42:BM43)</f>
        <v>199</v>
      </c>
      <c r="BN44" s="17">
        <f t="shared" si="70"/>
        <v>215</v>
      </c>
      <c r="BO44" s="17">
        <f t="shared" si="70"/>
        <v>123</v>
      </c>
      <c r="BP44" s="17">
        <f t="shared" si="70"/>
        <v>103</v>
      </c>
      <c r="BQ44" s="17">
        <f t="shared" si="70"/>
        <v>150</v>
      </c>
      <c r="BR44" s="17">
        <f t="shared" si="70"/>
        <v>790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98">
        <v>68</v>
      </c>
      <c r="R47" s="199">
        <v>66</v>
      </c>
      <c r="S47" s="199">
        <v>43</v>
      </c>
      <c r="T47" s="199">
        <v>47</v>
      </c>
      <c r="U47" s="199">
        <v>41</v>
      </c>
      <c r="V47" s="199">
        <f>SUM(Q47:U47)</f>
        <v>265</v>
      </c>
      <c r="W47" s="249" t="s">
        <v>13</v>
      </c>
      <c r="X47" s="250"/>
      <c r="Y47" s="199">
        <v>32</v>
      </c>
      <c r="Z47" s="199">
        <v>40</v>
      </c>
      <c r="AA47" s="199">
        <v>31</v>
      </c>
      <c r="AB47" s="199">
        <v>33</v>
      </c>
      <c r="AC47" s="199">
        <v>22</v>
      </c>
      <c r="AD47" s="200">
        <f>SUM(Y47:AC47)</f>
        <v>158</v>
      </c>
      <c r="AI47" s="239" t="s">
        <v>13</v>
      </c>
      <c r="AJ47" s="258"/>
      <c r="AK47" s="198"/>
      <c r="AL47" s="199"/>
      <c r="AM47" s="199"/>
      <c r="AN47" s="199"/>
      <c r="AO47" s="199"/>
      <c r="AP47" s="199">
        <f>SUM(AK47:AO47)</f>
        <v>0</v>
      </c>
      <c r="AQ47" s="249" t="s">
        <v>13</v>
      </c>
      <c r="AR47" s="250"/>
      <c r="AS47" s="199"/>
      <c r="AT47" s="199"/>
      <c r="AU47" s="199"/>
      <c r="AV47" s="199"/>
      <c r="AW47" s="199"/>
      <c r="AX47" s="200">
        <f>SUM(AS47:AW47)</f>
        <v>0</v>
      </c>
      <c r="BC47" s="239" t="s">
        <v>13</v>
      </c>
      <c r="BD47" s="258"/>
      <c r="BE47" s="198">
        <f t="shared" ref="BE47:BI48" si="71">Q47+AK47</f>
        <v>68</v>
      </c>
      <c r="BF47" s="199">
        <f t="shared" si="71"/>
        <v>66</v>
      </c>
      <c r="BG47" s="199">
        <f t="shared" si="71"/>
        <v>43</v>
      </c>
      <c r="BH47" s="199">
        <f t="shared" si="71"/>
        <v>47</v>
      </c>
      <c r="BI47" s="199">
        <f t="shared" si="71"/>
        <v>41</v>
      </c>
      <c r="BJ47" s="199">
        <f>SUM(BE47:BI47)</f>
        <v>265</v>
      </c>
      <c r="BK47" s="251" t="s">
        <v>13</v>
      </c>
      <c r="BL47" s="251"/>
      <c r="BM47" s="199">
        <f t="shared" ref="BM47:BQ48" si="72">Y47+AS47</f>
        <v>32</v>
      </c>
      <c r="BN47" s="199">
        <f t="shared" si="72"/>
        <v>40</v>
      </c>
      <c r="BO47" s="199">
        <f t="shared" si="72"/>
        <v>31</v>
      </c>
      <c r="BP47" s="199">
        <f t="shared" si="72"/>
        <v>33</v>
      </c>
      <c r="BQ47" s="199">
        <f t="shared" si="72"/>
        <v>22</v>
      </c>
      <c r="BR47" s="200">
        <f>SUM(BM47:BQ47)</f>
        <v>158</v>
      </c>
    </row>
    <row r="48" spans="2:70" ht="14.25" thickBot="1" x14ac:dyDescent="0.2">
      <c r="O48" s="239" t="s">
        <v>15</v>
      </c>
      <c r="P48" s="258"/>
      <c r="Q48" s="14">
        <v>75</v>
      </c>
      <c r="R48" s="15">
        <v>72</v>
      </c>
      <c r="S48" s="15">
        <v>57</v>
      </c>
      <c r="T48" s="15">
        <v>51</v>
      </c>
      <c r="U48" s="15">
        <v>57</v>
      </c>
      <c r="V48" s="15">
        <f>SUM(Q48:U48)</f>
        <v>312</v>
      </c>
      <c r="W48" s="256" t="s">
        <v>15</v>
      </c>
      <c r="X48" s="257"/>
      <c r="Y48" s="15">
        <v>61</v>
      </c>
      <c r="Z48" s="15">
        <v>64</v>
      </c>
      <c r="AA48" s="15">
        <v>70</v>
      </c>
      <c r="AB48" s="15">
        <v>53</v>
      </c>
      <c r="AC48" s="15">
        <v>57</v>
      </c>
      <c r="AD48" s="16">
        <f>SUM(Y48:AC48)</f>
        <v>305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76</v>
      </c>
      <c r="BF48" s="15">
        <f t="shared" si="71"/>
        <v>72</v>
      </c>
      <c r="BG48" s="15">
        <f t="shared" si="71"/>
        <v>57</v>
      </c>
      <c r="BH48" s="15">
        <f t="shared" si="71"/>
        <v>51</v>
      </c>
      <c r="BI48" s="15">
        <f t="shared" si="71"/>
        <v>57</v>
      </c>
      <c r="BJ48" s="15">
        <f>SUM(BE48:BI48)</f>
        <v>313</v>
      </c>
      <c r="BK48" s="252" t="s">
        <v>15</v>
      </c>
      <c r="BL48" s="252"/>
      <c r="BM48" s="15">
        <f t="shared" si="72"/>
        <v>61</v>
      </c>
      <c r="BN48" s="15">
        <f t="shared" si="72"/>
        <v>64</v>
      </c>
      <c r="BO48" s="15">
        <f t="shared" si="72"/>
        <v>70</v>
      </c>
      <c r="BP48" s="15">
        <f t="shared" si="72"/>
        <v>53</v>
      </c>
      <c r="BQ48" s="15">
        <f t="shared" si="72"/>
        <v>57</v>
      </c>
      <c r="BR48" s="16">
        <f>SUM(BM48:BQ48)</f>
        <v>305</v>
      </c>
    </row>
    <row r="49" spans="15:76" x14ac:dyDescent="0.15">
      <c r="O49" s="239" t="s">
        <v>12</v>
      </c>
      <c r="P49" s="240"/>
      <c r="Q49" s="17">
        <f t="shared" ref="Q49:V49" si="73">SUM(Q47:Q48)</f>
        <v>143</v>
      </c>
      <c r="R49" s="17">
        <f t="shared" si="73"/>
        <v>138</v>
      </c>
      <c r="S49" s="17">
        <f t="shared" si="73"/>
        <v>100</v>
      </c>
      <c r="T49" s="17">
        <f t="shared" si="73"/>
        <v>98</v>
      </c>
      <c r="U49" s="17">
        <f t="shared" si="73"/>
        <v>98</v>
      </c>
      <c r="V49" s="17">
        <f t="shared" si="73"/>
        <v>577</v>
      </c>
      <c r="W49" s="260" t="s">
        <v>12</v>
      </c>
      <c r="X49" s="261"/>
      <c r="Y49" s="17">
        <f t="shared" ref="Y49:AD49" si="74">SUM(Y47:Y48)</f>
        <v>93</v>
      </c>
      <c r="Z49" s="17">
        <f t="shared" si="74"/>
        <v>104</v>
      </c>
      <c r="AA49" s="17">
        <f t="shared" si="74"/>
        <v>101</v>
      </c>
      <c r="AB49" s="17">
        <f t="shared" si="74"/>
        <v>86</v>
      </c>
      <c r="AC49" s="17">
        <f t="shared" si="74"/>
        <v>79</v>
      </c>
      <c r="AD49" s="17">
        <f t="shared" si="74"/>
        <v>463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144</v>
      </c>
      <c r="BF49" s="17">
        <f t="shared" si="77"/>
        <v>138</v>
      </c>
      <c r="BG49" s="17">
        <f t="shared" si="77"/>
        <v>100</v>
      </c>
      <c r="BH49" s="17">
        <f t="shared" si="77"/>
        <v>98</v>
      </c>
      <c r="BI49" s="17">
        <f t="shared" si="77"/>
        <v>98</v>
      </c>
      <c r="BJ49" s="17">
        <f t="shared" si="77"/>
        <v>578</v>
      </c>
      <c r="BK49" s="260" t="s">
        <v>12</v>
      </c>
      <c r="BL49" s="261"/>
      <c r="BM49" s="17">
        <f t="shared" ref="BM49:BR49" si="78">SUM(BM47:BM48)</f>
        <v>93</v>
      </c>
      <c r="BN49" s="17">
        <f t="shared" si="78"/>
        <v>104</v>
      </c>
      <c r="BO49" s="17">
        <f t="shared" si="78"/>
        <v>101</v>
      </c>
      <c r="BP49" s="17">
        <f t="shared" si="78"/>
        <v>86</v>
      </c>
      <c r="BQ49" s="17">
        <f t="shared" si="78"/>
        <v>79</v>
      </c>
      <c r="BR49" s="17">
        <f t="shared" si="78"/>
        <v>463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198">
        <v>32</v>
      </c>
      <c r="R52" s="199">
        <v>20</v>
      </c>
      <c r="S52" s="199">
        <v>13</v>
      </c>
      <c r="T52" s="199">
        <v>11</v>
      </c>
      <c r="U52" s="199">
        <v>4</v>
      </c>
      <c r="V52" s="199">
        <f>SUM(Q52:U52)</f>
        <v>80</v>
      </c>
      <c r="W52" s="249" t="s">
        <v>13</v>
      </c>
      <c r="X52" s="250"/>
      <c r="Y52" s="24">
        <v>5</v>
      </c>
      <c r="Z52" s="24">
        <v>8</v>
      </c>
      <c r="AA52" s="24">
        <v>2</v>
      </c>
      <c r="AB52" s="24">
        <v>3</v>
      </c>
      <c r="AC52" s="24"/>
      <c r="AD52" s="200">
        <f>SUM(Y52:AC52)</f>
        <v>18</v>
      </c>
      <c r="AI52" s="239" t="s">
        <v>13</v>
      </c>
      <c r="AJ52" s="258"/>
      <c r="AK52" s="198"/>
      <c r="AL52" s="199"/>
      <c r="AM52" s="199"/>
      <c r="AN52" s="199"/>
      <c r="AO52" s="199"/>
      <c r="AP52" s="199">
        <f>SUM(AK52:AO52)</f>
        <v>0</v>
      </c>
      <c r="AQ52" s="249" t="s">
        <v>13</v>
      </c>
      <c r="AR52" s="250"/>
      <c r="AS52" s="199"/>
      <c r="AT52" s="199"/>
      <c r="AU52" s="199"/>
      <c r="AV52" s="199"/>
      <c r="AW52" s="199"/>
      <c r="AX52" s="200">
        <f>SUM(AS52:AW52)</f>
        <v>0</v>
      </c>
      <c r="BC52" s="239" t="s">
        <v>13</v>
      </c>
      <c r="BD52" s="258"/>
      <c r="BE52" s="198">
        <f t="shared" ref="BE52:BI53" si="79">Q52+AK52</f>
        <v>32</v>
      </c>
      <c r="BF52" s="199">
        <f t="shared" si="79"/>
        <v>20</v>
      </c>
      <c r="BG52" s="199">
        <f t="shared" si="79"/>
        <v>13</v>
      </c>
      <c r="BH52" s="199">
        <f t="shared" si="79"/>
        <v>11</v>
      </c>
      <c r="BI52" s="199">
        <f t="shared" si="79"/>
        <v>4</v>
      </c>
      <c r="BJ52" s="199">
        <f>SUM(BE52:BI52)</f>
        <v>80</v>
      </c>
      <c r="BK52" s="251" t="s">
        <v>13</v>
      </c>
      <c r="BL52" s="251"/>
      <c r="BM52" s="199">
        <f t="shared" ref="BM52:BQ53" si="80">Y52+AS52</f>
        <v>5</v>
      </c>
      <c r="BN52" s="199">
        <f t="shared" si="80"/>
        <v>8</v>
      </c>
      <c r="BO52" s="199">
        <f t="shared" si="80"/>
        <v>2</v>
      </c>
      <c r="BP52" s="199">
        <f t="shared" si="80"/>
        <v>3</v>
      </c>
      <c r="BQ52" s="199">
        <f t="shared" si="80"/>
        <v>0</v>
      </c>
      <c r="BR52" s="200">
        <f>SUM(BM52:BQ52)</f>
        <v>18</v>
      </c>
    </row>
    <row r="53" spans="15:76" ht="14.25" thickBot="1" x14ac:dyDescent="0.2">
      <c r="O53" s="239" t="s">
        <v>15</v>
      </c>
      <c r="P53" s="258"/>
      <c r="Q53" s="14">
        <v>59</v>
      </c>
      <c r="R53" s="15">
        <v>44</v>
      </c>
      <c r="S53" s="15">
        <v>44</v>
      </c>
      <c r="T53" s="15">
        <v>38</v>
      </c>
      <c r="U53" s="15">
        <v>33</v>
      </c>
      <c r="V53" s="15">
        <f>SUM(Q53:U53)</f>
        <v>218</v>
      </c>
      <c r="W53" s="256" t="s">
        <v>15</v>
      </c>
      <c r="X53" s="257"/>
      <c r="Y53" s="25">
        <v>16</v>
      </c>
      <c r="Z53" s="25">
        <v>14</v>
      </c>
      <c r="AA53" s="25">
        <v>14</v>
      </c>
      <c r="AB53" s="25">
        <v>17</v>
      </c>
      <c r="AC53" s="25">
        <v>8</v>
      </c>
      <c r="AD53" s="200">
        <f>SUM(Y53:AC53)</f>
        <v>69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59</v>
      </c>
      <c r="BF53" s="15">
        <f t="shared" si="79"/>
        <v>44</v>
      </c>
      <c r="BG53" s="15">
        <f t="shared" si="79"/>
        <v>44</v>
      </c>
      <c r="BH53" s="15">
        <f t="shared" si="79"/>
        <v>38</v>
      </c>
      <c r="BI53" s="15">
        <f t="shared" si="79"/>
        <v>33</v>
      </c>
      <c r="BJ53" s="15">
        <f>SUM(BE53:BI53)</f>
        <v>218</v>
      </c>
      <c r="BK53" s="252" t="s">
        <v>15</v>
      </c>
      <c r="BL53" s="252"/>
      <c r="BM53" s="15">
        <f t="shared" si="80"/>
        <v>16</v>
      </c>
      <c r="BN53" s="15">
        <f t="shared" si="80"/>
        <v>14</v>
      </c>
      <c r="BO53" s="15">
        <f t="shared" si="80"/>
        <v>14</v>
      </c>
      <c r="BP53" s="15">
        <f t="shared" si="80"/>
        <v>17</v>
      </c>
      <c r="BQ53" s="15">
        <f t="shared" si="80"/>
        <v>8</v>
      </c>
      <c r="BR53" s="16">
        <f>SUM(BM53:BQ53)</f>
        <v>69</v>
      </c>
    </row>
    <row r="54" spans="15:76" x14ac:dyDescent="0.15">
      <c r="O54" s="239" t="s">
        <v>12</v>
      </c>
      <c r="P54" s="240"/>
      <c r="Q54" s="17">
        <f t="shared" ref="Q54:V54" si="81">SUM(Q52:Q53)</f>
        <v>91</v>
      </c>
      <c r="R54" s="17">
        <f t="shared" si="81"/>
        <v>64</v>
      </c>
      <c r="S54" s="17">
        <f t="shared" si="81"/>
        <v>57</v>
      </c>
      <c r="T54" s="17">
        <f t="shared" si="81"/>
        <v>49</v>
      </c>
      <c r="U54" s="17">
        <f t="shared" si="81"/>
        <v>37</v>
      </c>
      <c r="V54" s="17">
        <f t="shared" si="81"/>
        <v>298</v>
      </c>
      <c r="W54" s="260" t="s">
        <v>12</v>
      </c>
      <c r="X54" s="261"/>
      <c r="Y54" s="17">
        <f>SUM(Y52:Y53)</f>
        <v>21</v>
      </c>
      <c r="Z54" s="17">
        <f t="shared" ref="Z54:AD54" si="82">SUM(Z52:Z53)</f>
        <v>22</v>
      </c>
      <c r="AA54" s="17">
        <f t="shared" si="82"/>
        <v>16</v>
      </c>
      <c r="AB54" s="17">
        <f t="shared" si="82"/>
        <v>20</v>
      </c>
      <c r="AC54" s="17">
        <f t="shared" si="82"/>
        <v>8</v>
      </c>
      <c r="AD54" s="17">
        <f t="shared" si="82"/>
        <v>87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91</v>
      </c>
      <c r="BF54" s="17">
        <f t="shared" si="85"/>
        <v>64</v>
      </c>
      <c r="BG54" s="17">
        <f t="shared" si="85"/>
        <v>57</v>
      </c>
      <c r="BH54" s="17">
        <f t="shared" si="85"/>
        <v>49</v>
      </c>
      <c r="BI54" s="17">
        <f t="shared" si="85"/>
        <v>37</v>
      </c>
      <c r="BJ54" s="17">
        <f t="shared" si="85"/>
        <v>298</v>
      </c>
      <c r="BK54" s="260" t="s">
        <v>12</v>
      </c>
      <c r="BL54" s="261"/>
      <c r="BM54" s="17">
        <f t="shared" ref="BM54:BR54" si="86">SUM(BM52:BM53)</f>
        <v>21</v>
      </c>
      <c r="BN54" s="17">
        <f t="shared" si="86"/>
        <v>22</v>
      </c>
      <c r="BO54" s="17">
        <f t="shared" si="86"/>
        <v>16</v>
      </c>
      <c r="BP54" s="17">
        <f t="shared" si="86"/>
        <v>20</v>
      </c>
      <c r="BQ54" s="17">
        <f t="shared" si="86"/>
        <v>8</v>
      </c>
      <c r="BR54" s="17">
        <f t="shared" si="86"/>
        <v>87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/>
      <c r="T57" s="24">
        <v>1</v>
      </c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200">
        <f>SUM(AS57:AW57)</f>
        <v>0</v>
      </c>
      <c r="BC57" s="239" t="s">
        <v>13</v>
      </c>
      <c r="BD57" s="258"/>
      <c r="BE57" s="198">
        <f t="shared" ref="BE57:BI58" si="87">Q57+AK57</f>
        <v>1</v>
      </c>
      <c r="BF57" s="199">
        <f t="shared" si="87"/>
        <v>0</v>
      </c>
      <c r="BG57" s="199">
        <f t="shared" si="87"/>
        <v>0</v>
      </c>
      <c r="BH57" s="199">
        <f t="shared" si="87"/>
        <v>1</v>
      </c>
      <c r="BI57" s="199">
        <f t="shared" si="87"/>
        <v>0</v>
      </c>
      <c r="BJ57" s="24">
        <f>SUM(BE57:BI57)</f>
        <v>2</v>
      </c>
      <c r="BK57" s="251" t="s">
        <v>13</v>
      </c>
      <c r="BL57" s="251"/>
      <c r="BM57" s="199">
        <f t="shared" ref="BM57:BO58" si="88">Y57+AS57</f>
        <v>0</v>
      </c>
      <c r="BN57" s="199">
        <f t="shared" si="88"/>
        <v>0</v>
      </c>
      <c r="BO57" s="199">
        <f t="shared" si="88"/>
        <v>0</v>
      </c>
      <c r="BP57" s="199"/>
      <c r="BQ57" s="199"/>
      <c r="BR57" s="200">
        <f>SUM(BM57:BQ57)</f>
        <v>0</v>
      </c>
    </row>
    <row r="58" spans="15:76" ht="14.25" thickBot="1" x14ac:dyDescent="0.2">
      <c r="O58" s="239" t="s">
        <v>15</v>
      </c>
      <c r="P58" s="258"/>
      <c r="Q58" s="27">
        <v>2</v>
      </c>
      <c r="R58" s="25">
        <v>3</v>
      </c>
      <c r="S58" s="25">
        <v>5</v>
      </c>
      <c r="T58" s="25">
        <v>3</v>
      </c>
      <c r="U58" s="25"/>
      <c r="V58" s="25">
        <f>SUM(Q58:U58)</f>
        <v>13</v>
      </c>
      <c r="W58" s="349" t="s">
        <v>15</v>
      </c>
      <c r="X58" s="350"/>
      <c r="Y58" s="25">
        <v>1</v>
      </c>
      <c r="Z58" s="25"/>
      <c r="AA58" s="25"/>
      <c r="AB58" s="25"/>
      <c r="AC58" s="25"/>
      <c r="AD58" s="170">
        <f>SUM(Y58:AC58)</f>
        <v>1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2</v>
      </c>
      <c r="BF58" s="15">
        <f t="shared" si="87"/>
        <v>3</v>
      </c>
      <c r="BG58" s="15">
        <f t="shared" si="87"/>
        <v>5</v>
      </c>
      <c r="BH58" s="15">
        <f t="shared" si="87"/>
        <v>3</v>
      </c>
      <c r="BI58" s="15">
        <f t="shared" si="87"/>
        <v>0</v>
      </c>
      <c r="BJ58" s="25">
        <f>SUM(BE58:BI58)</f>
        <v>13</v>
      </c>
      <c r="BK58" s="252" t="s">
        <v>15</v>
      </c>
      <c r="BL58" s="252"/>
      <c r="BM58" s="15">
        <f t="shared" si="88"/>
        <v>1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1</v>
      </c>
    </row>
    <row r="59" spans="15:76" x14ac:dyDescent="0.15">
      <c r="O59" s="239" t="s">
        <v>12</v>
      </c>
      <c r="P59" s="240"/>
      <c r="Q59" s="17">
        <f t="shared" ref="Q59:V59" si="89">SUM(Q57:Q58)</f>
        <v>3</v>
      </c>
      <c r="R59" s="17">
        <f t="shared" si="89"/>
        <v>3</v>
      </c>
      <c r="S59" s="17">
        <f t="shared" si="89"/>
        <v>5</v>
      </c>
      <c r="T59" s="17">
        <f t="shared" si="89"/>
        <v>4</v>
      </c>
      <c r="U59" s="17">
        <f t="shared" si="89"/>
        <v>0</v>
      </c>
      <c r="V59" s="17">
        <f t="shared" si="89"/>
        <v>15</v>
      </c>
      <c r="W59" s="260" t="s">
        <v>12</v>
      </c>
      <c r="X59" s="261"/>
      <c r="Y59" s="17">
        <f t="shared" ref="Y59:AD59" si="90">SUM(Y57:Y58)</f>
        <v>1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1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3</v>
      </c>
      <c r="BF59" s="17">
        <f t="shared" si="93"/>
        <v>3</v>
      </c>
      <c r="BG59" s="17">
        <f t="shared" si="93"/>
        <v>5</v>
      </c>
      <c r="BH59" s="17">
        <f t="shared" si="93"/>
        <v>4</v>
      </c>
      <c r="BI59" s="17">
        <f t="shared" si="93"/>
        <v>0</v>
      </c>
      <c r="BJ59" s="17">
        <f t="shared" si="93"/>
        <v>15</v>
      </c>
      <c r="BK59" s="260" t="s">
        <v>12</v>
      </c>
      <c r="BL59" s="261"/>
      <c r="BM59" s="17">
        <f t="shared" ref="BM59:BR59" si="94">SUM(BM57:BM58)</f>
        <v>1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1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541</v>
      </c>
      <c r="S62" s="371"/>
      <c r="T62" s="43"/>
      <c r="U62" s="44"/>
      <c r="V62" s="46" t="s">
        <v>16</v>
      </c>
      <c r="W62" s="370">
        <f>AD12+V17+AD17+V22+AD22+V27+AD27+V32+AD32+V37</f>
        <v>2648</v>
      </c>
      <c r="X62" s="371"/>
      <c r="Y62" s="47"/>
      <c r="Z62" s="47"/>
      <c r="AA62" s="46" t="s">
        <v>16</v>
      </c>
      <c r="AB62" s="370">
        <f>AD37+V42+AD42+V47+AD47+V52+AD52+V57+AD57</f>
        <v>1702</v>
      </c>
      <c r="AC62" s="371"/>
      <c r="AD62" s="37" t="s">
        <v>16</v>
      </c>
      <c r="AE62" s="164">
        <f>AD37+V42</f>
        <v>831</v>
      </c>
      <c r="AF62" s="164">
        <f>AD42+V47+AD47+V52+AD52+V57+AD57</f>
        <v>871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53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541</v>
      </c>
      <c r="BG62" s="374"/>
      <c r="BH62" s="28"/>
      <c r="BJ62" s="30" t="s">
        <v>16</v>
      </c>
      <c r="BK62" s="373">
        <f>BR12+BJ17+BR17+BJ22+BR22+BJ27+BR27+BJ32+BR32+BJ37</f>
        <v>2701</v>
      </c>
      <c r="BL62" s="374"/>
      <c r="BM62" s="31"/>
      <c r="BN62" s="31"/>
      <c r="BO62" s="30" t="s">
        <v>16</v>
      </c>
      <c r="BP62" s="373">
        <f>BR37+BJ42+BR42+BJ47+BR47+BJ52+BR52+BJ57+BR57</f>
        <v>1702</v>
      </c>
      <c r="BQ62" s="374"/>
      <c r="BR62" s="37" t="s">
        <v>16</v>
      </c>
      <c r="BS62" s="164">
        <f>BR37+BJ42</f>
        <v>831</v>
      </c>
      <c r="BT62" s="164">
        <f>BR42+BJ47+BR47+BJ52+BR52+BJ57+BR57</f>
        <v>871</v>
      </c>
    </row>
    <row r="63" spans="15:76" ht="15" thickBot="1" x14ac:dyDescent="0.2">
      <c r="Q63" s="48" t="s">
        <v>14</v>
      </c>
      <c r="R63" s="375">
        <f>V8+AD8+V13</f>
        <v>536</v>
      </c>
      <c r="S63" s="376"/>
      <c r="T63" s="43"/>
      <c r="U63" s="44"/>
      <c r="V63" s="48" t="s">
        <v>14</v>
      </c>
      <c r="W63" s="375">
        <f>AD13+V18+AD18+V23+AD23+V28+AD28+V33+AD33+V38</f>
        <v>2491</v>
      </c>
      <c r="X63" s="376"/>
      <c r="Y63" s="47"/>
      <c r="Z63" s="47"/>
      <c r="AA63" s="48" t="s">
        <v>14</v>
      </c>
      <c r="AB63" s="375">
        <f>AD38+V43+AD43+V48+AD48+V53+AD53+V58+AD58</f>
        <v>2264</v>
      </c>
      <c r="AC63" s="376"/>
      <c r="AD63" s="37" t="s">
        <v>14</v>
      </c>
      <c r="AE63" s="165">
        <f>AD38+V43</f>
        <v>904</v>
      </c>
      <c r="AF63" s="165">
        <f>AD43+V48+AD48+V53+AD53+V58+AD58</f>
        <v>1360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53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536</v>
      </c>
      <c r="BG63" s="380"/>
      <c r="BH63" s="28"/>
      <c r="BJ63" s="161" t="s">
        <v>14</v>
      </c>
      <c r="BK63" s="379">
        <f>BR13+BJ18+BR18+BJ23+BR23+BJ28+BR28+BJ33+BR33+BJ38</f>
        <v>2544</v>
      </c>
      <c r="BL63" s="380"/>
      <c r="BM63" s="31"/>
      <c r="BN63" s="31"/>
      <c r="BO63" s="161" t="s">
        <v>14</v>
      </c>
      <c r="BP63" s="379">
        <f>BR38+BJ43+BR43+BJ48+BR48+BJ53+BR53+BJ58+BR58</f>
        <v>2265</v>
      </c>
      <c r="BQ63" s="381"/>
      <c r="BR63" s="37" t="s">
        <v>14</v>
      </c>
      <c r="BS63" s="165">
        <f>BR38+BJ43</f>
        <v>904</v>
      </c>
      <c r="BT63" s="165">
        <f>BR43+BJ48+BR48+BJ53+BR53+BJ58+BR58</f>
        <v>1361</v>
      </c>
    </row>
    <row r="64" spans="15:76" ht="15" thickBot="1" x14ac:dyDescent="0.2">
      <c r="Q64" s="49" t="s">
        <v>12</v>
      </c>
      <c r="R64" s="389">
        <f>R62+R63</f>
        <v>1077</v>
      </c>
      <c r="S64" s="390"/>
      <c r="T64" s="43"/>
      <c r="U64" s="44"/>
      <c r="V64" s="49" t="s">
        <v>12</v>
      </c>
      <c r="W64" s="389">
        <f>W62+W63</f>
        <v>5139</v>
      </c>
      <c r="X64" s="390"/>
      <c r="Y64" s="47"/>
      <c r="Z64" s="47"/>
      <c r="AA64" s="49" t="s">
        <v>12</v>
      </c>
      <c r="AB64" s="389">
        <f>AB62+AB63</f>
        <v>3966</v>
      </c>
      <c r="AC64" s="390"/>
      <c r="AD64" s="37" t="s">
        <v>12</v>
      </c>
      <c r="AE64" s="166">
        <f>AD39+V44</f>
        <v>1735</v>
      </c>
      <c r="AF64" s="167">
        <f>AD44+V49+AD49+V54+AD54+V59+AD59</f>
        <v>2231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106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1077</v>
      </c>
      <c r="BG64" s="386"/>
      <c r="BH64" s="28"/>
      <c r="BJ64" s="163" t="s">
        <v>12</v>
      </c>
      <c r="BK64" s="385">
        <f>BK62+BK63</f>
        <v>5245</v>
      </c>
      <c r="BL64" s="386"/>
      <c r="BM64" s="31"/>
      <c r="BN64" s="31"/>
      <c r="BO64" s="163" t="s">
        <v>12</v>
      </c>
      <c r="BP64" s="385">
        <f>BP62+BP63</f>
        <v>3967</v>
      </c>
      <c r="BQ64" s="386"/>
      <c r="BR64" s="37" t="s">
        <v>12</v>
      </c>
      <c r="BS64" s="166">
        <f>BR39+BJ44</f>
        <v>1735</v>
      </c>
      <c r="BT64" s="167">
        <f>BR44+BJ49+BR49+BJ54+BR54+BJ59+BR59</f>
        <v>2232</v>
      </c>
      <c r="BW64" s="32"/>
      <c r="BX64" s="32"/>
    </row>
    <row r="65" spans="17:76" ht="14.25" x14ac:dyDescent="0.15">
      <c r="Q65" s="50" t="s">
        <v>23</v>
      </c>
      <c r="R65" s="387">
        <f>R64/O9</f>
        <v>0.10577489687684148</v>
      </c>
      <c r="S65" s="388"/>
      <c r="T65" s="44"/>
      <c r="U65" s="44"/>
      <c r="V65" s="50" t="s">
        <v>23</v>
      </c>
      <c r="W65" s="387">
        <f>W64/O9</f>
        <v>0.50471420153211555</v>
      </c>
      <c r="X65" s="388"/>
      <c r="Y65" s="51"/>
      <c r="Z65" s="51"/>
      <c r="AA65" s="50" t="s">
        <v>23</v>
      </c>
      <c r="AB65" s="387">
        <f>AB64/O9</f>
        <v>0.38951090159104301</v>
      </c>
      <c r="AC65" s="388"/>
      <c r="AE65" s="42">
        <f>AE64/O9</f>
        <v>0.17039874287959145</v>
      </c>
      <c r="AF65" s="42">
        <f>AF64/O9</f>
        <v>0.21911215871145159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0.99065420560747663</v>
      </c>
      <c r="AR65" s="383"/>
      <c r="AS65" s="33"/>
      <c r="AT65" s="33"/>
      <c r="AU65" s="162" t="s">
        <v>23</v>
      </c>
      <c r="AV65" s="382">
        <f>AV64/AI9</f>
        <v>9.3457943925233638E-3</v>
      </c>
      <c r="AW65" s="383"/>
      <c r="AY65" s="42">
        <f>AY64/AI9</f>
        <v>0</v>
      </c>
      <c r="AZ65" s="42">
        <f>AZ64/AI9</f>
        <v>9.3457943925233638E-3</v>
      </c>
      <c r="BE65" s="162" t="s">
        <v>23</v>
      </c>
      <c r="BF65" s="382">
        <f>BF64/BC9</f>
        <v>0.10467489551948683</v>
      </c>
      <c r="BG65" s="383"/>
      <c r="BJ65" s="162" t="s">
        <v>23</v>
      </c>
      <c r="BK65" s="382">
        <f>BK64/BC9</f>
        <v>0.50976771309165125</v>
      </c>
      <c r="BL65" s="383"/>
      <c r="BM65" s="33"/>
      <c r="BN65" s="33"/>
      <c r="BO65" s="162" t="s">
        <v>23</v>
      </c>
      <c r="BP65" s="382">
        <f>BP64/BC9</f>
        <v>0.38555739138886191</v>
      </c>
      <c r="BQ65" s="383"/>
      <c r="BS65" s="42">
        <f>BS64/BC9</f>
        <v>0.16862668869666633</v>
      </c>
      <c r="BT65" s="42">
        <f>BT64/BC9</f>
        <v>0.21693070269219555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1609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1525</v>
      </c>
      <c r="AA75" s="384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A244-7063-4DD5-BC8F-1E6B63893793}">
  <dimension ref="A1:BX75"/>
  <sheetViews>
    <sheetView view="pageBreakPreview" zoomScale="95" zoomScaleNormal="100" zoomScaleSheetLayoutView="95" workbookViewId="0">
      <selection activeCell="C2" sqref="C2:I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20" t="s">
        <v>60</v>
      </c>
      <c r="B1" s="220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20"/>
      <c r="B2" s="220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220"/>
      <c r="B3" s="220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66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令和5年10月31日現在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令和5年10月31日現在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令和5年10月31日現在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4891</v>
      </c>
      <c r="P7" s="248"/>
      <c r="Q7" s="196">
        <v>24</v>
      </c>
      <c r="R7" s="195">
        <v>31</v>
      </c>
      <c r="S7" s="195">
        <v>32</v>
      </c>
      <c r="T7" s="195">
        <v>36</v>
      </c>
      <c r="U7" s="195">
        <v>34</v>
      </c>
      <c r="V7" s="195">
        <f>SUM(Q7:U7)</f>
        <v>157</v>
      </c>
      <c r="W7" s="249" t="s">
        <v>13</v>
      </c>
      <c r="X7" s="250"/>
      <c r="Y7" s="195">
        <v>32</v>
      </c>
      <c r="Z7" s="195">
        <v>46</v>
      </c>
      <c r="AA7" s="195">
        <v>39</v>
      </c>
      <c r="AB7" s="195">
        <v>39</v>
      </c>
      <c r="AC7" s="195">
        <v>37</v>
      </c>
      <c r="AD7" s="197">
        <f>SUM(Y7:AC7)</f>
        <v>193</v>
      </c>
      <c r="AG7" s="239" t="s">
        <v>13</v>
      </c>
      <c r="AH7" s="240"/>
      <c r="AI7" s="247">
        <f>AP7+AX7+AP12+AX12+AP17+AX17+AP22+AX22+AP27+AX27+AP32+AX32+AP37+AX37+AP42+AX42+AP47+AX47+AP52+AX52+AP57+AX57</f>
        <v>55</v>
      </c>
      <c r="AJ7" s="248"/>
      <c r="AK7" s="196"/>
      <c r="AL7" s="195"/>
      <c r="AM7" s="195"/>
      <c r="AN7" s="195"/>
      <c r="AO7" s="195"/>
      <c r="AP7" s="195">
        <f>SUM(AK7:AO7)</f>
        <v>0</v>
      </c>
      <c r="AQ7" s="249" t="s">
        <v>13</v>
      </c>
      <c r="AR7" s="250"/>
      <c r="AS7" s="195"/>
      <c r="AT7" s="195"/>
      <c r="AU7" s="195"/>
      <c r="AV7" s="195"/>
      <c r="AW7" s="195"/>
      <c r="AX7" s="197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4946</v>
      </c>
      <c r="BD7" s="248"/>
      <c r="BE7" s="196">
        <f>Q7+AK7</f>
        <v>24</v>
      </c>
      <c r="BF7" s="195">
        <f t="shared" ref="BF7:BJ8" si="0">R7+AL7</f>
        <v>31</v>
      </c>
      <c r="BG7" s="195">
        <f t="shared" si="0"/>
        <v>32</v>
      </c>
      <c r="BH7" s="195">
        <f t="shared" si="0"/>
        <v>36</v>
      </c>
      <c r="BI7" s="195">
        <f t="shared" si="0"/>
        <v>34</v>
      </c>
      <c r="BJ7" s="195">
        <f t="shared" si="0"/>
        <v>157</v>
      </c>
      <c r="BK7" s="251" t="s">
        <v>13</v>
      </c>
      <c r="BL7" s="251"/>
      <c r="BM7" s="195">
        <f>Y7+AS7</f>
        <v>32</v>
      </c>
      <c r="BN7" s="195">
        <f t="shared" ref="BN7:BQ8" si="1">Z7+AT7</f>
        <v>46</v>
      </c>
      <c r="BO7" s="195">
        <f t="shared" si="1"/>
        <v>39</v>
      </c>
      <c r="BP7" s="195">
        <f t="shared" si="1"/>
        <v>39</v>
      </c>
      <c r="BQ7" s="195">
        <f t="shared" si="1"/>
        <v>37</v>
      </c>
      <c r="BR7" s="197">
        <f>SUM(BM7:BQ7)</f>
        <v>193</v>
      </c>
    </row>
    <row r="8" spans="1:70" ht="15.75" customHeight="1" thickBot="1" x14ac:dyDescent="0.2">
      <c r="B8" s="141" t="s">
        <v>34</v>
      </c>
      <c r="C8" s="137">
        <f t="shared" ref="C8:H8" si="2">+C10-C9</f>
        <v>3185</v>
      </c>
      <c r="D8" s="55">
        <f t="shared" si="2"/>
        <v>3029</v>
      </c>
      <c r="E8" s="56">
        <f t="shared" si="2"/>
        <v>6214</v>
      </c>
      <c r="F8" s="57">
        <f>+F10-F9</f>
        <v>55</v>
      </c>
      <c r="G8" s="58">
        <f t="shared" si="2"/>
        <v>41</v>
      </c>
      <c r="H8" s="56">
        <f t="shared" si="2"/>
        <v>96</v>
      </c>
      <c r="I8" s="101">
        <f t="shared" ref="I8:K10" si="3">+C8+F8</f>
        <v>3240</v>
      </c>
      <c r="J8" s="102">
        <f t="shared" si="3"/>
        <v>3070</v>
      </c>
      <c r="K8" s="103">
        <f t="shared" si="3"/>
        <v>6310</v>
      </c>
      <c r="L8" s="68"/>
      <c r="M8" s="239" t="s">
        <v>14</v>
      </c>
      <c r="N8" s="240"/>
      <c r="O8" s="247">
        <f>V8+AD8+V13+AD13+V18+AD18+V23+AD23+V28+AD28+V33+AD33+V38+AD38+V43+AD43+V48+AD48+V53+AD53+V58+AD58</f>
        <v>5293</v>
      </c>
      <c r="P8" s="248"/>
      <c r="Q8" s="14">
        <v>22</v>
      </c>
      <c r="R8" s="15">
        <v>28</v>
      </c>
      <c r="S8" s="15">
        <v>26</v>
      </c>
      <c r="T8" s="15">
        <v>22</v>
      </c>
      <c r="U8" s="15">
        <v>21</v>
      </c>
      <c r="V8" s="15">
        <f>SUM(Q8:U8)</f>
        <v>119</v>
      </c>
      <c r="W8" s="256" t="s">
        <v>15</v>
      </c>
      <c r="X8" s="257"/>
      <c r="Y8" s="15">
        <v>44</v>
      </c>
      <c r="Z8" s="25">
        <v>36</v>
      </c>
      <c r="AA8" s="15">
        <v>37</v>
      </c>
      <c r="AB8" s="15">
        <v>35</v>
      </c>
      <c r="AC8" s="15">
        <v>40</v>
      </c>
      <c r="AD8" s="16">
        <f>SUM(Y8:AC8)</f>
        <v>192</v>
      </c>
      <c r="AG8" s="239" t="s">
        <v>14</v>
      </c>
      <c r="AH8" s="240"/>
      <c r="AI8" s="247">
        <f>AP8+AX8+AP13+AX13+AP18+AX18+AP23+AX23+AP28+AX28+AP33+AX33+AP38+AX38+AP43+AX43+AP48+AX48+AP53+AX53+AP58+AX58</f>
        <v>42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5335</v>
      </c>
      <c r="BD8" s="248"/>
      <c r="BE8" s="14">
        <f>Q8+AK8</f>
        <v>22</v>
      </c>
      <c r="BF8" s="15">
        <f t="shared" si="0"/>
        <v>28</v>
      </c>
      <c r="BG8" s="15">
        <f t="shared" si="0"/>
        <v>26</v>
      </c>
      <c r="BH8" s="15">
        <f t="shared" si="0"/>
        <v>22</v>
      </c>
      <c r="BI8" s="15">
        <f t="shared" si="0"/>
        <v>21</v>
      </c>
      <c r="BJ8" s="15">
        <f>SUM(BE8:BI8)</f>
        <v>119</v>
      </c>
      <c r="BK8" s="252" t="s">
        <v>15</v>
      </c>
      <c r="BL8" s="252"/>
      <c r="BM8" s="15">
        <f>Y8+AS8</f>
        <v>44</v>
      </c>
      <c r="BN8" s="15">
        <f t="shared" si="1"/>
        <v>36</v>
      </c>
      <c r="BO8" s="15">
        <f t="shared" si="1"/>
        <v>37</v>
      </c>
      <c r="BP8" s="15">
        <f t="shared" si="1"/>
        <v>35</v>
      </c>
      <c r="BQ8" s="15">
        <f t="shared" si="1"/>
        <v>40</v>
      </c>
      <c r="BR8" s="16">
        <f>SUM(BM8:BQ8)</f>
        <v>192</v>
      </c>
    </row>
    <row r="9" spans="1:70" ht="15" x14ac:dyDescent="0.15">
      <c r="B9" s="142" t="s">
        <v>35</v>
      </c>
      <c r="C9" s="138">
        <f>AB62</f>
        <v>1706</v>
      </c>
      <c r="D9" s="59">
        <f>AB63</f>
        <v>2264</v>
      </c>
      <c r="E9" s="60">
        <f>+C9+D9</f>
        <v>3970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1706</v>
      </c>
      <c r="J9" s="105">
        <f t="shared" si="3"/>
        <v>2265</v>
      </c>
      <c r="K9" s="106">
        <f t="shared" si="3"/>
        <v>3971</v>
      </c>
      <c r="L9" s="68"/>
      <c r="M9" s="239" t="s">
        <v>12</v>
      </c>
      <c r="N9" s="240"/>
      <c r="O9" s="247">
        <f>SUM(O7:O8)</f>
        <v>10184</v>
      </c>
      <c r="P9" s="253"/>
      <c r="Q9" s="17">
        <f t="shared" ref="Q9:V9" si="4">SUM(Q7:Q8)</f>
        <v>46</v>
      </c>
      <c r="R9" s="17">
        <f t="shared" si="4"/>
        <v>59</v>
      </c>
      <c r="S9" s="17">
        <f t="shared" si="4"/>
        <v>58</v>
      </c>
      <c r="T9" s="17">
        <f t="shared" si="4"/>
        <v>58</v>
      </c>
      <c r="U9" s="17">
        <f t="shared" si="4"/>
        <v>55</v>
      </c>
      <c r="V9" s="17">
        <f t="shared" si="4"/>
        <v>276</v>
      </c>
      <c r="W9" s="254" t="s">
        <v>12</v>
      </c>
      <c r="X9" s="255"/>
      <c r="Y9" s="17">
        <f t="shared" ref="Y9:AD9" si="5">SUM(Y7:Y8)</f>
        <v>76</v>
      </c>
      <c r="Z9" s="17">
        <f t="shared" si="5"/>
        <v>82</v>
      </c>
      <c r="AA9" s="17">
        <f t="shared" si="5"/>
        <v>76</v>
      </c>
      <c r="AB9" s="17">
        <f t="shared" si="5"/>
        <v>74</v>
      </c>
      <c r="AC9" s="17">
        <f t="shared" si="5"/>
        <v>77</v>
      </c>
      <c r="AD9" s="17">
        <f t="shared" si="5"/>
        <v>385</v>
      </c>
      <c r="AG9" s="239" t="s">
        <v>12</v>
      </c>
      <c r="AH9" s="240"/>
      <c r="AI9" s="247">
        <f>SUM(AI7:AI8)</f>
        <v>97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10281</v>
      </c>
      <c r="BD9" s="248"/>
      <c r="BE9" s="17">
        <f t="shared" ref="BE9:BJ9" si="8">SUM(BE7:BE8)</f>
        <v>46</v>
      </c>
      <c r="BF9" s="17">
        <f t="shared" si="8"/>
        <v>59</v>
      </c>
      <c r="BG9" s="17">
        <f t="shared" si="8"/>
        <v>58</v>
      </c>
      <c r="BH9" s="17">
        <f t="shared" si="8"/>
        <v>58</v>
      </c>
      <c r="BI9" s="17">
        <f t="shared" si="8"/>
        <v>55</v>
      </c>
      <c r="BJ9" s="17">
        <f t="shared" si="8"/>
        <v>276</v>
      </c>
      <c r="BK9" s="259" t="s">
        <v>12</v>
      </c>
      <c r="BL9" s="259"/>
      <c r="BM9" s="17">
        <f t="shared" ref="BM9:BR9" si="9">SUM(BM7:BM8)</f>
        <v>76</v>
      </c>
      <c r="BN9" s="17">
        <f t="shared" si="9"/>
        <v>82</v>
      </c>
      <c r="BO9" s="17">
        <f t="shared" si="9"/>
        <v>76</v>
      </c>
      <c r="BP9" s="17">
        <f t="shared" si="9"/>
        <v>74</v>
      </c>
      <c r="BQ9" s="17">
        <f t="shared" si="9"/>
        <v>77</v>
      </c>
      <c r="BR9" s="17">
        <f t="shared" si="9"/>
        <v>385</v>
      </c>
    </row>
    <row r="10" spans="1:70" ht="15.75" thickBot="1" x14ac:dyDescent="0.2">
      <c r="B10" s="143" t="s">
        <v>12</v>
      </c>
      <c r="C10" s="139">
        <f>O7</f>
        <v>4891</v>
      </c>
      <c r="D10" s="62">
        <f>O8</f>
        <v>5293</v>
      </c>
      <c r="E10" s="63">
        <f>+C10+D10</f>
        <v>10184</v>
      </c>
      <c r="F10" s="64">
        <f>AI7</f>
        <v>55</v>
      </c>
      <c r="G10" s="62">
        <f>AI8</f>
        <v>42</v>
      </c>
      <c r="H10" s="63">
        <f>SUM(F10:G10)</f>
        <v>97</v>
      </c>
      <c r="I10" s="107">
        <f t="shared" si="3"/>
        <v>4946</v>
      </c>
      <c r="J10" s="108">
        <f t="shared" si="3"/>
        <v>5335</v>
      </c>
      <c r="K10" s="109">
        <f t="shared" si="3"/>
        <v>10281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34.880000000000003</v>
      </c>
      <c r="D12" s="159">
        <f t="shared" si="10"/>
        <v>42.77</v>
      </c>
      <c r="E12" s="155">
        <f t="shared" si="10"/>
        <v>38.979999999999997</v>
      </c>
      <c r="F12" s="154">
        <f t="shared" si="10"/>
        <v>0</v>
      </c>
      <c r="G12" s="159">
        <f t="shared" si="10"/>
        <v>2.38</v>
      </c>
      <c r="H12" s="155">
        <f t="shared" si="10"/>
        <v>1.03</v>
      </c>
      <c r="I12" s="156">
        <f t="shared" si="10"/>
        <v>34.49</v>
      </c>
      <c r="J12" s="157">
        <f t="shared" si="10"/>
        <v>42.46</v>
      </c>
      <c r="K12" s="155">
        <f t="shared" si="10"/>
        <v>38.619999999999997</v>
      </c>
      <c r="L12" s="69"/>
      <c r="N12" s="158"/>
      <c r="O12" s="239" t="s">
        <v>13</v>
      </c>
      <c r="P12" s="258"/>
      <c r="Q12" s="23">
        <v>36</v>
      </c>
      <c r="R12" s="195">
        <v>31</v>
      </c>
      <c r="S12" s="195">
        <v>45</v>
      </c>
      <c r="T12" s="195">
        <v>35</v>
      </c>
      <c r="U12" s="195">
        <v>47</v>
      </c>
      <c r="V12" s="195">
        <f>SUM(Q12:U12)</f>
        <v>194</v>
      </c>
      <c r="W12" s="249" t="s">
        <v>13</v>
      </c>
      <c r="X12" s="250"/>
      <c r="Y12" s="24">
        <v>48</v>
      </c>
      <c r="Z12" s="195">
        <v>40</v>
      </c>
      <c r="AA12" s="195">
        <v>46</v>
      </c>
      <c r="AB12" s="195">
        <v>55</v>
      </c>
      <c r="AC12" s="195">
        <v>45</v>
      </c>
      <c r="AD12" s="197">
        <f>SUM(Y12:AC12)</f>
        <v>234</v>
      </c>
      <c r="AI12" s="239" t="s">
        <v>13</v>
      </c>
      <c r="AJ12" s="258"/>
      <c r="AK12" s="196"/>
      <c r="AL12" s="195"/>
      <c r="AM12" s="195"/>
      <c r="AN12" s="195"/>
      <c r="AO12" s="195"/>
      <c r="AP12" s="195">
        <f>SUM(AK12:AO12)</f>
        <v>0</v>
      </c>
      <c r="AQ12" s="249" t="s">
        <v>13</v>
      </c>
      <c r="AR12" s="250"/>
      <c r="AS12" s="195"/>
      <c r="AT12" s="195"/>
      <c r="AU12" s="195"/>
      <c r="AV12" s="195"/>
      <c r="AW12" s="195">
        <v>1</v>
      </c>
      <c r="AX12" s="197">
        <f>SUM(AS12:AW12)</f>
        <v>1</v>
      </c>
      <c r="BC12" s="239" t="s">
        <v>13</v>
      </c>
      <c r="BD12" s="258"/>
      <c r="BE12" s="196">
        <f>Q12+AK12</f>
        <v>36</v>
      </c>
      <c r="BF12" s="195">
        <f t="shared" ref="BF12:BI13" si="11">R12+AL12</f>
        <v>31</v>
      </c>
      <c r="BG12" s="195">
        <f t="shared" si="11"/>
        <v>45</v>
      </c>
      <c r="BH12" s="195">
        <f t="shared" si="11"/>
        <v>35</v>
      </c>
      <c r="BI12" s="195">
        <f t="shared" si="11"/>
        <v>47</v>
      </c>
      <c r="BJ12" s="195">
        <f>SUM(BE12:BI12)</f>
        <v>194</v>
      </c>
      <c r="BK12" s="251" t="s">
        <v>13</v>
      </c>
      <c r="BL12" s="251"/>
      <c r="BM12" s="195">
        <f t="shared" ref="BM12:BQ13" si="12">Y12+AS12</f>
        <v>48</v>
      </c>
      <c r="BN12" s="195">
        <f t="shared" si="12"/>
        <v>40</v>
      </c>
      <c r="BO12" s="195">
        <f t="shared" si="12"/>
        <v>46</v>
      </c>
      <c r="BP12" s="195">
        <f t="shared" si="12"/>
        <v>55</v>
      </c>
      <c r="BQ12" s="195">
        <f t="shared" si="12"/>
        <v>46</v>
      </c>
      <c r="BR12" s="197">
        <f>SUM(BM12:BQ12)</f>
        <v>235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42</v>
      </c>
      <c r="R13" s="15">
        <v>56</v>
      </c>
      <c r="S13" s="15">
        <v>48</v>
      </c>
      <c r="T13" s="15">
        <v>45</v>
      </c>
      <c r="U13" s="15">
        <v>36</v>
      </c>
      <c r="V13" s="15">
        <f>SUM(Q13:U13)</f>
        <v>227</v>
      </c>
      <c r="W13" s="256" t="s">
        <v>15</v>
      </c>
      <c r="X13" s="257"/>
      <c r="Y13" s="15">
        <v>36</v>
      </c>
      <c r="Z13" s="15">
        <v>45</v>
      </c>
      <c r="AA13" s="15">
        <v>53</v>
      </c>
      <c r="AB13" s="15">
        <v>52</v>
      </c>
      <c r="AC13" s="15">
        <v>53</v>
      </c>
      <c r="AD13" s="16">
        <f>SUM(Y13:AC13)</f>
        <v>239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1</v>
      </c>
      <c r="AX13" s="16">
        <f>SUM(AS13:AW13)</f>
        <v>1</v>
      </c>
      <c r="BC13" s="239" t="s">
        <v>15</v>
      </c>
      <c r="BD13" s="258"/>
      <c r="BE13" s="14">
        <f>Q13+AK13</f>
        <v>42</v>
      </c>
      <c r="BF13" s="15">
        <f t="shared" si="11"/>
        <v>56</v>
      </c>
      <c r="BG13" s="15">
        <f t="shared" si="11"/>
        <v>48</v>
      </c>
      <c r="BH13" s="15">
        <f t="shared" si="11"/>
        <v>45</v>
      </c>
      <c r="BI13" s="15">
        <f t="shared" si="11"/>
        <v>36</v>
      </c>
      <c r="BJ13" s="15">
        <f>SUM(BE13:BI13)</f>
        <v>227</v>
      </c>
      <c r="BK13" s="252" t="s">
        <v>15</v>
      </c>
      <c r="BL13" s="252"/>
      <c r="BM13" s="15">
        <f t="shared" si="12"/>
        <v>36</v>
      </c>
      <c r="BN13" s="15">
        <f t="shared" si="12"/>
        <v>45</v>
      </c>
      <c r="BO13" s="15">
        <f t="shared" si="12"/>
        <v>53</v>
      </c>
      <c r="BP13" s="15">
        <f t="shared" si="12"/>
        <v>52</v>
      </c>
      <c r="BQ13" s="15">
        <f t="shared" si="12"/>
        <v>54</v>
      </c>
      <c r="BR13" s="16">
        <f>SUM(BM13:BQ13)</f>
        <v>240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78</v>
      </c>
      <c r="R14" s="17">
        <f t="shared" si="13"/>
        <v>87</v>
      </c>
      <c r="S14" s="17">
        <f t="shared" si="13"/>
        <v>93</v>
      </c>
      <c r="T14" s="17">
        <f t="shared" si="13"/>
        <v>80</v>
      </c>
      <c r="U14" s="17">
        <f t="shared" si="13"/>
        <v>83</v>
      </c>
      <c r="V14" s="17">
        <f t="shared" si="13"/>
        <v>421</v>
      </c>
      <c r="W14" s="260" t="s">
        <v>12</v>
      </c>
      <c r="X14" s="261"/>
      <c r="Y14" s="17">
        <f t="shared" ref="Y14:AD14" si="14">SUM(Y12:Y13)</f>
        <v>84</v>
      </c>
      <c r="Z14" s="17">
        <f t="shared" si="14"/>
        <v>85</v>
      </c>
      <c r="AA14" s="17">
        <f t="shared" si="14"/>
        <v>99</v>
      </c>
      <c r="AB14" s="17">
        <f t="shared" si="14"/>
        <v>107</v>
      </c>
      <c r="AC14" s="17">
        <f t="shared" si="14"/>
        <v>98</v>
      </c>
      <c r="AD14" s="17">
        <f t="shared" si="14"/>
        <v>473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2</v>
      </c>
      <c r="AX14" s="17">
        <f t="shared" si="16"/>
        <v>2</v>
      </c>
      <c r="BC14" s="239" t="s">
        <v>12</v>
      </c>
      <c r="BD14" s="240"/>
      <c r="BE14" s="17">
        <f t="shared" ref="BE14:BJ14" si="17">SUM(BE12:BE13)</f>
        <v>78</v>
      </c>
      <c r="BF14" s="17">
        <f t="shared" si="17"/>
        <v>87</v>
      </c>
      <c r="BG14" s="17">
        <f t="shared" si="17"/>
        <v>93</v>
      </c>
      <c r="BH14" s="17">
        <f t="shared" si="17"/>
        <v>80</v>
      </c>
      <c r="BI14" s="17">
        <f t="shared" si="17"/>
        <v>83</v>
      </c>
      <c r="BJ14" s="17">
        <f t="shared" si="17"/>
        <v>421</v>
      </c>
      <c r="BK14" s="260" t="s">
        <v>12</v>
      </c>
      <c r="BL14" s="261"/>
      <c r="BM14" s="17">
        <f t="shared" ref="BM14:BR14" si="18">SUM(BM12:BM13)</f>
        <v>84</v>
      </c>
      <c r="BN14" s="17">
        <f t="shared" si="18"/>
        <v>85</v>
      </c>
      <c r="BO14" s="17">
        <f t="shared" si="18"/>
        <v>99</v>
      </c>
      <c r="BP14" s="17">
        <f t="shared" si="18"/>
        <v>107</v>
      </c>
      <c r="BQ14" s="17">
        <f t="shared" si="18"/>
        <v>100</v>
      </c>
      <c r="BR14" s="17">
        <f t="shared" si="18"/>
        <v>475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1603</v>
      </c>
      <c r="D17" s="73">
        <f>V28+AD28+V33+AD33+V38</f>
        <v>1524</v>
      </c>
      <c r="E17" s="74">
        <f>SUM(C17:D17)</f>
        <v>3127</v>
      </c>
      <c r="F17" s="75">
        <f>AP27+AX27+AP32+AX32+AP37</f>
        <v>5</v>
      </c>
      <c r="G17" s="73">
        <f>AP28+AX28+AP33+AX33+AP38</f>
        <v>8</v>
      </c>
      <c r="H17" s="74">
        <f>SUM(F17:G17)</f>
        <v>13</v>
      </c>
      <c r="I17" s="112">
        <f t="shared" ref="I17:K20" si="19">+C17+F17</f>
        <v>1608</v>
      </c>
      <c r="J17" s="113">
        <f t="shared" si="19"/>
        <v>1532</v>
      </c>
      <c r="K17" s="114">
        <f t="shared" si="19"/>
        <v>3140</v>
      </c>
      <c r="L17" s="68"/>
      <c r="O17" s="239" t="s">
        <v>13</v>
      </c>
      <c r="P17" s="258"/>
      <c r="Q17" s="196">
        <v>49</v>
      </c>
      <c r="R17" s="195">
        <v>21</v>
      </c>
      <c r="S17" s="195">
        <v>35</v>
      </c>
      <c r="T17" s="195">
        <v>45</v>
      </c>
      <c r="U17" s="195">
        <v>39</v>
      </c>
      <c r="V17" s="195">
        <f>SUM(Q17:U17)</f>
        <v>189</v>
      </c>
      <c r="W17" s="249" t="s">
        <v>13</v>
      </c>
      <c r="X17" s="250"/>
      <c r="Y17" s="195">
        <v>37</v>
      </c>
      <c r="Z17" s="195">
        <v>38</v>
      </c>
      <c r="AA17" s="195">
        <v>34</v>
      </c>
      <c r="AB17" s="195">
        <v>37</v>
      </c>
      <c r="AC17" s="195">
        <v>37</v>
      </c>
      <c r="AD17" s="197">
        <f>SUM(Y17:AC17)</f>
        <v>183</v>
      </c>
      <c r="AI17" s="239" t="s">
        <v>13</v>
      </c>
      <c r="AJ17" s="258"/>
      <c r="AK17" s="23">
        <v>4</v>
      </c>
      <c r="AL17" s="195">
        <v>4</v>
      </c>
      <c r="AM17" s="195">
        <v>5</v>
      </c>
      <c r="AN17" s="195">
        <v>3</v>
      </c>
      <c r="AO17" s="195">
        <v>4</v>
      </c>
      <c r="AP17" s="195">
        <f>SUM(AK17:AO17)</f>
        <v>20</v>
      </c>
      <c r="AQ17" s="249" t="s">
        <v>13</v>
      </c>
      <c r="AR17" s="250"/>
      <c r="AS17" s="195"/>
      <c r="AT17" s="195">
        <v>3</v>
      </c>
      <c r="AU17" s="195">
        <v>1</v>
      </c>
      <c r="AV17" s="195">
        <v>1</v>
      </c>
      <c r="AW17" s="195">
        <v>4</v>
      </c>
      <c r="AX17" s="197">
        <f>SUM(AS17:AW17)</f>
        <v>9</v>
      </c>
      <c r="BC17" s="239" t="s">
        <v>13</v>
      </c>
      <c r="BD17" s="258"/>
      <c r="BE17" s="196">
        <f t="shared" ref="BE17:BI18" si="20">Q17+AK17</f>
        <v>53</v>
      </c>
      <c r="BF17" s="195">
        <f t="shared" si="20"/>
        <v>25</v>
      </c>
      <c r="BG17" s="195">
        <f t="shared" si="20"/>
        <v>40</v>
      </c>
      <c r="BH17" s="195">
        <f t="shared" si="20"/>
        <v>48</v>
      </c>
      <c r="BI17" s="195">
        <f t="shared" si="20"/>
        <v>43</v>
      </c>
      <c r="BJ17" s="195">
        <f>SUM(BE17:BI17)</f>
        <v>209</v>
      </c>
      <c r="BK17" s="251" t="s">
        <v>13</v>
      </c>
      <c r="BL17" s="251"/>
      <c r="BM17" s="195">
        <f t="shared" ref="BM17:BQ18" si="21">Y17+AS17</f>
        <v>37</v>
      </c>
      <c r="BN17" s="195">
        <f t="shared" si="21"/>
        <v>41</v>
      </c>
      <c r="BO17" s="195">
        <f t="shared" si="21"/>
        <v>35</v>
      </c>
      <c r="BP17" s="195">
        <f t="shared" si="21"/>
        <v>38</v>
      </c>
      <c r="BQ17" s="195">
        <f t="shared" si="21"/>
        <v>41</v>
      </c>
      <c r="BR17" s="197">
        <f>SUM(BM17:BQ17)</f>
        <v>192</v>
      </c>
    </row>
    <row r="18" spans="2:70" ht="15.75" thickBot="1" x14ac:dyDescent="0.2">
      <c r="B18" s="149" t="s">
        <v>38</v>
      </c>
      <c r="C18" s="146">
        <f>AD37</f>
        <v>387</v>
      </c>
      <c r="D18" s="65">
        <f>AD38</f>
        <v>405</v>
      </c>
      <c r="E18" s="66">
        <f>SUM(C18:D18)</f>
        <v>792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387</v>
      </c>
      <c r="J18" s="116">
        <f t="shared" si="19"/>
        <v>405</v>
      </c>
      <c r="K18" s="117">
        <f t="shared" si="19"/>
        <v>792</v>
      </c>
      <c r="L18" s="69"/>
      <c r="O18" s="239" t="s">
        <v>15</v>
      </c>
      <c r="P18" s="258"/>
      <c r="Q18" s="14">
        <v>38</v>
      </c>
      <c r="R18" s="15">
        <v>42</v>
      </c>
      <c r="S18" s="15">
        <v>47</v>
      </c>
      <c r="T18" s="15">
        <v>33</v>
      </c>
      <c r="U18" s="15">
        <v>28</v>
      </c>
      <c r="V18" s="15">
        <f>SUM(Q18:U18)</f>
        <v>188</v>
      </c>
      <c r="W18" s="256" t="s">
        <v>15</v>
      </c>
      <c r="X18" s="257"/>
      <c r="Y18" s="15">
        <v>27</v>
      </c>
      <c r="Z18" s="15">
        <v>26</v>
      </c>
      <c r="AA18" s="15">
        <v>29</v>
      </c>
      <c r="AB18" s="15">
        <v>30</v>
      </c>
      <c r="AC18" s="15">
        <v>27</v>
      </c>
      <c r="AD18" s="16">
        <f>SUM(Y18:AC18)</f>
        <v>139</v>
      </c>
      <c r="AI18" s="239" t="s">
        <v>15</v>
      </c>
      <c r="AJ18" s="258"/>
      <c r="AK18" s="14">
        <v>2</v>
      </c>
      <c r="AL18" s="15"/>
      <c r="AM18" s="15">
        <v>2</v>
      </c>
      <c r="AN18" s="15">
        <v>1</v>
      </c>
      <c r="AO18" s="15"/>
      <c r="AP18" s="15">
        <f>SUM(AK18:AO18)</f>
        <v>5</v>
      </c>
      <c r="AQ18" s="256" t="s">
        <v>15</v>
      </c>
      <c r="AR18" s="257"/>
      <c r="AS18" s="15"/>
      <c r="AT18" s="15">
        <v>1</v>
      </c>
      <c r="AU18" s="15">
        <v>1</v>
      </c>
      <c r="AV18" s="15">
        <v>2</v>
      </c>
      <c r="AW18" s="15">
        <v>2</v>
      </c>
      <c r="AX18" s="16">
        <f>SUM(AS18:AW18)</f>
        <v>6</v>
      </c>
      <c r="BC18" s="239" t="s">
        <v>15</v>
      </c>
      <c r="BD18" s="258"/>
      <c r="BE18" s="14">
        <f t="shared" si="20"/>
        <v>40</v>
      </c>
      <c r="BF18" s="15">
        <f t="shared" si="20"/>
        <v>42</v>
      </c>
      <c r="BG18" s="15">
        <f t="shared" si="20"/>
        <v>49</v>
      </c>
      <c r="BH18" s="15">
        <f t="shared" si="20"/>
        <v>34</v>
      </c>
      <c r="BI18" s="15">
        <f t="shared" si="20"/>
        <v>28</v>
      </c>
      <c r="BJ18" s="15">
        <f>SUM(BE18:BI18)</f>
        <v>193</v>
      </c>
      <c r="BK18" s="252" t="s">
        <v>15</v>
      </c>
      <c r="BL18" s="252"/>
      <c r="BM18" s="15">
        <f t="shared" si="21"/>
        <v>27</v>
      </c>
      <c r="BN18" s="15">
        <f t="shared" si="21"/>
        <v>27</v>
      </c>
      <c r="BO18" s="15">
        <f t="shared" si="21"/>
        <v>30</v>
      </c>
      <c r="BP18" s="15">
        <f t="shared" si="21"/>
        <v>32</v>
      </c>
      <c r="BQ18" s="15">
        <f t="shared" si="21"/>
        <v>29</v>
      </c>
      <c r="BR18" s="16">
        <f>SUM(BM18:BQ18)</f>
        <v>145</v>
      </c>
    </row>
    <row r="19" spans="2:70" ht="15" x14ac:dyDescent="0.15">
      <c r="B19" s="150" t="s">
        <v>39</v>
      </c>
      <c r="C19" s="138">
        <f>V42</f>
        <v>448</v>
      </c>
      <c r="D19" s="59">
        <f>V43</f>
        <v>505</v>
      </c>
      <c r="E19" s="60">
        <f>SUM(C19:D19)</f>
        <v>953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448</v>
      </c>
      <c r="J19" s="105">
        <f t="shared" si="19"/>
        <v>505</v>
      </c>
      <c r="K19" s="118">
        <f t="shared" si="19"/>
        <v>953</v>
      </c>
      <c r="L19" s="69"/>
      <c r="O19" s="239" t="s">
        <v>12</v>
      </c>
      <c r="P19" s="240"/>
      <c r="Q19" s="17">
        <f t="shared" ref="Q19:V19" si="22">SUM(Q17:Q18)</f>
        <v>87</v>
      </c>
      <c r="R19" s="17">
        <f t="shared" si="22"/>
        <v>63</v>
      </c>
      <c r="S19" s="17">
        <f t="shared" si="22"/>
        <v>82</v>
      </c>
      <c r="T19" s="17">
        <f t="shared" si="22"/>
        <v>78</v>
      </c>
      <c r="U19" s="17">
        <f t="shared" si="22"/>
        <v>67</v>
      </c>
      <c r="V19" s="17">
        <f t="shared" si="22"/>
        <v>377</v>
      </c>
      <c r="W19" s="260" t="s">
        <v>12</v>
      </c>
      <c r="X19" s="261"/>
      <c r="Y19" s="17">
        <f>SUM(Y17:Y18)</f>
        <v>64</v>
      </c>
      <c r="Z19" s="17">
        <f t="shared" ref="Z19:AD19" si="23">SUM(Z17:Z18)</f>
        <v>64</v>
      </c>
      <c r="AA19" s="17">
        <f t="shared" si="23"/>
        <v>63</v>
      </c>
      <c r="AB19" s="17">
        <f t="shared" si="23"/>
        <v>67</v>
      </c>
      <c r="AC19" s="17">
        <f t="shared" si="23"/>
        <v>64</v>
      </c>
      <c r="AD19" s="17">
        <f t="shared" si="23"/>
        <v>322</v>
      </c>
      <c r="AI19" s="239" t="s">
        <v>12</v>
      </c>
      <c r="AJ19" s="240"/>
      <c r="AK19" s="17">
        <f t="shared" ref="AK19:AP19" si="24">SUM(AK17:AK18)</f>
        <v>6</v>
      </c>
      <c r="AL19" s="17">
        <f t="shared" si="24"/>
        <v>4</v>
      </c>
      <c r="AM19" s="17">
        <f t="shared" si="24"/>
        <v>7</v>
      </c>
      <c r="AN19" s="17">
        <f t="shared" si="24"/>
        <v>4</v>
      </c>
      <c r="AO19" s="17">
        <f t="shared" si="24"/>
        <v>4</v>
      </c>
      <c r="AP19" s="17">
        <f t="shared" si="24"/>
        <v>25</v>
      </c>
      <c r="AQ19" s="260" t="s">
        <v>12</v>
      </c>
      <c r="AR19" s="261"/>
      <c r="AS19" s="17">
        <f t="shared" ref="AS19:AX19" si="25">SUM(AS17:AS18)</f>
        <v>0</v>
      </c>
      <c r="AT19" s="17">
        <f t="shared" si="25"/>
        <v>4</v>
      </c>
      <c r="AU19" s="17">
        <f t="shared" si="25"/>
        <v>2</v>
      </c>
      <c r="AV19" s="17">
        <f t="shared" si="25"/>
        <v>3</v>
      </c>
      <c r="AW19" s="17">
        <f t="shared" si="25"/>
        <v>6</v>
      </c>
      <c r="AX19" s="17">
        <f t="shared" si="25"/>
        <v>15</v>
      </c>
      <c r="BC19" s="239" t="s">
        <v>12</v>
      </c>
      <c r="BD19" s="240"/>
      <c r="BE19" s="17">
        <f t="shared" ref="BE19:BJ19" si="26">SUM(BE17:BE18)</f>
        <v>93</v>
      </c>
      <c r="BF19" s="17">
        <f t="shared" si="26"/>
        <v>67</v>
      </c>
      <c r="BG19" s="17">
        <f t="shared" si="26"/>
        <v>89</v>
      </c>
      <c r="BH19" s="17">
        <f t="shared" si="26"/>
        <v>82</v>
      </c>
      <c r="BI19" s="17">
        <f t="shared" si="26"/>
        <v>71</v>
      </c>
      <c r="BJ19" s="17">
        <f t="shared" si="26"/>
        <v>402</v>
      </c>
      <c r="BK19" s="260" t="s">
        <v>12</v>
      </c>
      <c r="BL19" s="261"/>
      <c r="BM19" s="17">
        <f t="shared" ref="BM19:BR19" si="27">SUM(BM17:BM18)</f>
        <v>64</v>
      </c>
      <c r="BN19" s="17">
        <f t="shared" si="27"/>
        <v>68</v>
      </c>
      <c r="BO19" s="17">
        <f t="shared" si="27"/>
        <v>65</v>
      </c>
      <c r="BP19" s="17">
        <f t="shared" si="27"/>
        <v>70</v>
      </c>
      <c r="BQ19" s="17">
        <f t="shared" si="27"/>
        <v>70</v>
      </c>
      <c r="BR19" s="17">
        <f t="shared" si="27"/>
        <v>337</v>
      </c>
    </row>
    <row r="20" spans="2:70" ht="15.75" thickBot="1" x14ac:dyDescent="0.2">
      <c r="B20" s="151" t="s">
        <v>22</v>
      </c>
      <c r="C20" s="147">
        <f>C9-C18-C19</f>
        <v>871</v>
      </c>
      <c r="D20" s="76">
        <f>D9-D18-D19</f>
        <v>1354</v>
      </c>
      <c r="E20" s="77">
        <f>SUM(C20:D20)</f>
        <v>2225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871</v>
      </c>
      <c r="J20" s="120">
        <f t="shared" si="19"/>
        <v>1355</v>
      </c>
      <c r="K20" s="121">
        <f t="shared" si="19"/>
        <v>2226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96">
        <v>30</v>
      </c>
      <c r="R22" s="168">
        <v>39</v>
      </c>
      <c r="S22" s="195">
        <v>41</v>
      </c>
      <c r="T22" s="195">
        <v>41</v>
      </c>
      <c r="U22" s="195">
        <v>40</v>
      </c>
      <c r="V22" s="15">
        <f>SUM(Q22:U22)</f>
        <v>191</v>
      </c>
      <c r="W22" s="249" t="s">
        <v>13</v>
      </c>
      <c r="X22" s="250"/>
      <c r="Y22" s="196">
        <v>41</v>
      </c>
      <c r="Z22" s="168">
        <v>47</v>
      </c>
      <c r="AA22" s="195">
        <v>43</v>
      </c>
      <c r="AB22" s="195">
        <v>59</v>
      </c>
      <c r="AC22" s="195">
        <v>51</v>
      </c>
      <c r="AD22" s="197">
        <f>SUM(Y22:AC22)</f>
        <v>241</v>
      </c>
      <c r="AI22" s="239" t="s">
        <v>13</v>
      </c>
      <c r="AJ22" s="258"/>
      <c r="AK22" s="196">
        <v>5</v>
      </c>
      <c r="AL22" s="195">
        <v>3</v>
      </c>
      <c r="AM22" s="195"/>
      <c r="AN22" s="195">
        <v>1</v>
      </c>
      <c r="AO22" s="195">
        <v>3</v>
      </c>
      <c r="AP22" s="195">
        <f>SUM(AK22:AO22)</f>
        <v>12</v>
      </c>
      <c r="AQ22" s="249" t="s">
        <v>13</v>
      </c>
      <c r="AR22" s="250"/>
      <c r="AS22" s="195">
        <v>2</v>
      </c>
      <c r="AT22" s="195">
        <v>1</v>
      </c>
      <c r="AU22" s="195">
        <v>4</v>
      </c>
      <c r="AV22" s="195"/>
      <c r="AW22" s="195">
        <v>1</v>
      </c>
      <c r="AX22" s="197">
        <f>SUM(AS22:AW22)</f>
        <v>8</v>
      </c>
      <c r="BC22" s="239" t="s">
        <v>13</v>
      </c>
      <c r="BD22" s="258"/>
      <c r="BE22" s="196">
        <f t="shared" ref="BE22:BI23" si="28">Q22+AK22</f>
        <v>35</v>
      </c>
      <c r="BF22" s="195">
        <f t="shared" si="28"/>
        <v>42</v>
      </c>
      <c r="BG22" s="195">
        <f t="shared" si="28"/>
        <v>41</v>
      </c>
      <c r="BH22" s="195">
        <f t="shared" si="28"/>
        <v>42</v>
      </c>
      <c r="BI22" s="195">
        <f t="shared" si="28"/>
        <v>43</v>
      </c>
      <c r="BJ22" s="195">
        <f>SUM(BE22:BI22)</f>
        <v>203</v>
      </c>
      <c r="BK22" s="251" t="s">
        <v>13</v>
      </c>
      <c r="BL22" s="251"/>
      <c r="BM22" s="195">
        <f t="shared" ref="BM22:BQ23" si="29">Y22+AS22</f>
        <v>43</v>
      </c>
      <c r="BN22" s="195">
        <f t="shared" si="29"/>
        <v>48</v>
      </c>
      <c r="BO22" s="195">
        <f t="shared" si="29"/>
        <v>47</v>
      </c>
      <c r="BP22" s="195">
        <f t="shared" si="29"/>
        <v>59</v>
      </c>
      <c r="BQ22" s="195">
        <f t="shared" si="29"/>
        <v>52</v>
      </c>
      <c r="BR22" s="197">
        <f>SUM(BM22:BQ22)</f>
        <v>249</v>
      </c>
    </row>
    <row r="23" spans="2:70" ht="16.5" thickTop="1" thickBot="1" x14ac:dyDescent="0.2">
      <c r="B23" s="94" t="s">
        <v>37</v>
      </c>
      <c r="C23" s="95">
        <f>ROUND(C17/$C$10,4)</f>
        <v>0.32769999999999999</v>
      </c>
      <c r="D23" s="96">
        <f>ROUND(D17/$D$10,4)</f>
        <v>0.28789999999999999</v>
      </c>
      <c r="E23" s="97">
        <f>ROUND(E17/$E$10,4)</f>
        <v>0.30709999999999998</v>
      </c>
      <c r="F23" s="95">
        <f>ROUND(F17/$F$10,4)</f>
        <v>9.0899999999999995E-2</v>
      </c>
      <c r="G23" s="96">
        <f>ROUND(G17/$G$10,4)</f>
        <v>0.1905</v>
      </c>
      <c r="H23" s="97">
        <f>ROUND(H17/$H$10,4)</f>
        <v>0.13400000000000001</v>
      </c>
      <c r="I23" s="124">
        <f>ROUND(I17/$I$10,4)</f>
        <v>0.3251</v>
      </c>
      <c r="J23" s="125">
        <f>ROUND(J17/$J$10,4)</f>
        <v>0.28720000000000001</v>
      </c>
      <c r="K23" s="126">
        <f>ROUND(K17/$K$10,4)</f>
        <v>0.3054</v>
      </c>
      <c r="L23" s="69"/>
      <c r="O23" s="239" t="s">
        <v>15</v>
      </c>
      <c r="P23" s="258"/>
      <c r="Q23" s="14">
        <v>36</v>
      </c>
      <c r="R23" s="15">
        <v>28</v>
      </c>
      <c r="S23" s="15">
        <v>29</v>
      </c>
      <c r="T23" s="15">
        <v>34</v>
      </c>
      <c r="U23" s="15">
        <v>39</v>
      </c>
      <c r="V23" s="15">
        <f>SUM(Q23:U23)</f>
        <v>166</v>
      </c>
      <c r="W23" s="256" t="s">
        <v>15</v>
      </c>
      <c r="X23" s="257"/>
      <c r="Y23" s="15">
        <v>48</v>
      </c>
      <c r="Z23" s="15">
        <v>37</v>
      </c>
      <c r="AA23" s="15">
        <v>48</v>
      </c>
      <c r="AB23" s="15">
        <v>50</v>
      </c>
      <c r="AC23" s="25">
        <v>52</v>
      </c>
      <c r="AD23" s="16">
        <f>SUM(Y23:AC23)</f>
        <v>235</v>
      </c>
      <c r="AI23" s="239" t="s">
        <v>15</v>
      </c>
      <c r="AJ23" s="258"/>
      <c r="AK23" s="14">
        <v>3</v>
      </c>
      <c r="AL23" s="15">
        <v>3</v>
      </c>
      <c r="AM23" s="15">
        <v>1</v>
      </c>
      <c r="AN23" s="15">
        <v>3</v>
      </c>
      <c r="AO23" s="15">
        <v>3</v>
      </c>
      <c r="AP23" s="15">
        <f>SUM(AK23:AO23)</f>
        <v>13</v>
      </c>
      <c r="AQ23" s="256" t="s">
        <v>15</v>
      </c>
      <c r="AR23" s="257"/>
      <c r="AS23" s="15">
        <v>3</v>
      </c>
      <c r="AT23" s="15">
        <v>2</v>
      </c>
      <c r="AU23" s="15">
        <v>3</v>
      </c>
      <c r="AV23" s="15"/>
      <c r="AW23" s="15"/>
      <c r="AX23" s="16">
        <f>SUM(AS23:AW23)</f>
        <v>8</v>
      </c>
      <c r="BC23" s="239" t="s">
        <v>15</v>
      </c>
      <c r="BD23" s="258"/>
      <c r="BE23" s="14">
        <f t="shared" si="28"/>
        <v>39</v>
      </c>
      <c r="BF23" s="15">
        <f t="shared" si="28"/>
        <v>31</v>
      </c>
      <c r="BG23" s="15">
        <f t="shared" si="28"/>
        <v>30</v>
      </c>
      <c r="BH23" s="15">
        <f t="shared" si="28"/>
        <v>37</v>
      </c>
      <c r="BI23" s="15">
        <f t="shared" si="28"/>
        <v>42</v>
      </c>
      <c r="BJ23" s="15">
        <f>SUM(BE23:BI23)</f>
        <v>179</v>
      </c>
      <c r="BK23" s="252" t="s">
        <v>15</v>
      </c>
      <c r="BL23" s="252"/>
      <c r="BM23" s="15">
        <f t="shared" si="29"/>
        <v>51</v>
      </c>
      <c r="BN23" s="15">
        <f t="shared" si="29"/>
        <v>39</v>
      </c>
      <c r="BO23" s="15">
        <f t="shared" si="29"/>
        <v>51</v>
      </c>
      <c r="BP23" s="15">
        <f t="shared" si="29"/>
        <v>50</v>
      </c>
      <c r="BQ23" s="15">
        <f t="shared" si="29"/>
        <v>52</v>
      </c>
      <c r="BR23" s="16">
        <f>SUM(BM23:BQ23)</f>
        <v>243</v>
      </c>
    </row>
    <row r="24" spans="2:70" ht="15" x14ac:dyDescent="0.15">
      <c r="B24" s="84" t="s">
        <v>38</v>
      </c>
      <c r="C24" s="86">
        <f>ROUND(C18/$C$10,4)</f>
        <v>7.9100000000000004E-2</v>
      </c>
      <c r="D24" s="83">
        <f>ROUND(D18/$D$10,4)</f>
        <v>7.6499999999999999E-2</v>
      </c>
      <c r="E24" s="87">
        <f>ROUND(E18/$E$10,4)</f>
        <v>7.7799999999999994E-2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7.8200000000000006E-2</v>
      </c>
      <c r="J24" s="128">
        <f>ROUND(J18/$J$10,4)</f>
        <v>7.5899999999999995E-2</v>
      </c>
      <c r="K24" s="129">
        <f>ROUND(K18/$K$10,4)</f>
        <v>7.6999999999999999E-2</v>
      </c>
      <c r="O24" s="239" t="s">
        <v>12</v>
      </c>
      <c r="P24" s="240"/>
      <c r="Q24" s="17">
        <f t="shared" ref="Q24:V24" si="30">SUM(Q22:Q23)</f>
        <v>66</v>
      </c>
      <c r="R24" s="17">
        <f t="shared" si="30"/>
        <v>67</v>
      </c>
      <c r="S24" s="17">
        <f t="shared" si="30"/>
        <v>70</v>
      </c>
      <c r="T24" s="17">
        <f t="shared" si="30"/>
        <v>75</v>
      </c>
      <c r="U24" s="17">
        <f t="shared" si="30"/>
        <v>79</v>
      </c>
      <c r="V24" s="17">
        <f t="shared" si="30"/>
        <v>357</v>
      </c>
      <c r="W24" s="260" t="s">
        <v>12</v>
      </c>
      <c r="X24" s="261"/>
      <c r="Y24" s="17">
        <f t="shared" ref="Y24:AD24" si="31">SUM(Y22:Y23)</f>
        <v>89</v>
      </c>
      <c r="Z24" s="17">
        <f t="shared" si="31"/>
        <v>84</v>
      </c>
      <c r="AA24" s="17">
        <f t="shared" si="31"/>
        <v>91</v>
      </c>
      <c r="AB24" s="17">
        <f t="shared" si="31"/>
        <v>109</v>
      </c>
      <c r="AC24" s="17">
        <f t="shared" si="31"/>
        <v>103</v>
      </c>
      <c r="AD24" s="17">
        <f t="shared" si="31"/>
        <v>476</v>
      </c>
      <c r="AI24" s="239" t="s">
        <v>12</v>
      </c>
      <c r="AJ24" s="240"/>
      <c r="AK24" s="17">
        <f t="shared" ref="AK24:AP24" si="32">SUM(AK22:AK23)</f>
        <v>8</v>
      </c>
      <c r="AL24" s="17">
        <f t="shared" si="32"/>
        <v>6</v>
      </c>
      <c r="AM24" s="17">
        <f t="shared" si="32"/>
        <v>1</v>
      </c>
      <c r="AN24" s="17">
        <f t="shared" si="32"/>
        <v>4</v>
      </c>
      <c r="AO24" s="17">
        <f t="shared" si="32"/>
        <v>6</v>
      </c>
      <c r="AP24" s="26">
        <f t="shared" si="32"/>
        <v>25</v>
      </c>
      <c r="AQ24" s="260" t="s">
        <v>12</v>
      </c>
      <c r="AR24" s="261"/>
      <c r="AS24" s="17">
        <f t="shared" ref="AS24:AX24" si="33">SUM(AS22:AS23)</f>
        <v>5</v>
      </c>
      <c r="AT24" s="17">
        <f t="shared" si="33"/>
        <v>3</v>
      </c>
      <c r="AU24" s="17">
        <f t="shared" si="33"/>
        <v>7</v>
      </c>
      <c r="AV24" s="17">
        <f t="shared" si="33"/>
        <v>0</v>
      </c>
      <c r="AW24" s="17">
        <f t="shared" si="33"/>
        <v>1</v>
      </c>
      <c r="AX24" s="17">
        <f t="shared" si="33"/>
        <v>16</v>
      </c>
      <c r="BC24" s="239" t="s">
        <v>12</v>
      </c>
      <c r="BD24" s="240"/>
      <c r="BE24" s="17">
        <f t="shared" ref="BE24:BJ24" si="34">SUM(BE22:BE23)</f>
        <v>74</v>
      </c>
      <c r="BF24" s="17">
        <f t="shared" si="34"/>
        <v>73</v>
      </c>
      <c r="BG24" s="17">
        <f t="shared" si="34"/>
        <v>71</v>
      </c>
      <c r="BH24" s="17">
        <f t="shared" si="34"/>
        <v>79</v>
      </c>
      <c r="BI24" s="17">
        <f t="shared" si="34"/>
        <v>85</v>
      </c>
      <c r="BJ24" s="17">
        <f t="shared" si="34"/>
        <v>382</v>
      </c>
      <c r="BK24" s="260" t="s">
        <v>12</v>
      </c>
      <c r="BL24" s="261"/>
      <c r="BM24" s="17">
        <f t="shared" ref="BM24:BR24" si="35">SUM(BM22:BM23)</f>
        <v>94</v>
      </c>
      <c r="BN24" s="17">
        <f t="shared" si="35"/>
        <v>87</v>
      </c>
      <c r="BO24" s="17">
        <f t="shared" si="35"/>
        <v>98</v>
      </c>
      <c r="BP24" s="17">
        <f t="shared" si="35"/>
        <v>109</v>
      </c>
      <c r="BQ24" s="17">
        <f t="shared" si="35"/>
        <v>104</v>
      </c>
      <c r="BR24" s="17">
        <f t="shared" si="35"/>
        <v>492</v>
      </c>
    </row>
    <row r="25" spans="2:70" ht="15" x14ac:dyDescent="0.15">
      <c r="B25" s="84" t="s">
        <v>39</v>
      </c>
      <c r="C25" s="86">
        <f>ROUND(C19/$C$10,4)</f>
        <v>9.1600000000000001E-2</v>
      </c>
      <c r="D25" s="83">
        <f>ROUND(D19/$D$10,4)</f>
        <v>9.5399999999999999E-2</v>
      </c>
      <c r="E25" s="87">
        <f>ROUND(E19/$E$10,4)</f>
        <v>9.3600000000000003E-2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9.06E-2</v>
      </c>
      <c r="J25" s="128">
        <f>ROUND(J19/$J$10,4)</f>
        <v>9.4700000000000006E-2</v>
      </c>
      <c r="K25" s="129">
        <f>ROUND(K19/$K$10,4)</f>
        <v>9.2700000000000005E-2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0.17810000000000001</v>
      </c>
      <c r="D26" s="89">
        <f>ROUND(D20/$D$10,4)</f>
        <v>0.25580000000000003</v>
      </c>
      <c r="E26" s="90">
        <f>ROUND(E20/$E$10,4)</f>
        <v>0.2185</v>
      </c>
      <c r="F26" s="88">
        <f>ROUND(F20/$F$10,4)</f>
        <v>0</v>
      </c>
      <c r="G26" s="89">
        <f>ROUND(G20/$G$10,4)</f>
        <v>2.3800000000000002E-2</v>
      </c>
      <c r="H26" s="90">
        <f>ROUND(H20/$H$10,4)</f>
        <v>1.03E-2</v>
      </c>
      <c r="I26" s="130">
        <f>ROUND(I20/$I$10,4)</f>
        <v>0.17610000000000001</v>
      </c>
      <c r="J26" s="131">
        <f>ROUND(J20/$J$10,4)</f>
        <v>0.254</v>
      </c>
      <c r="K26" s="132">
        <f>ROUND(K20/$K$10,4)</f>
        <v>0.2165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96">
        <v>63</v>
      </c>
      <c r="R27" s="195">
        <v>61</v>
      </c>
      <c r="S27" s="195">
        <v>51</v>
      </c>
      <c r="T27" s="195">
        <v>52</v>
      </c>
      <c r="U27" s="195">
        <v>59</v>
      </c>
      <c r="V27" s="195">
        <f>SUM(Q27:U27)</f>
        <v>286</v>
      </c>
      <c r="W27" s="249" t="s">
        <v>13</v>
      </c>
      <c r="X27" s="250"/>
      <c r="Y27" s="195">
        <v>70</v>
      </c>
      <c r="Z27" s="195">
        <v>76</v>
      </c>
      <c r="AA27" s="195">
        <v>77</v>
      </c>
      <c r="AB27" s="195">
        <v>89</v>
      </c>
      <c r="AC27" s="195">
        <v>87</v>
      </c>
      <c r="AD27" s="197">
        <f>SUM(Y27:AC27)</f>
        <v>399</v>
      </c>
      <c r="AI27" s="239" t="s">
        <v>13</v>
      </c>
      <c r="AJ27" s="258"/>
      <c r="AK27" s="196"/>
      <c r="AL27" s="195"/>
      <c r="AM27" s="195"/>
      <c r="AN27" s="195"/>
      <c r="AO27" s="195"/>
      <c r="AP27" s="195">
        <f>SUM(AK27:AO27)</f>
        <v>0</v>
      </c>
      <c r="AQ27" s="249" t="s">
        <v>13</v>
      </c>
      <c r="AR27" s="250"/>
      <c r="AS27" s="195">
        <v>1</v>
      </c>
      <c r="AT27" s="195">
        <v>1</v>
      </c>
      <c r="AU27" s="195"/>
      <c r="AV27" s="195"/>
      <c r="AW27" s="195">
        <v>1</v>
      </c>
      <c r="AX27" s="197">
        <f>SUM(AS27:AW27)</f>
        <v>3</v>
      </c>
      <c r="BC27" s="239" t="s">
        <v>13</v>
      </c>
      <c r="BD27" s="258"/>
      <c r="BE27" s="196">
        <f t="shared" ref="BE27:BI28" si="36">Q27+AK27</f>
        <v>63</v>
      </c>
      <c r="BF27" s="195">
        <f t="shared" si="36"/>
        <v>61</v>
      </c>
      <c r="BG27" s="195">
        <f t="shared" si="36"/>
        <v>51</v>
      </c>
      <c r="BH27" s="195">
        <f t="shared" si="36"/>
        <v>52</v>
      </c>
      <c r="BI27" s="195">
        <f t="shared" si="36"/>
        <v>59</v>
      </c>
      <c r="BJ27" s="195">
        <f>SUM(BE27:BI27)</f>
        <v>286</v>
      </c>
      <c r="BK27" s="251" t="s">
        <v>13</v>
      </c>
      <c r="BL27" s="251"/>
      <c r="BM27" s="195">
        <f t="shared" ref="BM27:BQ28" si="37">Y27+AS27</f>
        <v>71</v>
      </c>
      <c r="BN27" s="195">
        <f t="shared" si="37"/>
        <v>77</v>
      </c>
      <c r="BO27" s="195">
        <f t="shared" si="37"/>
        <v>77</v>
      </c>
      <c r="BP27" s="195">
        <f t="shared" si="37"/>
        <v>89</v>
      </c>
      <c r="BQ27" s="195">
        <f t="shared" si="37"/>
        <v>88</v>
      </c>
      <c r="BR27" s="197">
        <f>SUM(BM27:BQ27)</f>
        <v>402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59</v>
      </c>
      <c r="R28" s="15">
        <v>62</v>
      </c>
      <c r="S28" s="15">
        <v>46</v>
      </c>
      <c r="T28" s="15">
        <v>52</v>
      </c>
      <c r="U28" s="15">
        <v>57</v>
      </c>
      <c r="V28" s="15">
        <f>SUM(Q28:U28)</f>
        <v>276</v>
      </c>
      <c r="W28" s="256" t="s">
        <v>15</v>
      </c>
      <c r="X28" s="257"/>
      <c r="Y28" s="15">
        <v>73</v>
      </c>
      <c r="Z28" s="15">
        <v>67</v>
      </c>
      <c r="AA28" s="15">
        <v>55</v>
      </c>
      <c r="AB28" s="15">
        <v>64</v>
      </c>
      <c r="AC28" s="15">
        <v>67</v>
      </c>
      <c r="AD28" s="16">
        <f>SUM(Y28:AC28)</f>
        <v>326</v>
      </c>
      <c r="AI28" s="239" t="s">
        <v>15</v>
      </c>
      <c r="AJ28" s="258"/>
      <c r="AK28" s="14"/>
      <c r="AL28" s="15"/>
      <c r="AM28" s="15"/>
      <c r="AN28" s="15"/>
      <c r="AO28" s="15">
        <v>2</v>
      </c>
      <c r="AP28" s="15">
        <f>SUM(AK28:AO28)</f>
        <v>2</v>
      </c>
      <c r="AQ28" s="256" t="s">
        <v>15</v>
      </c>
      <c r="AR28" s="257"/>
      <c r="AS28" s="15">
        <v>1</v>
      </c>
      <c r="AT28" s="15"/>
      <c r="AU28" s="15"/>
      <c r="AV28" s="15"/>
      <c r="AW28" s="15">
        <v>1</v>
      </c>
      <c r="AX28" s="16">
        <f>SUM(AS28:AW28)</f>
        <v>2</v>
      </c>
      <c r="BC28" s="239" t="s">
        <v>15</v>
      </c>
      <c r="BD28" s="258"/>
      <c r="BE28" s="14">
        <f t="shared" si="36"/>
        <v>59</v>
      </c>
      <c r="BF28" s="15">
        <f t="shared" si="36"/>
        <v>62</v>
      </c>
      <c r="BG28" s="15">
        <f t="shared" si="36"/>
        <v>46</v>
      </c>
      <c r="BH28" s="15">
        <f t="shared" si="36"/>
        <v>52</v>
      </c>
      <c r="BI28" s="15">
        <f t="shared" si="36"/>
        <v>59</v>
      </c>
      <c r="BJ28" s="15">
        <f>SUM(BE28:BI28)</f>
        <v>278</v>
      </c>
      <c r="BK28" s="252" t="s">
        <v>15</v>
      </c>
      <c r="BL28" s="252"/>
      <c r="BM28" s="15">
        <f t="shared" si="37"/>
        <v>74</v>
      </c>
      <c r="BN28" s="15">
        <f t="shared" si="37"/>
        <v>67</v>
      </c>
      <c r="BO28" s="15">
        <f t="shared" si="37"/>
        <v>55</v>
      </c>
      <c r="BP28" s="15">
        <f t="shared" si="37"/>
        <v>64</v>
      </c>
      <c r="BQ28" s="15">
        <f t="shared" si="37"/>
        <v>68</v>
      </c>
      <c r="BR28" s="16">
        <f>SUM(BM28:BQ28)</f>
        <v>328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122</v>
      </c>
      <c r="R29" s="17">
        <f t="shared" ref="R29:V29" si="38">SUM(R27:R28)</f>
        <v>123</v>
      </c>
      <c r="S29" s="17">
        <f t="shared" si="38"/>
        <v>97</v>
      </c>
      <c r="T29" s="17">
        <f t="shared" si="38"/>
        <v>104</v>
      </c>
      <c r="U29" s="17">
        <f t="shared" si="38"/>
        <v>116</v>
      </c>
      <c r="V29" s="17">
        <f t="shared" si="38"/>
        <v>562</v>
      </c>
      <c r="W29" s="260" t="s">
        <v>12</v>
      </c>
      <c r="X29" s="261"/>
      <c r="Y29" s="17">
        <f t="shared" ref="Y29:AD29" si="39">SUM(Y27:Y28)</f>
        <v>143</v>
      </c>
      <c r="Z29" s="17">
        <f t="shared" si="39"/>
        <v>143</v>
      </c>
      <c r="AA29" s="17">
        <f t="shared" si="39"/>
        <v>132</v>
      </c>
      <c r="AB29" s="17">
        <f t="shared" si="39"/>
        <v>153</v>
      </c>
      <c r="AC29" s="17">
        <f t="shared" si="39"/>
        <v>154</v>
      </c>
      <c r="AD29" s="17">
        <f t="shared" si="39"/>
        <v>725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0</v>
      </c>
      <c r="AO29" s="17">
        <f t="shared" si="40"/>
        <v>2</v>
      </c>
      <c r="AP29" s="17">
        <f t="shared" si="40"/>
        <v>2</v>
      </c>
      <c r="AQ29" s="260" t="s">
        <v>12</v>
      </c>
      <c r="AR29" s="261"/>
      <c r="AS29" s="17">
        <f t="shared" ref="AS29:AX29" si="41">SUM(AS27:AS28)</f>
        <v>2</v>
      </c>
      <c r="AT29" s="17">
        <f t="shared" si="41"/>
        <v>1</v>
      </c>
      <c r="AU29" s="17">
        <f t="shared" si="41"/>
        <v>0</v>
      </c>
      <c r="AV29" s="17">
        <f t="shared" si="41"/>
        <v>0</v>
      </c>
      <c r="AW29" s="17">
        <f t="shared" si="41"/>
        <v>2</v>
      </c>
      <c r="AX29" s="17">
        <f t="shared" si="41"/>
        <v>5</v>
      </c>
      <c r="BC29" s="239" t="s">
        <v>12</v>
      </c>
      <c r="BD29" s="240"/>
      <c r="BE29" s="17">
        <f t="shared" ref="BE29:BJ29" si="42">SUM(BE27:BE28)</f>
        <v>122</v>
      </c>
      <c r="BF29" s="17">
        <f t="shared" si="42"/>
        <v>123</v>
      </c>
      <c r="BG29" s="17">
        <f t="shared" si="42"/>
        <v>97</v>
      </c>
      <c r="BH29" s="17">
        <f t="shared" si="42"/>
        <v>104</v>
      </c>
      <c r="BI29" s="17">
        <f t="shared" si="42"/>
        <v>118</v>
      </c>
      <c r="BJ29" s="17">
        <f t="shared" si="42"/>
        <v>564</v>
      </c>
      <c r="BK29" s="260" t="s">
        <v>12</v>
      </c>
      <c r="BL29" s="261"/>
      <c r="BM29" s="17">
        <f t="shared" ref="BM29:BR29" si="43">SUM(BM27:BM28)</f>
        <v>145</v>
      </c>
      <c r="BN29" s="17">
        <f t="shared" si="43"/>
        <v>144</v>
      </c>
      <c r="BO29" s="17">
        <f t="shared" si="43"/>
        <v>132</v>
      </c>
      <c r="BP29" s="17">
        <f t="shared" si="43"/>
        <v>153</v>
      </c>
      <c r="BQ29" s="17">
        <f t="shared" si="43"/>
        <v>156</v>
      </c>
      <c r="BR29" s="17">
        <f t="shared" si="43"/>
        <v>730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835</v>
      </c>
      <c r="D32" s="284">
        <f t="shared" si="44"/>
        <v>910</v>
      </c>
      <c r="E32" s="286">
        <f t="shared" si="44"/>
        <v>1745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835</v>
      </c>
      <c r="J32" s="296">
        <f t="shared" si="44"/>
        <v>910</v>
      </c>
      <c r="K32" s="298">
        <f t="shared" si="44"/>
        <v>1745</v>
      </c>
      <c r="O32" s="239" t="s">
        <v>13</v>
      </c>
      <c r="P32" s="258"/>
      <c r="Q32" s="196">
        <v>57</v>
      </c>
      <c r="R32" s="195">
        <v>68</v>
      </c>
      <c r="S32" s="195">
        <v>66</v>
      </c>
      <c r="T32" s="195">
        <v>64</v>
      </c>
      <c r="U32" s="195">
        <v>60</v>
      </c>
      <c r="V32" s="195">
        <f>SUM(Q32:U32)</f>
        <v>315</v>
      </c>
      <c r="W32" s="249" t="s">
        <v>13</v>
      </c>
      <c r="X32" s="250"/>
      <c r="Y32" s="201">
        <v>55</v>
      </c>
      <c r="Z32" s="195">
        <v>48</v>
      </c>
      <c r="AA32" s="195">
        <v>55</v>
      </c>
      <c r="AB32" s="195">
        <v>66</v>
      </c>
      <c r="AC32" s="195">
        <v>44</v>
      </c>
      <c r="AD32" s="197">
        <f>SUM(Y32:AC32)</f>
        <v>268</v>
      </c>
      <c r="AI32" s="239" t="s">
        <v>13</v>
      </c>
      <c r="AJ32" s="258"/>
      <c r="AK32" s="196"/>
      <c r="AL32" s="195">
        <v>1</v>
      </c>
      <c r="AM32" s="195"/>
      <c r="AN32" s="195"/>
      <c r="AO32" s="195"/>
      <c r="AP32" s="195">
        <f>SUM(AK32:AO32)</f>
        <v>1</v>
      </c>
      <c r="AQ32" s="249" t="s">
        <v>13</v>
      </c>
      <c r="AR32" s="250"/>
      <c r="AS32" s="195"/>
      <c r="AT32" s="195">
        <v>1</v>
      </c>
      <c r="AU32" s="195"/>
      <c r="AV32" s="195"/>
      <c r="AW32" s="195"/>
      <c r="AX32" s="197">
        <f>SUM(AS32:AW32)</f>
        <v>1</v>
      </c>
      <c r="BC32" s="239" t="s">
        <v>13</v>
      </c>
      <c r="BD32" s="258"/>
      <c r="BE32" s="196">
        <f t="shared" ref="BE32:BI32" si="45">Q32+AK32</f>
        <v>57</v>
      </c>
      <c r="BF32" s="195">
        <f t="shared" si="45"/>
        <v>69</v>
      </c>
      <c r="BG32" s="195">
        <f t="shared" si="45"/>
        <v>66</v>
      </c>
      <c r="BH32" s="195">
        <f t="shared" si="45"/>
        <v>64</v>
      </c>
      <c r="BI32" s="195">
        <f t="shared" si="45"/>
        <v>60</v>
      </c>
      <c r="BJ32" s="195">
        <f>SUM(BE32:BI32)</f>
        <v>316</v>
      </c>
      <c r="BK32" s="251" t="s">
        <v>13</v>
      </c>
      <c r="BL32" s="251"/>
      <c r="BM32" s="195">
        <f t="shared" ref="BM32:BQ33" si="46">Y32+AS32</f>
        <v>55</v>
      </c>
      <c r="BN32" s="195">
        <f t="shared" si="46"/>
        <v>49</v>
      </c>
      <c r="BO32" s="195">
        <f t="shared" si="46"/>
        <v>55</v>
      </c>
      <c r="BP32" s="195">
        <f t="shared" si="46"/>
        <v>66</v>
      </c>
      <c r="BQ32" s="195">
        <f t="shared" si="46"/>
        <v>44</v>
      </c>
      <c r="BR32" s="197">
        <f>SUM(BM32:BQ32)</f>
        <v>269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55</v>
      </c>
      <c r="R33" s="15">
        <v>90</v>
      </c>
      <c r="S33" s="15">
        <v>62</v>
      </c>
      <c r="T33" s="15">
        <v>53</v>
      </c>
      <c r="U33" s="15">
        <v>65</v>
      </c>
      <c r="V33" s="15">
        <f>SUM(Q33:U33)</f>
        <v>325</v>
      </c>
      <c r="W33" s="256" t="s">
        <v>15</v>
      </c>
      <c r="X33" s="257"/>
      <c r="Y33" s="15">
        <v>49</v>
      </c>
      <c r="Z33" s="15">
        <v>58</v>
      </c>
      <c r="AA33" s="15">
        <v>43</v>
      </c>
      <c r="AB33" s="15">
        <v>49</v>
      </c>
      <c r="AC33" s="15">
        <v>62</v>
      </c>
      <c r="AD33" s="16">
        <f>SUM(Y33:AC33)</f>
        <v>261</v>
      </c>
      <c r="AI33" s="239" t="s">
        <v>15</v>
      </c>
      <c r="AJ33" s="258"/>
      <c r="AK33" s="14"/>
      <c r="AL33" s="15">
        <v>2</v>
      </c>
      <c r="AM33" s="15">
        <v>1</v>
      </c>
      <c r="AN33" s="15"/>
      <c r="AO33" s="15"/>
      <c r="AP33" s="15">
        <f>SUM(AK33:AO33)</f>
        <v>3</v>
      </c>
      <c r="AQ33" s="256" t="s">
        <v>15</v>
      </c>
      <c r="AR33" s="257"/>
      <c r="AS33" s="15"/>
      <c r="AT33" s="15"/>
      <c r="AU33" s="15">
        <v>1</v>
      </c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55</v>
      </c>
      <c r="BF33" s="14">
        <f t="shared" ref="BF33:BI33" si="47">SUM(R33,AL33)</f>
        <v>92</v>
      </c>
      <c r="BG33" s="14">
        <f t="shared" si="47"/>
        <v>63</v>
      </c>
      <c r="BH33" s="14">
        <f t="shared" si="47"/>
        <v>53</v>
      </c>
      <c r="BI33" s="14">
        <f t="shared" si="47"/>
        <v>65</v>
      </c>
      <c r="BJ33" s="15">
        <f>SUM(BE33:BI33)</f>
        <v>328</v>
      </c>
      <c r="BK33" s="252" t="s">
        <v>15</v>
      </c>
      <c r="BL33" s="252"/>
      <c r="BM33" s="15">
        <f>Y33+AS33</f>
        <v>49</v>
      </c>
      <c r="BN33" s="15">
        <f t="shared" si="46"/>
        <v>58</v>
      </c>
      <c r="BO33" s="15">
        <f t="shared" si="46"/>
        <v>44</v>
      </c>
      <c r="BP33" s="15">
        <f t="shared" si="46"/>
        <v>49</v>
      </c>
      <c r="BQ33" s="15">
        <f t="shared" si="46"/>
        <v>62</v>
      </c>
      <c r="BR33" s="16">
        <f>SUM(BM33:BQ33)</f>
        <v>262</v>
      </c>
    </row>
    <row r="34" spans="2:70" x14ac:dyDescent="0.15">
      <c r="B34" s="80" t="s">
        <v>46</v>
      </c>
      <c r="C34" s="312">
        <f t="shared" ref="C34:K34" si="48">C20</f>
        <v>871</v>
      </c>
      <c r="D34" s="314">
        <f t="shared" si="48"/>
        <v>1354</v>
      </c>
      <c r="E34" s="316">
        <f t="shared" si="48"/>
        <v>2225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871</v>
      </c>
      <c r="J34" s="310">
        <f t="shared" si="48"/>
        <v>1355</v>
      </c>
      <c r="K34" s="324">
        <f t="shared" si="48"/>
        <v>2226</v>
      </c>
      <c r="O34" s="239" t="s">
        <v>12</v>
      </c>
      <c r="P34" s="240"/>
      <c r="Q34" s="17">
        <f t="shared" ref="Q34:V34" si="49">SUM(Q32:Q33)</f>
        <v>112</v>
      </c>
      <c r="R34" s="17">
        <f t="shared" si="49"/>
        <v>158</v>
      </c>
      <c r="S34" s="17">
        <f t="shared" si="49"/>
        <v>128</v>
      </c>
      <c r="T34" s="17">
        <f t="shared" si="49"/>
        <v>117</v>
      </c>
      <c r="U34" s="17">
        <f t="shared" si="49"/>
        <v>125</v>
      </c>
      <c r="V34" s="17">
        <f t="shared" si="49"/>
        <v>640</v>
      </c>
      <c r="W34" s="260" t="s">
        <v>12</v>
      </c>
      <c r="X34" s="261"/>
      <c r="Y34" s="17">
        <f t="shared" ref="Y34:AD34" si="50">SUM(Y32:Y33)</f>
        <v>104</v>
      </c>
      <c r="Z34" s="17">
        <f t="shared" si="50"/>
        <v>106</v>
      </c>
      <c r="AA34" s="17">
        <f t="shared" si="50"/>
        <v>98</v>
      </c>
      <c r="AB34" s="17">
        <f t="shared" si="50"/>
        <v>115</v>
      </c>
      <c r="AC34" s="17">
        <f t="shared" si="50"/>
        <v>106</v>
      </c>
      <c r="AD34" s="17">
        <f t="shared" si="50"/>
        <v>529</v>
      </c>
      <c r="AI34" s="239" t="s">
        <v>12</v>
      </c>
      <c r="AJ34" s="240"/>
      <c r="AK34" s="17">
        <f t="shared" ref="AK34:AP34" si="51">SUM(AK32:AK33)</f>
        <v>0</v>
      </c>
      <c r="AL34" s="17">
        <f t="shared" si="51"/>
        <v>3</v>
      </c>
      <c r="AM34" s="17">
        <f t="shared" si="51"/>
        <v>1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0</v>
      </c>
      <c r="AT34" s="17">
        <f t="shared" ref="AT34:AX34" si="52">SUM(AT32:AT33)</f>
        <v>1</v>
      </c>
      <c r="AU34" s="17">
        <f t="shared" si="52"/>
        <v>1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112</v>
      </c>
      <c r="BF34" s="17">
        <f t="shared" si="53"/>
        <v>161</v>
      </c>
      <c r="BG34" s="17">
        <f t="shared" si="53"/>
        <v>129</v>
      </c>
      <c r="BH34" s="17">
        <f t="shared" si="53"/>
        <v>117</v>
      </c>
      <c r="BI34" s="17">
        <f t="shared" si="53"/>
        <v>125</v>
      </c>
      <c r="BJ34" s="17">
        <f t="shared" si="53"/>
        <v>644</v>
      </c>
      <c r="BK34" s="260" t="s">
        <v>12</v>
      </c>
      <c r="BL34" s="261"/>
      <c r="BM34" s="17">
        <f t="shared" ref="BM34:BR34" si="54">SUM(BM32:BM33)</f>
        <v>104</v>
      </c>
      <c r="BN34" s="17">
        <f t="shared" si="54"/>
        <v>107</v>
      </c>
      <c r="BO34" s="17">
        <f t="shared" si="54"/>
        <v>99</v>
      </c>
      <c r="BP34" s="17">
        <f t="shared" si="54"/>
        <v>115</v>
      </c>
      <c r="BQ34" s="17">
        <f t="shared" si="54"/>
        <v>106</v>
      </c>
      <c r="BR34" s="17">
        <f t="shared" si="54"/>
        <v>531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96">
        <v>52</v>
      </c>
      <c r="R37" s="195">
        <v>56</v>
      </c>
      <c r="S37" s="195">
        <v>75</v>
      </c>
      <c r="T37" s="195">
        <v>72</v>
      </c>
      <c r="U37" s="195">
        <v>80</v>
      </c>
      <c r="V37" s="195">
        <f>SUM(Q37:U37)</f>
        <v>335</v>
      </c>
      <c r="W37" s="249" t="s">
        <v>13</v>
      </c>
      <c r="X37" s="250"/>
      <c r="Y37" s="195">
        <v>68</v>
      </c>
      <c r="Z37" s="195">
        <v>77</v>
      </c>
      <c r="AA37" s="195">
        <v>63</v>
      </c>
      <c r="AB37" s="195">
        <v>84</v>
      </c>
      <c r="AC37" s="195">
        <v>95</v>
      </c>
      <c r="AD37" s="197">
        <f>SUM(Y37:AC37)</f>
        <v>387</v>
      </c>
      <c r="AI37" s="239" t="s">
        <v>13</v>
      </c>
      <c r="AJ37" s="258"/>
      <c r="AK37" s="196"/>
      <c r="AL37" s="195"/>
      <c r="AM37" s="195"/>
      <c r="AN37" s="195"/>
      <c r="AO37" s="195"/>
      <c r="AP37" s="195">
        <f>SUM(AK37:AO37)</f>
        <v>0</v>
      </c>
      <c r="AQ37" s="249" t="s">
        <v>13</v>
      </c>
      <c r="AR37" s="250"/>
      <c r="AS37" s="195"/>
      <c r="AT37" s="195"/>
      <c r="AU37" s="195"/>
      <c r="AV37" s="195"/>
      <c r="AW37" s="195"/>
      <c r="AX37" s="197">
        <f>SUM(AS37:AW37)</f>
        <v>0</v>
      </c>
      <c r="BC37" s="239" t="s">
        <v>13</v>
      </c>
      <c r="BD37" s="258"/>
      <c r="BE37" s="196">
        <f t="shared" ref="BE37:BI38" si="55">Q37+AK37</f>
        <v>52</v>
      </c>
      <c r="BF37" s="195">
        <f t="shared" si="55"/>
        <v>56</v>
      </c>
      <c r="BG37" s="195">
        <f t="shared" si="55"/>
        <v>75</v>
      </c>
      <c r="BH37" s="195">
        <f t="shared" si="55"/>
        <v>72</v>
      </c>
      <c r="BI37" s="195">
        <f t="shared" si="55"/>
        <v>80</v>
      </c>
      <c r="BJ37" s="195">
        <f>SUM(BE37:BI37)</f>
        <v>335</v>
      </c>
      <c r="BK37" s="251" t="s">
        <v>13</v>
      </c>
      <c r="BL37" s="251"/>
      <c r="BM37" s="195">
        <f t="shared" ref="BM37:BQ38" si="56">Y37+AS37</f>
        <v>68</v>
      </c>
      <c r="BN37" s="195">
        <f t="shared" si="56"/>
        <v>77</v>
      </c>
      <c r="BO37" s="195">
        <f t="shared" si="56"/>
        <v>63</v>
      </c>
      <c r="BP37" s="195">
        <f t="shared" si="56"/>
        <v>84</v>
      </c>
      <c r="BQ37" s="195">
        <f t="shared" si="56"/>
        <v>95</v>
      </c>
      <c r="BR37" s="197">
        <f>SUM(BM37:BQ37)</f>
        <v>387</v>
      </c>
    </row>
    <row r="38" spans="2:70" ht="14.25" thickBot="1" x14ac:dyDescent="0.2">
      <c r="B38" s="135" t="s">
        <v>41</v>
      </c>
      <c r="C38" s="332">
        <f>ROUND(C32/$C$10,4)</f>
        <v>0.17069999999999999</v>
      </c>
      <c r="D38" s="334">
        <f>ROUND(D32/$D$10,4)</f>
        <v>0.1719</v>
      </c>
      <c r="E38" s="336">
        <f>ROUND(E32/$E$10,4)</f>
        <v>0.17130000000000001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0.16880000000000001</v>
      </c>
      <c r="J38" s="328">
        <f>ROUND(J32/$J$10,4)</f>
        <v>0.1706</v>
      </c>
      <c r="K38" s="330">
        <f>ROUND(K32/$K$10,4)</f>
        <v>0.16969999999999999</v>
      </c>
      <c r="O38" s="239" t="s">
        <v>15</v>
      </c>
      <c r="P38" s="258"/>
      <c r="Q38" s="27">
        <v>67</v>
      </c>
      <c r="R38" s="15">
        <v>65</v>
      </c>
      <c r="S38" s="15">
        <v>70</v>
      </c>
      <c r="T38" s="15">
        <v>58</v>
      </c>
      <c r="U38" s="15">
        <v>76</v>
      </c>
      <c r="V38" s="15">
        <f>SUM(Q38:U38)</f>
        <v>336</v>
      </c>
      <c r="W38" s="256" t="s">
        <v>15</v>
      </c>
      <c r="X38" s="257"/>
      <c r="Y38" s="15">
        <v>82</v>
      </c>
      <c r="Z38" s="15">
        <v>73</v>
      </c>
      <c r="AA38" s="15">
        <v>87</v>
      </c>
      <c r="AB38" s="15">
        <v>79</v>
      </c>
      <c r="AC38" s="15">
        <v>84</v>
      </c>
      <c r="AD38" s="16">
        <f>SUM(Y38:AC38)</f>
        <v>405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67</v>
      </c>
      <c r="BF38" s="15">
        <f t="shared" si="55"/>
        <v>65</v>
      </c>
      <c r="BG38" s="15">
        <f t="shared" si="55"/>
        <v>70</v>
      </c>
      <c r="BH38" s="15">
        <f t="shared" si="55"/>
        <v>58</v>
      </c>
      <c r="BI38" s="15">
        <f t="shared" si="55"/>
        <v>76</v>
      </c>
      <c r="BJ38" s="15">
        <f>SUM(BE38:BI38)</f>
        <v>336</v>
      </c>
      <c r="BK38" s="252" t="s">
        <v>15</v>
      </c>
      <c r="BL38" s="252"/>
      <c r="BM38" s="15">
        <f t="shared" si="56"/>
        <v>82</v>
      </c>
      <c r="BN38" s="15">
        <f t="shared" si="56"/>
        <v>73</v>
      </c>
      <c r="BO38" s="15">
        <f t="shared" si="56"/>
        <v>87</v>
      </c>
      <c r="BP38" s="15">
        <f t="shared" si="56"/>
        <v>79</v>
      </c>
      <c r="BQ38" s="15">
        <f t="shared" si="56"/>
        <v>84</v>
      </c>
      <c r="BR38" s="16">
        <f>SUM(BM38:BQ38)</f>
        <v>405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119</v>
      </c>
      <c r="R39" s="17">
        <f t="shared" si="57"/>
        <v>121</v>
      </c>
      <c r="S39" s="17">
        <f t="shared" si="57"/>
        <v>145</v>
      </c>
      <c r="T39" s="17">
        <f t="shared" si="57"/>
        <v>130</v>
      </c>
      <c r="U39" s="17">
        <f t="shared" si="57"/>
        <v>156</v>
      </c>
      <c r="V39" s="17">
        <f t="shared" si="57"/>
        <v>671</v>
      </c>
      <c r="W39" s="260" t="s">
        <v>12</v>
      </c>
      <c r="X39" s="261"/>
      <c r="Y39" s="17">
        <f t="shared" ref="Y39:AD39" si="58">SUM(Y37:Y38)</f>
        <v>150</v>
      </c>
      <c r="Z39" s="17">
        <f t="shared" si="58"/>
        <v>150</v>
      </c>
      <c r="AA39" s="17">
        <f t="shared" si="58"/>
        <v>150</v>
      </c>
      <c r="AB39" s="17">
        <f t="shared" si="58"/>
        <v>163</v>
      </c>
      <c r="AC39" s="17">
        <f t="shared" si="58"/>
        <v>179</v>
      </c>
      <c r="AD39" s="17">
        <f t="shared" si="58"/>
        <v>792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119</v>
      </c>
      <c r="BF39" s="17">
        <f t="shared" si="61"/>
        <v>121</v>
      </c>
      <c r="BG39" s="17">
        <f t="shared" si="61"/>
        <v>145</v>
      </c>
      <c r="BH39" s="17">
        <f t="shared" si="61"/>
        <v>130</v>
      </c>
      <c r="BI39" s="17">
        <f t="shared" si="61"/>
        <v>156</v>
      </c>
      <c r="BJ39" s="17">
        <f t="shared" si="61"/>
        <v>671</v>
      </c>
      <c r="BK39" s="260" t="s">
        <v>12</v>
      </c>
      <c r="BL39" s="261"/>
      <c r="BM39" s="17">
        <f t="shared" ref="BM39:BR39" si="62">SUM(BM37:BM38)</f>
        <v>150</v>
      </c>
      <c r="BN39" s="17">
        <f t="shared" si="62"/>
        <v>150</v>
      </c>
      <c r="BO39" s="17">
        <f t="shared" si="62"/>
        <v>150</v>
      </c>
      <c r="BP39" s="17">
        <f t="shared" si="62"/>
        <v>163</v>
      </c>
      <c r="BQ39" s="17">
        <f t="shared" si="62"/>
        <v>179</v>
      </c>
      <c r="BR39" s="17">
        <f t="shared" si="62"/>
        <v>792</v>
      </c>
    </row>
    <row r="40" spans="2:70" x14ac:dyDescent="0.15">
      <c r="B40" s="82" t="s">
        <v>43</v>
      </c>
      <c r="C40" s="333">
        <f>ROUND(C34/$C$10,4)</f>
        <v>0.17810000000000001</v>
      </c>
      <c r="D40" s="335">
        <f>ROUND(D34/$D$10,4)</f>
        <v>0.25580000000000003</v>
      </c>
      <c r="E40" s="337">
        <f>ROUND(E34/$E$10,4)</f>
        <v>0.2185</v>
      </c>
      <c r="F40" s="333">
        <f>ROUND(F34/$F$10,4)</f>
        <v>0</v>
      </c>
      <c r="G40" s="335">
        <f>ROUND(G34/$G$10,4)</f>
        <v>2.3800000000000002E-2</v>
      </c>
      <c r="H40" s="339">
        <f>ROUND(H34/$H$10,4)</f>
        <v>1.03E-2</v>
      </c>
      <c r="I40" s="327">
        <f>ROUND(I34/$I$10,4)</f>
        <v>0.17610000000000001</v>
      </c>
      <c r="J40" s="329">
        <f>ROUND(J34/$J$10,4)</f>
        <v>0.254</v>
      </c>
      <c r="K40" s="331">
        <f>ROUND(K34/$K$10,4)</f>
        <v>0.2165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96">
        <v>93</v>
      </c>
      <c r="R42" s="195">
        <v>81</v>
      </c>
      <c r="S42" s="195">
        <v>96</v>
      </c>
      <c r="T42" s="195">
        <v>81</v>
      </c>
      <c r="U42" s="195">
        <v>97</v>
      </c>
      <c r="V42" s="195">
        <f>SUM(Q42:U42)</f>
        <v>448</v>
      </c>
      <c r="W42" s="249" t="s">
        <v>13</v>
      </c>
      <c r="X42" s="250"/>
      <c r="Y42" s="195">
        <v>101</v>
      </c>
      <c r="Z42" s="195">
        <v>92</v>
      </c>
      <c r="AA42" s="195">
        <v>41</v>
      </c>
      <c r="AB42" s="195">
        <v>49</v>
      </c>
      <c r="AC42" s="195">
        <v>65</v>
      </c>
      <c r="AD42" s="197">
        <f>SUM(Y42:AC42)</f>
        <v>348</v>
      </c>
      <c r="AI42" s="239" t="s">
        <v>13</v>
      </c>
      <c r="AJ42" s="258"/>
      <c r="AK42" s="196"/>
      <c r="AL42" s="195"/>
      <c r="AM42" s="195"/>
      <c r="AN42" s="195"/>
      <c r="AO42" s="195"/>
      <c r="AP42" s="195">
        <f>SUM(AK42:AO42)</f>
        <v>0</v>
      </c>
      <c r="AQ42" s="249" t="s">
        <v>13</v>
      </c>
      <c r="AR42" s="250"/>
      <c r="AS42" s="195"/>
      <c r="AT42" s="195"/>
      <c r="AU42" s="195"/>
      <c r="AV42" s="195"/>
      <c r="AW42" s="195"/>
      <c r="AX42" s="197">
        <f>SUM(AS42:AW42)</f>
        <v>0</v>
      </c>
      <c r="BC42" s="239" t="s">
        <v>13</v>
      </c>
      <c r="BD42" s="258"/>
      <c r="BE42" s="196">
        <f t="shared" ref="BE42:BI43" si="63">Q42+AK42</f>
        <v>93</v>
      </c>
      <c r="BF42" s="195">
        <f t="shared" si="63"/>
        <v>81</v>
      </c>
      <c r="BG42" s="195">
        <f t="shared" si="63"/>
        <v>96</v>
      </c>
      <c r="BH42" s="195">
        <f t="shared" si="63"/>
        <v>81</v>
      </c>
      <c r="BI42" s="195">
        <f t="shared" si="63"/>
        <v>97</v>
      </c>
      <c r="BJ42" s="197">
        <f>SUM(BE42:BI42)</f>
        <v>448</v>
      </c>
      <c r="BK42" s="251" t="s">
        <v>13</v>
      </c>
      <c r="BL42" s="251"/>
      <c r="BM42" s="195">
        <f t="shared" ref="BM42:BQ43" si="64">Y42+AS42</f>
        <v>101</v>
      </c>
      <c r="BN42" s="195">
        <f t="shared" si="64"/>
        <v>92</v>
      </c>
      <c r="BO42" s="195">
        <f t="shared" si="64"/>
        <v>41</v>
      </c>
      <c r="BP42" s="195">
        <f t="shared" si="64"/>
        <v>49</v>
      </c>
      <c r="BQ42" s="195">
        <f t="shared" si="64"/>
        <v>65</v>
      </c>
      <c r="BR42" s="197">
        <f>SUM(BM42:BQ42)</f>
        <v>348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84</v>
      </c>
      <c r="R43" s="15">
        <v>91</v>
      </c>
      <c r="S43" s="15">
        <v>112</v>
      </c>
      <c r="T43" s="15">
        <v>114</v>
      </c>
      <c r="U43" s="15">
        <v>104</v>
      </c>
      <c r="V43" s="15">
        <f>SUM(Q43:U43)</f>
        <v>505</v>
      </c>
      <c r="W43" s="256" t="s">
        <v>15</v>
      </c>
      <c r="X43" s="257"/>
      <c r="Y43" s="15">
        <v>93</v>
      </c>
      <c r="Z43" s="15">
        <v>131</v>
      </c>
      <c r="AA43" s="15">
        <v>70</v>
      </c>
      <c r="AB43" s="15">
        <v>60</v>
      </c>
      <c r="AC43" s="15">
        <v>83</v>
      </c>
      <c r="AD43" s="160">
        <f>SUM(Y43:AC43)</f>
        <v>437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84</v>
      </c>
      <c r="BF43" s="15">
        <f t="shared" si="63"/>
        <v>91</v>
      </c>
      <c r="BG43" s="15">
        <f t="shared" si="63"/>
        <v>112</v>
      </c>
      <c r="BH43" s="15">
        <f t="shared" si="63"/>
        <v>114</v>
      </c>
      <c r="BI43" s="15">
        <f t="shared" si="63"/>
        <v>104</v>
      </c>
      <c r="BJ43" s="15">
        <f>SUM(BE43:BI43)</f>
        <v>505</v>
      </c>
      <c r="BK43" s="252" t="s">
        <v>15</v>
      </c>
      <c r="BL43" s="252"/>
      <c r="BM43" s="15">
        <f t="shared" si="64"/>
        <v>93</v>
      </c>
      <c r="BN43" s="15">
        <f t="shared" si="64"/>
        <v>131</v>
      </c>
      <c r="BO43" s="15">
        <f t="shared" si="64"/>
        <v>70</v>
      </c>
      <c r="BP43" s="15">
        <f t="shared" si="64"/>
        <v>60</v>
      </c>
      <c r="BQ43" s="15">
        <f t="shared" si="64"/>
        <v>83</v>
      </c>
      <c r="BR43" s="16">
        <f>SUM(BM43:BQ43)</f>
        <v>437</v>
      </c>
    </row>
    <row r="44" spans="2:70" x14ac:dyDescent="0.15">
      <c r="O44" s="239" t="s">
        <v>12</v>
      </c>
      <c r="P44" s="240"/>
      <c r="Q44" s="17">
        <f t="shared" ref="Q44:V44" si="65">SUM(Q42:Q43)</f>
        <v>177</v>
      </c>
      <c r="R44" s="17">
        <f t="shared" si="65"/>
        <v>172</v>
      </c>
      <c r="S44" s="17">
        <f t="shared" si="65"/>
        <v>208</v>
      </c>
      <c r="T44" s="17">
        <f t="shared" si="65"/>
        <v>195</v>
      </c>
      <c r="U44" s="17">
        <f t="shared" si="65"/>
        <v>201</v>
      </c>
      <c r="V44" s="17">
        <f t="shared" si="65"/>
        <v>953</v>
      </c>
      <c r="W44" s="260" t="s">
        <v>12</v>
      </c>
      <c r="X44" s="261"/>
      <c r="Y44" s="17">
        <f t="shared" ref="Y44:AD44" si="66">SUM(Y42:Y43)</f>
        <v>194</v>
      </c>
      <c r="Z44" s="17">
        <f t="shared" si="66"/>
        <v>223</v>
      </c>
      <c r="AA44" s="17">
        <f t="shared" si="66"/>
        <v>111</v>
      </c>
      <c r="AB44" s="17">
        <f t="shared" si="66"/>
        <v>109</v>
      </c>
      <c r="AC44" s="17">
        <f t="shared" si="66"/>
        <v>148</v>
      </c>
      <c r="AD44" s="17">
        <f t="shared" si="66"/>
        <v>785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177</v>
      </c>
      <c r="BF44" s="17">
        <f t="shared" si="69"/>
        <v>172</v>
      </c>
      <c r="BG44" s="17">
        <f t="shared" si="69"/>
        <v>208</v>
      </c>
      <c r="BH44" s="17">
        <f t="shared" si="69"/>
        <v>195</v>
      </c>
      <c r="BI44" s="17">
        <f t="shared" si="69"/>
        <v>201</v>
      </c>
      <c r="BJ44" s="17">
        <f t="shared" si="69"/>
        <v>953</v>
      </c>
      <c r="BK44" s="260" t="s">
        <v>12</v>
      </c>
      <c r="BL44" s="261"/>
      <c r="BM44" s="17">
        <f t="shared" ref="BM44:BR44" si="70">SUM(BM42:BM43)</f>
        <v>194</v>
      </c>
      <c r="BN44" s="17">
        <f t="shared" si="70"/>
        <v>223</v>
      </c>
      <c r="BO44" s="17">
        <f t="shared" si="70"/>
        <v>111</v>
      </c>
      <c r="BP44" s="17">
        <f t="shared" si="70"/>
        <v>109</v>
      </c>
      <c r="BQ44" s="17">
        <f t="shared" si="70"/>
        <v>148</v>
      </c>
      <c r="BR44" s="17">
        <f t="shared" si="70"/>
        <v>785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96">
        <v>70</v>
      </c>
      <c r="R47" s="195">
        <v>62</v>
      </c>
      <c r="S47" s="195">
        <v>46</v>
      </c>
      <c r="T47" s="195">
        <v>49</v>
      </c>
      <c r="U47" s="195">
        <v>40</v>
      </c>
      <c r="V47" s="195">
        <f>SUM(Q47:U47)</f>
        <v>267</v>
      </c>
      <c r="W47" s="249" t="s">
        <v>13</v>
      </c>
      <c r="X47" s="250"/>
      <c r="Y47" s="195">
        <v>29</v>
      </c>
      <c r="Z47" s="195">
        <v>42</v>
      </c>
      <c r="AA47" s="195">
        <v>31</v>
      </c>
      <c r="AB47" s="195">
        <v>31</v>
      </c>
      <c r="AC47" s="195">
        <v>24</v>
      </c>
      <c r="AD47" s="197">
        <f>SUM(Y47:AC47)</f>
        <v>157</v>
      </c>
      <c r="AI47" s="239" t="s">
        <v>13</v>
      </c>
      <c r="AJ47" s="258"/>
      <c r="AK47" s="196"/>
      <c r="AL47" s="195"/>
      <c r="AM47" s="195"/>
      <c r="AN47" s="195"/>
      <c r="AO47" s="195"/>
      <c r="AP47" s="195">
        <f>SUM(AK47:AO47)</f>
        <v>0</v>
      </c>
      <c r="AQ47" s="249" t="s">
        <v>13</v>
      </c>
      <c r="AR47" s="250"/>
      <c r="AS47" s="195"/>
      <c r="AT47" s="195"/>
      <c r="AU47" s="195"/>
      <c r="AV47" s="195"/>
      <c r="AW47" s="195"/>
      <c r="AX47" s="197">
        <f>SUM(AS47:AW47)</f>
        <v>0</v>
      </c>
      <c r="BC47" s="239" t="s">
        <v>13</v>
      </c>
      <c r="BD47" s="258"/>
      <c r="BE47" s="196">
        <f t="shared" ref="BE47:BI48" si="71">Q47+AK47</f>
        <v>70</v>
      </c>
      <c r="BF47" s="195">
        <f t="shared" si="71"/>
        <v>62</v>
      </c>
      <c r="BG47" s="195">
        <f t="shared" si="71"/>
        <v>46</v>
      </c>
      <c r="BH47" s="195">
        <f t="shared" si="71"/>
        <v>49</v>
      </c>
      <c r="BI47" s="195">
        <f t="shared" si="71"/>
        <v>40</v>
      </c>
      <c r="BJ47" s="195">
        <f>SUM(BE47:BI47)</f>
        <v>267</v>
      </c>
      <c r="BK47" s="251" t="s">
        <v>13</v>
      </c>
      <c r="BL47" s="251"/>
      <c r="BM47" s="195">
        <f t="shared" ref="BM47:BQ48" si="72">Y47+AS47</f>
        <v>29</v>
      </c>
      <c r="BN47" s="195">
        <f t="shared" si="72"/>
        <v>42</v>
      </c>
      <c r="BO47" s="195">
        <f t="shared" si="72"/>
        <v>31</v>
      </c>
      <c r="BP47" s="195">
        <f t="shared" si="72"/>
        <v>31</v>
      </c>
      <c r="BQ47" s="195">
        <f t="shared" si="72"/>
        <v>24</v>
      </c>
      <c r="BR47" s="197">
        <f>SUM(BM47:BQ47)</f>
        <v>157</v>
      </c>
    </row>
    <row r="48" spans="2:70" ht="14.25" thickBot="1" x14ac:dyDescent="0.2">
      <c r="O48" s="239" t="s">
        <v>15</v>
      </c>
      <c r="P48" s="258"/>
      <c r="Q48" s="14">
        <v>78</v>
      </c>
      <c r="R48" s="15">
        <v>67</v>
      </c>
      <c r="S48" s="15">
        <v>55</v>
      </c>
      <c r="T48" s="15">
        <v>56</v>
      </c>
      <c r="U48" s="15">
        <v>58</v>
      </c>
      <c r="V48" s="15">
        <f>SUM(Q48:U48)</f>
        <v>314</v>
      </c>
      <c r="W48" s="256" t="s">
        <v>15</v>
      </c>
      <c r="X48" s="257"/>
      <c r="Y48" s="15">
        <v>57</v>
      </c>
      <c r="Z48" s="15">
        <v>68</v>
      </c>
      <c r="AA48" s="15">
        <v>68</v>
      </c>
      <c r="AB48" s="15">
        <v>50</v>
      </c>
      <c r="AC48" s="15">
        <v>61</v>
      </c>
      <c r="AD48" s="16">
        <f>SUM(Y48:AC48)</f>
        <v>304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79</v>
      </c>
      <c r="BF48" s="15">
        <f t="shared" si="71"/>
        <v>67</v>
      </c>
      <c r="BG48" s="15">
        <f t="shared" si="71"/>
        <v>55</v>
      </c>
      <c r="BH48" s="15">
        <f t="shared" si="71"/>
        <v>56</v>
      </c>
      <c r="BI48" s="15">
        <f t="shared" si="71"/>
        <v>58</v>
      </c>
      <c r="BJ48" s="15">
        <f>SUM(BE48:BI48)</f>
        <v>315</v>
      </c>
      <c r="BK48" s="252" t="s">
        <v>15</v>
      </c>
      <c r="BL48" s="252"/>
      <c r="BM48" s="15">
        <f t="shared" si="72"/>
        <v>57</v>
      </c>
      <c r="BN48" s="15">
        <f t="shared" si="72"/>
        <v>68</v>
      </c>
      <c r="BO48" s="15">
        <f t="shared" si="72"/>
        <v>68</v>
      </c>
      <c r="BP48" s="15">
        <f t="shared" si="72"/>
        <v>50</v>
      </c>
      <c r="BQ48" s="15">
        <f t="shared" si="72"/>
        <v>61</v>
      </c>
      <c r="BR48" s="16">
        <f>SUM(BM48:BQ48)</f>
        <v>304</v>
      </c>
    </row>
    <row r="49" spans="15:76" x14ac:dyDescent="0.15">
      <c r="O49" s="239" t="s">
        <v>12</v>
      </c>
      <c r="P49" s="240"/>
      <c r="Q49" s="17">
        <f t="shared" ref="Q49:V49" si="73">SUM(Q47:Q48)</f>
        <v>148</v>
      </c>
      <c r="R49" s="17">
        <f t="shared" si="73"/>
        <v>129</v>
      </c>
      <c r="S49" s="17">
        <f t="shared" si="73"/>
        <v>101</v>
      </c>
      <c r="T49" s="17">
        <f t="shared" si="73"/>
        <v>105</v>
      </c>
      <c r="U49" s="17">
        <f t="shared" si="73"/>
        <v>98</v>
      </c>
      <c r="V49" s="17">
        <f t="shared" si="73"/>
        <v>581</v>
      </c>
      <c r="W49" s="260" t="s">
        <v>12</v>
      </c>
      <c r="X49" s="261"/>
      <c r="Y49" s="17">
        <f t="shared" ref="Y49:AD49" si="74">SUM(Y47:Y48)</f>
        <v>86</v>
      </c>
      <c r="Z49" s="17">
        <f t="shared" si="74"/>
        <v>110</v>
      </c>
      <c r="AA49" s="17">
        <f t="shared" si="74"/>
        <v>99</v>
      </c>
      <c r="AB49" s="17">
        <f t="shared" si="74"/>
        <v>81</v>
      </c>
      <c r="AC49" s="17">
        <f t="shared" si="74"/>
        <v>85</v>
      </c>
      <c r="AD49" s="17">
        <f t="shared" si="74"/>
        <v>461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149</v>
      </c>
      <c r="BF49" s="17">
        <f t="shared" si="77"/>
        <v>129</v>
      </c>
      <c r="BG49" s="17">
        <f t="shared" si="77"/>
        <v>101</v>
      </c>
      <c r="BH49" s="17">
        <f t="shared" si="77"/>
        <v>105</v>
      </c>
      <c r="BI49" s="17">
        <f t="shared" si="77"/>
        <v>98</v>
      </c>
      <c r="BJ49" s="17">
        <f t="shared" si="77"/>
        <v>582</v>
      </c>
      <c r="BK49" s="260" t="s">
        <v>12</v>
      </c>
      <c r="BL49" s="261"/>
      <c r="BM49" s="17">
        <f t="shared" ref="BM49:BR49" si="78">SUM(BM47:BM48)</f>
        <v>86</v>
      </c>
      <c r="BN49" s="17">
        <f t="shared" si="78"/>
        <v>110</v>
      </c>
      <c r="BO49" s="17">
        <f t="shared" si="78"/>
        <v>99</v>
      </c>
      <c r="BP49" s="17">
        <f t="shared" si="78"/>
        <v>81</v>
      </c>
      <c r="BQ49" s="17">
        <f t="shared" si="78"/>
        <v>85</v>
      </c>
      <c r="BR49" s="17">
        <f t="shared" si="78"/>
        <v>461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196">
        <v>32</v>
      </c>
      <c r="R52" s="195">
        <v>18</v>
      </c>
      <c r="S52" s="195">
        <v>13</v>
      </c>
      <c r="T52" s="195">
        <v>14</v>
      </c>
      <c r="U52" s="195">
        <v>2</v>
      </c>
      <c r="V52" s="195">
        <f>SUM(Q52:U52)</f>
        <v>79</v>
      </c>
      <c r="W52" s="249" t="s">
        <v>13</v>
      </c>
      <c r="X52" s="250"/>
      <c r="Y52" s="24">
        <v>5</v>
      </c>
      <c r="Z52" s="24">
        <v>9</v>
      </c>
      <c r="AA52" s="24">
        <v>2</v>
      </c>
      <c r="AB52" s="24">
        <v>2</v>
      </c>
      <c r="AC52" s="24"/>
      <c r="AD52" s="197">
        <f>SUM(Y52:AC52)</f>
        <v>18</v>
      </c>
      <c r="AI52" s="239" t="s">
        <v>13</v>
      </c>
      <c r="AJ52" s="258"/>
      <c r="AK52" s="196"/>
      <c r="AL52" s="195"/>
      <c r="AM52" s="195"/>
      <c r="AN52" s="195"/>
      <c r="AO52" s="195"/>
      <c r="AP52" s="195">
        <f>SUM(AK52:AO52)</f>
        <v>0</v>
      </c>
      <c r="AQ52" s="249" t="s">
        <v>13</v>
      </c>
      <c r="AR52" s="250"/>
      <c r="AS52" s="195"/>
      <c r="AT52" s="195"/>
      <c r="AU52" s="195"/>
      <c r="AV52" s="195"/>
      <c r="AW52" s="195"/>
      <c r="AX52" s="197">
        <f>SUM(AS52:AW52)</f>
        <v>0</v>
      </c>
      <c r="BC52" s="239" t="s">
        <v>13</v>
      </c>
      <c r="BD52" s="258"/>
      <c r="BE52" s="196">
        <f t="shared" ref="BE52:BI53" si="79">Q52+AK52</f>
        <v>32</v>
      </c>
      <c r="BF52" s="195">
        <f t="shared" si="79"/>
        <v>18</v>
      </c>
      <c r="BG52" s="195">
        <f t="shared" si="79"/>
        <v>13</v>
      </c>
      <c r="BH52" s="195">
        <f t="shared" si="79"/>
        <v>14</v>
      </c>
      <c r="BI52" s="195">
        <f t="shared" si="79"/>
        <v>2</v>
      </c>
      <c r="BJ52" s="195">
        <f>SUM(BE52:BI52)</f>
        <v>79</v>
      </c>
      <c r="BK52" s="251" t="s">
        <v>13</v>
      </c>
      <c r="BL52" s="251"/>
      <c r="BM52" s="195">
        <f t="shared" ref="BM52:BQ53" si="80">Y52+AS52</f>
        <v>5</v>
      </c>
      <c r="BN52" s="195">
        <f t="shared" si="80"/>
        <v>9</v>
      </c>
      <c r="BO52" s="195">
        <f t="shared" si="80"/>
        <v>2</v>
      </c>
      <c r="BP52" s="195">
        <f t="shared" si="80"/>
        <v>2</v>
      </c>
      <c r="BQ52" s="195">
        <f t="shared" si="80"/>
        <v>0</v>
      </c>
      <c r="BR52" s="197">
        <f>SUM(BM52:BQ52)</f>
        <v>18</v>
      </c>
    </row>
    <row r="53" spans="15:76" ht="14.25" thickBot="1" x14ac:dyDescent="0.2">
      <c r="O53" s="239" t="s">
        <v>15</v>
      </c>
      <c r="P53" s="258"/>
      <c r="Q53" s="14">
        <v>56</v>
      </c>
      <c r="R53" s="15">
        <v>45</v>
      </c>
      <c r="S53" s="15">
        <v>46</v>
      </c>
      <c r="T53" s="15">
        <v>36</v>
      </c>
      <c r="U53" s="15">
        <v>33</v>
      </c>
      <c r="V53" s="15">
        <f>SUM(Q53:U53)</f>
        <v>216</v>
      </c>
      <c r="W53" s="256" t="s">
        <v>15</v>
      </c>
      <c r="X53" s="257"/>
      <c r="Y53" s="25">
        <v>18</v>
      </c>
      <c r="Z53" s="25">
        <v>14</v>
      </c>
      <c r="AA53" s="25">
        <v>15</v>
      </c>
      <c r="AB53" s="25">
        <v>14</v>
      </c>
      <c r="AC53" s="25">
        <v>8</v>
      </c>
      <c r="AD53" s="197">
        <f>SUM(Y53:AC53)</f>
        <v>69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56</v>
      </c>
      <c r="BF53" s="15">
        <f t="shared" si="79"/>
        <v>45</v>
      </c>
      <c r="BG53" s="15">
        <f t="shared" si="79"/>
        <v>46</v>
      </c>
      <c r="BH53" s="15">
        <f t="shared" si="79"/>
        <v>36</v>
      </c>
      <c r="BI53" s="15">
        <f t="shared" si="79"/>
        <v>33</v>
      </c>
      <c r="BJ53" s="15">
        <f>SUM(BE53:BI53)</f>
        <v>216</v>
      </c>
      <c r="BK53" s="252" t="s">
        <v>15</v>
      </c>
      <c r="BL53" s="252"/>
      <c r="BM53" s="15">
        <f t="shared" si="80"/>
        <v>18</v>
      </c>
      <c r="BN53" s="15">
        <f t="shared" si="80"/>
        <v>14</v>
      </c>
      <c r="BO53" s="15">
        <f t="shared" si="80"/>
        <v>15</v>
      </c>
      <c r="BP53" s="15">
        <f t="shared" si="80"/>
        <v>14</v>
      </c>
      <c r="BQ53" s="15">
        <f t="shared" si="80"/>
        <v>8</v>
      </c>
      <c r="BR53" s="16">
        <f>SUM(BM53:BQ53)</f>
        <v>69</v>
      </c>
    </row>
    <row r="54" spans="15:76" x14ac:dyDescent="0.15">
      <c r="O54" s="239" t="s">
        <v>12</v>
      </c>
      <c r="P54" s="240"/>
      <c r="Q54" s="17">
        <f t="shared" ref="Q54:V54" si="81">SUM(Q52:Q53)</f>
        <v>88</v>
      </c>
      <c r="R54" s="17">
        <f t="shared" si="81"/>
        <v>63</v>
      </c>
      <c r="S54" s="17">
        <f t="shared" si="81"/>
        <v>59</v>
      </c>
      <c r="T54" s="17">
        <f t="shared" si="81"/>
        <v>50</v>
      </c>
      <c r="U54" s="17">
        <f t="shared" si="81"/>
        <v>35</v>
      </c>
      <c r="V54" s="17">
        <f t="shared" si="81"/>
        <v>295</v>
      </c>
      <c r="W54" s="260" t="s">
        <v>12</v>
      </c>
      <c r="X54" s="261"/>
      <c r="Y54" s="17">
        <f>SUM(Y52:Y53)</f>
        <v>23</v>
      </c>
      <c r="Z54" s="17">
        <f t="shared" ref="Z54:AD54" si="82">SUM(Z52:Z53)</f>
        <v>23</v>
      </c>
      <c r="AA54" s="17">
        <f t="shared" si="82"/>
        <v>17</v>
      </c>
      <c r="AB54" s="17">
        <f t="shared" si="82"/>
        <v>16</v>
      </c>
      <c r="AC54" s="17">
        <f t="shared" si="82"/>
        <v>8</v>
      </c>
      <c r="AD54" s="17">
        <f t="shared" si="82"/>
        <v>87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88</v>
      </c>
      <c r="BF54" s="17">
        <f t="shared" si="85"/>
        <v>63</v>
      </c>
      <c r="BG54" s="17">
        <f t="shared" si="85"/>
        <v>59</v>
      </c>
      <c r="BH54" s="17">
        <f t="shared" si="85"/>
        <v>50</v>
      </c>
      <c r="BI54" s="17">
        <f t="shared" si="85"/>
        <v>35</v>
      </c>
      <c r="BJ54" s="17">
        <f t="shared" si="85"/>
        <v>295</v>
      </c>
      <c r="BK54" s="260" t="s">
        <v>12</v>
      </c>
      <c r="BL54" s="261"/>
      <c r="BM54" s="17">
        <f t="shared" ref="BM54:BR54" si="86">SUM(BM52:BM53)</f>
        <v>23</v>
      </c>
      <c r="BN54" s="17">
        <f t="shared" si="86"/>
        <v>23</v>
      </c>
      <c r="BO54" s="17">
        <f t="shared" si="86"/>
        <v>17</v>
      </c>
      <c r="BP54" s="17">
        <f t="shared" si="86"/>
        <v>16</v>
      </c>
      <c r="BQ54" s="17">
        <f t="shared" si="86"/>
        <v>8</v>
      </c>
      <c r="BR54" s="17">
        <f t="shared" si="86"/>
        <v>87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>
        <v>1</v>
      </c>
      <c r="T57" s="24"/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197">
        <f>SUM(AS57:AW57)</f>
        <v>0</v>
      </c>
      <c r="BC57" s="239" t="s">
        <v>13</v>
      </c>
      <c r="BD57" s="258"/>
      <c r="BE57" s="196">
        <f t="shared" ref="BE57:BI58" si="87">Q57+AK57</f>
        <v>1</v>
      </c>
      <c r="BF57" s="195">
        <f t="shared" si="87"/>
        <v>0</v>
      </c>
      <c r="BG57" s="195">
        <f t="shared" si="87"/>
        <v>1</v>
      </c>
      <c r="BH57" s="195">
        <f t="shared" si="87"/>
        <v>0</v>
      </c>
      <c r="BI57" s="195">
        <f t="shared" si="87"/>
        <v>0</v>
      </c>
      <c r="BJ57" s="24">
        <f>SUM(BE57:BI57)</f>
        <v>2</v>
      </c>
      <c r="BK57" s="251" t="s">
        <v>13</v>
      </c>
      <c r="BL57" s="251"/>
      <c r="BM57" s="195">
        <f t="shared" ref="BM57:BO58" si="88">Y57+AS57</f>
        <v>0</v>
      </c>
      <c r="BN57" s="195">
        <f t="shared" si="88"/>
        <v>0</v>
      </c>
      <c r="BO57" s="195">
        <f t="shared" si="88"/>
        <v>0</v>
      </c>
      <c r="BP57" s="195"/>
      <c r="BQ57" s="195"/>
      <c r="BR57" s="197">
        <f>SUM(BM57:BQ57)</f>
        <v>0</v>
      </c>
    </row>
    <row r="58" spans="15:76" ht="14.25" thickBot="1" x14ac:dyDescent="0.2">
      <c r="O58" s="239" t="s">
        <v>15</v>
      </c>
      <c r="P58" s="258"/>
      <c r="Q58" s="27">
        <v>2</v>
      </c>
      <c r="R58" s="25">
        <v>4</v>
      </c>
      <c r="S58" s="25">
        <v>5</v>
      </c>
      <c r="T58" s="25">
        <v>2</v>
      </c>
      <c r="U58" s="25"/>
      <c r="V58" s="25">
        <f>SUM(Q58:U58)</f>
        <v>13</v>
      </c>
      <c r="W58" s="349" t="s">
        <v>15</v>
      </c>
      <c r="X58" s="350"/>
      <c r="Y58" s="25">
        <v>1</v>
      </c>
      <c r="Z58" s="25"/>
      <c r="AA58" s="25"/>
      <c r="AB58" s="25"/>
      <c r="AC58" s="25"/>
      <c r="AD58" s="170">
        <f>SUM(Y58:AC58)</f>
        <v>1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2</v>
      </c>
      <c r="BF58" s="15">
        <f t="shared" si="87"/>
        <v>4</v>
      </c>
      <c r="BG58" s="15">
        <f t="shared" si="87"/>
        <v>5</v>
      </c>
      <c r="BH58" s="15">
        <f t="shared" si="87"/>
        <v>2</v>
      </c>
      <c r="BI58" s="15">
        <f t="shared" si="87"/>
        <v>0</v>
      </c>
      <c r="BJ58" s="25">
        <f>SUM(BE58:BI58)</f>
        <v>13</v>
      </c>
      <c r="BK58" s="252" t="s">
        <v>15</v>
      </c>
      <c r="BL58" s="252"/>
      <c r="BM58" s="15">
        <f t="shared" si="88"/>
        <v>1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1</v>
      </c>
    </row>
    <row r="59" spans="15:76" x14ac:dyDescent="0.15">
      <c r="O59" s="239" t="s">
        <v>12</v>
      </c>
      <c r="P59" s="240"/>
      <c r="Q59" s="17">
        <f t="shared" ref="Q59:V59" si="89">SUM(Q57:Q58)</f>
        <v>3</v>
      </c>
      <c r="R59" s="17">
        <f t="shared" si="89"/>
        <v>4</v>
      </c>
      <c r="S59" s="17">
        <f t="shared" si="89"/>
        <v>6</v>
      </c>
      <c r="T59" s="17">
        <f t="shared" si="89"/>
        <v>2</v>
      </c>
      <c r="U59" s="17">
        <f t="shared" si="89"/>
        <v>0</v>
      </c>
      <c r="V59" s="17">
        <f t="shared" si="89"/>
        <v>15</v>
      </c>
      <c r="W59" s="260" t="s">
        <v>12</v>
      </c>
      <c r="X59" s="261"/>
      <c r="Y59" s="17">
        <f t="shared" ref="Y59:AD59" si="90">SUM(Y57:Y58)</f>
        <v>1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1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3</v>
      </c>
      <c r="BF59" s="17">
        <f t="shared" si="93"/>
        <v>4</v>
      </c>
      <c r="BG59" s="17">
        <f t="shared" si="93"/>
        <v>6</v>
      </c>
      <c r="BH59" s="17">
        <f t="shared" si="93"/>
        <v>2</v>
      </c>
      <c r="BI59" s="17">
        <f t="shared" si="93"/>
        <v>0</v>
      </c>
      <c r="BJ59" s="17">
        <f t="shared" si="93"/>
        <v>15</v>
      </c>
      <c r="BK59" s="260" t="s">
        <v>12</v>
      </c>
      <c r="BL59" s="261"/>
      <c r="BM59" s="17">
        <f t="shared" ref="BM59:BR59" si="94">SUM(BM57:BM58)</f>
        <v>1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1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544</v>
      </c>
      <c r="S62" s="371"/>
      <c r="T62" s="43"/>
      <c r="U62" s="44"/>
      <c r="V62" s="46" t="s">
        <v>16</v>
      </c>
      <c r="W62" s="370">
        <f>AD12+V17+AD17+V22+AD22+V27+AD27+V32+AD32+V37</f>
        <v>2641</v>
      </c>
      <c r="X62" s="371"/>
      <c r="Y62" s="47"/>
      <c r="Z62" s="47"/>
      <c r="AA62" s="46" t="s">
        <v>16</v>
      </c>
      <c r="AB62" s="370">
        <f>AD37+V42+AD42+V47+AD47+V52+AD52+V57+AD57</f>
        <v>1706</v>
      </c>
      <c r="AC62" s="371"/>
      <c r="AD62" s="37" t="s">
        <v>16</v>
      </c>
      <c r="AE62" s="164">
        <f>AD37+V42</f>
        <v>835</v>
      </c>
      <c r="AF62" s="164">
        <f>AD42+V47+AD47+V52+AD52+V57+AD57</f>
        <v>871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55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544</v>
      </c>
      <c r="BG62" s="374"/>
      <c r="BH62" s="28"/>
      <c r="BJ62" s="30" t="s">
        <v>16</v>
      </c>
      <c r="BK62" s="373">
        <f>BR12+BJ17+BR17+BJ22+BR22+BJ27+BR27+BJ32+BR32+BJ37</f>
        <v>2696</v>
      </c>
      <c r="BL62" s="374"/>
      <c r="BM62" s="31"/>
      <c r="BN62" s="31"/>
      <c r="BO62" s="30" t="s">
        <v>16</v>
      </c>
      <c r="BP62" s="373">
        <f>BR37+BJ42+BR42+BJ47+BR47+BJ52+BR52+BJ57+BR57</f>
        <v>1706</v>
      </c>
      <c r="BQ62" s="374"/>
      <c r="BR62" s="37" t="s">
        <v>16</v>
      </c>
      <c r="BS62" s="164">
        <f>BR37+BJ42</f>
        <v>835</v>
      </c>
      <c r="BT62" s="164">
        <f>BR42+BJ47+BR47+BJ52+BR52+BJ57+BR57</f>
        <v>871</v>
      </c>
    </row>
    <row r="63" spans="15:76" ht="15" thickBot="1" x14ac:dyDescent="0.2">
      <c r="Q63" s="48" t="s">
        <v>14</v>
      </c>
      <c r="R63" s="375">
        <f>V8+AD8+V13</f>
        <v>538</v>
      </c>
      <c r="S63" s="376"/>
      <c r="T63" s="43"/>
      <c r="U63" s="44"/>
      <c r="V63" s="48" t="s">
        <v>14</v>
      </c>
      <c r="W63" s="375">
        <f>AD13+V18+AD18+V23+AD23+V28+AD28+V33+AD33+V38</f>
        <v>2491</v>
      </c>
      <c r="X63" s="376"/>
      <c r="Y63" s="47"/>
      <c r="Z63" s="47"/>
      <c r="AA63" s="48" t="s">
        <v>14</v>
      </c>
      <c r="AB63" s="375">
        <f>AD38+V43+AD43+V48+AD48+V53+AD53+V58+AD58</f>
        <v>2264</v>
      </c>
      <c r="AC63" s="376"/>
      <c r="AD63" s="37" t="s">
        <v>14</v>
      </c>
      <c r="AE63" s="165">
        <f>AD38+V43</f>
        <v>910</v>
      </c>
      <c r="AF63" s="165">
        <f>AD43+V48+AD48+V53+AD53+V58+AD58</f>
        <v>1354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41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538</v>
      </c>
      <c r="BG63" s="380"/>
      <c r="BH63" s="28"/>
      <c r="BJ63" s="161" t="s">
        <v>14</v>
      </c>
      <c r="BK63" s="379">
        <f>BR13+BJ18+BR18+BJ23+BR23+BJ28+BR28+BJ33+BR33+BJ38</f>
        <v>2532</v>
      </c>
      <c r="BL63" s="380"/>
      <c r="BM63" s="31"/>
      <c r="BN63" s="31"/>
      <c r="BO63" s="161" t="s">
        <v>14</v>
      </c>
      <c r="BP63" s="379">
        <f>BR38+BJ43+BR43+BJ48+BR48+BJ53+BR53+BJ58+BR58</f>
        <v>2265</v>
      </c>
      <c r="BQ63" s="381"/>
      <c r="BR63" s="37" t="s">
        <v>14</v>
      </c>
      <c r="BS63" s="165">
        <f>BR38+BJ43</f>
        <v>910</v>
      </c>
      <c r="BT63" s="165">
        <f>BR43+BJ48+BR48+BJ53+BR53+BJ58+BR58</f>
        <v>1355</v>
      </c>
    </row>
    <row r="64" spans="15:76" ht="15" thickBot="1" x14ac:dyDescent="0.2">
      <c r="Q64" s="49" t="s">
        <v>12</v>
      </c>
      <c r="R64" s="389">
        <f>R62+R63</f>
        <v>1082</v>
      </c>
      <c r="S64" s="390"/>
      <c r="T64" s="43"/>
      <c r="U64" s="44"/>
      <c r="V64" s="49" t="s">
        <v>12</v>
      </c>
      <c r="W64" s="389">
        <f>W62+W63</f>
        <v>5132</v>
      </c>
      <c r="X64" s="390"/>
      <c r="Y64" s="47"/>
      <c r="Z64" s="47"/>
      <c r="AA64" s="49" t="s">
        <v>12</v>
      </c>
      <c r="AB64" s="389">
        <f>AB62+AB63</f>
        <v>3970</v>
      </c>
      <c r="AC64" s="390"/>
      <c r="AD64" s="37" t="s">
        <v>12</v>
      </c>
      <c r="AE64" s="166">
        <f>AD39+V44</f>
        <v>1745</v>
      </c>
      <c r="AF64" s="167">
        <f>AD44+V49+AD49+V54+AD54+V59+AD59</f>
        <v>2225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96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1082</v>
      </c>
      <c r="BG64" s="386"/>
      <c r="BH64" s="28"/>
      <c r="BJ64" s="163" t="s">
        <v>12</v>
      </c>
      <c r="BK64" s="385">
        <f>BK62+BK63</f>
        <v>5228</v>
      </c>
      <c r="BL64" s="386"/>
      <c r="BM64" s="31"/>
      <c r="BN64" s="31"/>
      <c r="BO64" s="163" t="s">
        <v>12</v>
      </c>
      <c r="BP64" s="385">
        <f>BP62+BP63</f>
        <v>3971</v>
      </c>
      <c r="BQ64" s="386"/>
      <c r="BR64" s="37" t="s">
        <v>12</v>
      </c>
      <c r="BS64" s="166">
        <f>BR39+BJ44</f>
        <v>1745</v>
      </c>
      <c r="BT64" s="167">
        <f>BR44+BJ49+BR49+BJ54+BR54+BJ59+BR59</f>
        <v>2226</v>
      </c>
      <c r="BW64" s="32"/>
      <c r="BX64" s="32"/>
    </row>
    <row r="65" spans="17:76" ht="14.25" x14ac:dyDescent="0.15">
      <c r="Q65" s="50" t="s">
        <v>23</v>
      </c>
      <c r="R65" s="387">
        <f>R64/O9</f>
        <v>0.10624509033778476</v>
      </c>
      <c r="S65" s="388"/>
      <c r="T65" s="44"/>
      <c r="U65" s="44"/>
      <c r="V65" s="50" t="s">
        <v>23</v>
      </c>
      <c r="W65" s="387">
        <f>W64/O9</f>
        <v>0.50392772977219169</v>
      </c>
      <c r="X65" s="388"/>
      <c r="Y65" s="51"/>
      <c r="Z65" s="51"/>
      <c r="AA65" s="50" t="s">
        <v>23</v>
      </c>
      <c r="AB65" s="387">
        <f>AB64/O9</f>
        <v>0.38982717989002358</v>
      </c>
      <c r="AC65" s="388"/>
      <c r="AE65" s="42">
        <f>AE64/O9</f>
        <v>0.17134721131186173</v>
      </c>
      <c r="AF65" s="42">
        <f>AF64/O9</f>
        <v>0.21847996857816182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0.98969072164948457</v>
      </c>
      <c r="AR65" s="383"/>
      <c r="AS65" s="33"/>
      <c r="AT65" s="33"/>
      <c r="AU65" s="162" t="s">
        <v>23</v>
      </c>
      <c r="AV65" s="382">
        <f>AV64/AI9</f>
        <v>1.0309278350515464E-2</v>
      </c>
      <c r="AW65" s="383"/>
      <c r="AY65" s="42">
        <f>AY64/AI9</f>
        <v>0</v>
      </c>
      <c r="AZ65" s="42">
        <f>AZ64/AI9</f>
        <v>1.0309278350515464E-2</v>
      </c>
      <c r="BE65" s="162" t="s">
        <v>23</v>
      </c>
      <c r="BF65" s="382">
        <f>BF64/BC9</f>
        <v>0.10524268067308627</v>
      </c>
      <c r="BG65" s="383"/>
      <c r="BJ65" s="162" t="s">
        <v>23</v>
      </c>
      <c r="BK65" s="382">
        <f>BK64/BC9</f>
        <v>0.50851084524851664</v>
      </c>
      <c r="BL65" s="383"/>
      <c r="BM65" s="33"/>
      <c r="BN65" s="33"/>
      <c r="BO65" s="162" t="s">
        <v>23</v>
      </c>
      <c r="BP65" s="382">
        <f>BP64/BC9</f>
        <v>0.38624647407839702</v>
      </c>
      <c r="BQ65" s="383"/>
      <c r="BS65" s="42">
        <f>BS64/BC9</f>
        <v>0.16973057095613267</v>
      </c>
      <c r="BT65" s="42">
        <f>BT64/BC9</f>
        <v>0.21651590312226437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1603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1524</v>
      </c>
      <c r="AA75" s="384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2AA5-DD9D-4525-AB3D-EAA40C5E14E8}">
  <dimension ref="A1:BX75"/>
  <sheetViews>
    <sheetView view="pageBreakPreview" zoomScale="95" zoomScaleNormal="100" zoomScaleSheetLayoutView="95" workbookViewId="0">
      <selection activeCell="C19" sqref="C19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20" t="s">
        <v>65</v>
      </c>
      <c r="B1" s="220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20"/>
      <c r="B2" s="220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220"/>
      <c r="B3" s="220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64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令和5年9月30日現在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令和5年9月30日現在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令和5年9月30日現在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4890</v>
      </c>
      <c r="P7" s="248"/>
      <c r="Q7" s="192">
        <v>25</v>
      </c>
      <c r="R7" s="193">
        <v>31</v>
      </c>
      <c r="S7" s="193">
        <v>32</v>
      </c>
      <c r="T7" s="193">
        <v>35</v>
      </c>
      <c r="U7" s="193">
        <v>29</v>
      </c>
      <c r="V7" s="193">
        <f>SUM(Q7:U7)</f>
        <v>152</v>
      </c>
      <c r="W7" s="249" t="s">
        <v>13</v>
      </c>
      <c r="X7" s="250"/>
      <c r="Y7" s="193">
        <v>35</v>
      </c>
      <c r="Z7" s="193">
        <v>46</v>
      </c>
      <c r="AA7" s="193">
        <v>40</v>
      </c>
      <c r="AB7" s="193">
        <v>39</v>
      </c>
      <c r="AC7" s="193">
        <v>34</v>
      </c>
      <c r="AD7" s="194">
        <f>SUM(Y7:AC7)</f>
        <v>194</v>
      </c>
      <c r="AG7" s="239" t="s">
        <v>13</v>
      </c>
      <c r="AH7" s="240"/>
      <c r="AI7" s="247">
        <f>AP7+AX7+AP12+AX12+AP17+AX17+AP22+AX22+AP27+AX27+AP32+AX32+AP37+AX37+AP42+AX42+AP47+AX47+AP52+AX52+AP57+AX57</f>
        <v>53</v>
      </c>
      <c r="AJ7" s="248"/>
      <c r="AK7" s="192"/>
      <c r="AL7" s="193"/>
      <c r="AM7" s="193"/>
      <c r="AN7" s="193"/>
      <c r="AO7" s="193"/>
      <c r="AP7" s="193">
        <f>SUM(AK7:AO7)</f>
        <v>0</v>
      </c>
      <c r="AQ7" s="249" t="s">
        <v>13</v>
      </c>
      <c r="AR7" s="250"/>
      <c r="AS7" s="193"/>
      <c r="AT7" s="193"/>
      <c r="AU7" s="193"/>
      <c r="AV7" s="193"/>
      <c r="AW7" s="193"/>
      <c r="AX7" s="194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4943</v>
      </c>
      <c r="BD7" s="248"/>
      <c r="BE7" s="192">
        <f>Q7+AK7</f>
        <v>25</v>
      </c>
      <c r="BF7" s="193">
        <f t="shared" ref="BF7:BJ8" si="0">R7+AL7</f>
        <v>31</v>
      </c>
      <c r="BG7" s="193">
        <f t="shared" si="0"/>
        <v>32</v>
      </c>
      <c r="BH7" s="193">
        <f t="shared" si="0"/>
        <v>35</v>
      </c>
      <c r="BI7" s="193">
        <f t="shared" si="0"/>
        <v>29</v>
      </c>
      <c r="BJ7" s="193">
        <f t="shared" si="0"/>
        <v>152</v>
      </c>
      <c r="BK7" s="251" t="s">
        <v>13</v>
      </c>
      <c r="BL7" s="251"/>
      <c r="BM7" s="193">
        <f>Y7+AS7</f>
        <v>35</v>
      </c>
      <c r="BN7" s="193">
        <f t="shared" ref="BN7:BQ8" si="1">Z7+AT7</f>
        <v>46</v>
      </c>
      <c r="BO7" s="193">
        <f t="shared" si="1"/>
        <v>40</v>
      </c>
      <c r="BP7" s="193">
        <f t="shared" si="1"/>
        <v>39</v>
      </c>
      <c r="BQ7" s="193">
        <f t="shared" si="1"/>
        <v>34</v>
      </c>
      <c r="BR7" s="194">
        <f>SUM(BM7:BQ7)</f>
        <v>194</v>
      </c>
    </row>
    <row r="8" spans="1:70" ht="15.75" customHeight="1" thickBot="1" x14ac:dyDescent="0.2">
      <c r="B8" s="141" t="s">
        <v>34</v>
      </c>
      <c r="C8" s="137">
        <f t="shared" ref="C8:H8" si="2">+C10-C9</f>
        <v>3183</v>
      </c>
      <c r="D8" s="55">
        <f t="shared" si="2"/>
        <v>3032</v>
      </c>
      <c r="E8" s="56">
        <f t="shared" si="2"/>
        <v>6215</v>
      </c>
      <c r="F8" s="57">
        <f>+F10-F9</f>
        <v>53</v>
      </c>
      <c r="G8" s="58">
        <f t="shared" si="2"/>
        <v>43</v>
      </c>
      <c r="H8" s="56">
        <f t="shared" si="2"/>
        <v>96</v>
      </c>
      <c r="I8" s="101">
        <f t="shared" ref="I8:K10" si="3">+C8+F8</f>
        <v>3236</v>
      </c>
      <c r="J8" s="102">
        <f t="shared" si="3"/>
        <v>3075</v>
      </c>
      <c r="K8" s="103">
        <f t="shared" si="3"/>
        <v>6311</v>
      </c>
      <c r="L8" s="68"/>
      <c r="M8" s="239" t="s">
        <v>14</v>
      </c>
      <c r="N8" s="240"/>
      <c r="O8" s="247">
        <f>V8+AD8+V13+AD13+V18+AD18+V23+AD23+V28+AD28+V33+AD33+V38+AD38+V43+AD43+V48+AD48+V53+AD53+V58+AD58</f>
        <v>5295</v>
      </c>
      <c r="P8" s="248"/>
      <c r="Q8" s="14">
        <v>22</v>
      </c>
      <c r="R8" s="15">
        <v>26</v>
      </c>
      <c r="S8" s="15">
        <v>28</v>
      </c>
      <c r="T8" s="15">
        <v>23</v>
      </c>
      <c r="U8" s="15">
        <v>19</v>
      </c>
      <c r="V8" s="15">
        <f>SUM(Q8:U8)</f>
        <v>118</v>
      </c>
      <c r="W8" s="256" t="s">
        <v>15</v>
      </c>
      <c r="X8" s="257"/>
      <c r="Y8" s="15">
        <v>48</v>
      </c>
      <c r="Z8" s="25">
        <v>34</v>
      </c>
      <c r="AA8" s="15">
        <v>38</v>
      </c>
      <c r="AB8" s="15">
        <v>35</v>
      </c>
      <c r="AC8" s="15">
        <v>40</v>
      </c>
      <c r="AD8" s="16">
        <f>SUM(Y8:AC8)</f>
        <v>195</v>
      </c>
      <c r="AG8" s="239" t="s">
        <v>14</v>
      </c>
      <c r="AH8" s="240"/>
      <c r="AI8" s="247">
        <f>AP8+AX8+AP13+AX13+AP18+AX18+AP23+AX23+AP28+AX28+AP33+AX33+AP38+AX38+AP43+AX43+AP48+AX48+AP53+AX53+AP58+AX58</f>
        <v>44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5339</v>
      </c>
      <c r="BD8" s="248"/>
      <c r="BE8" s="14">
        <f>Q8+AK8</f>
        <v>22</v>
      </c>
      <c r="BF8" s="15">
        <f t="shared" si="0"/>
        <v>26</v>
      </c>
      <c r="BG8" s="15">
        <f t="shared" si="0"/>
        <v>28</v>
      </c>
      <c r="BH8" s="15">
        <f t="shared" si="0"/>
        <v>23</v>
      </c>
      <c r="BI8" s="15">
        <f t="shared" si="0"/>
        <v>19</v>
      </c>
      <c r="BJ8" s="15">
        <f>SUM(BE8:BI8)</f>
        <v>118</v>
      </c>
      <c r="BK8" s="252" t="s">
        <v>15</v>
      </c>
      <c r="BL8" s="252"/>
      <c r="BM8" s="15">
        <f>Y8+AS8</f>
        <v>48</v>
      </c>
      <c r="BN8" s="15">
        <f t="shared" si="1"/>
        <v>34</v>
      </c>
      <c r="BO8" s="15">
        <f t="shared" si="1"/>
        <v>38</v>
      </c>
      <c r="BP8" s="15">
        <f t="shared" si="1"/>
        <v>35</v>
      </c>
      <c r="BQ8" s="15">
        <f t="shared" si="1"/>
        <v>40</v>
      </c>
      <c r="BR8" s="16">
        <f>SUM(BM8:BQ8)</f>
        <v>195</v>
      </c>
    </row>
    <row r="9" spans="1:70" ht="15" x14ac:dyDescent="0.15">
      <c r="B9" s="142" t="s">
        <v>35</v>
      </c>
      <c r="C9" s="138">
        <f>AB62</f>
        <v>1707</v>
      </c>
      <c r="D9" s="59">
        <f>AB63</f>
        <v>2263</v>
      </c>
      <c r="E9" s="60">
        <f>+C9+D9</f>
        <v>3970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1707</v>
      </c>
      <c r="J9" s="105">
        <f t="shared" si="3"/>
        <v>2264</v>
      </c>
      <c r="K9" s="106">
        <f t="shared" si="3"/>
        <v>3971</v>
      </c>
      <c r="L9" s="68"/>
      <c r="M9" s="239" t="s">
        <v>12</v>
      </c>
      <c r="N9" s="240"/>
      <c r="O9" s="247">
        <f>SUM(O7:O8)</f>
        <v>10185</v>
      </c>
      <c r="P9" s="253"/>
      <c r="Q9" s="17">
        <f t="shared" ref="Q9:V9" si="4">SUM(Q7:Q8)</f>
        <v>47</v>
      </c>
      <c r="R9" s="17">
        <f t="shared" si="4"/>
        <v>57</v>
      </c>
      <c r="S9" s="17">
        <f t="shared" si="4"/>
        <v>60</v>
      </c>
      <c r="T9" s="17">
        <f t="shared" si="4"/>
        <v>58</v>
      </c>
      <c r="U9" s="17">
        <f t="shared" si="4"/>
        <v>48</v>
      </c>
      <c r="V9" s="17">
        <f t="shared" si="4"/>
        <v>270</v>
      </c>
      <c r="W9" s="254" t="s">
        <v>12</v>
      </c>
      <c r="X9" s="255"/>
      <c r="Y9" s="17">
        <f t="shared" ref="Y9:AD9" si="5">SUM(Y7:Y8)</f>
        <v>83</v>
      </c>
      <c r="Z9" s="17">
        <f t="shared" si="5"/>
        <v>80</v>
      </c>
      <c r="AA9" s="17">
        <f t="shared" si="5"/>
        <v>78</v>
      </c>
      <c r="AB9" s="17">
        <f t="shared" si="5"/>
        <v>74</v>
      </c>
      <c r="AC9" s="17">
        <f t="shared" si="5"/>
        <v>74</v>
      </c>
      <c r="AD9" s="17">
        <f t="shared" si="5"/>
        <v>389</v>
      </c>
      <c r="AG9" s="239" t="s">
        <v>12</v>
      </c>
      <c r="AH9" s="240"/>
      <c r="AI9" s="247">
        <f>SUM(AI7:AI8)</f>
        <v>97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10282</v>
      </c>
      <c r="BD9" s="248"/>
      <c r="BE9" s="17">
        <f t="shared" ref="BE9:BJ9" si="8">SUM(BE7:BE8)</f>
        <v>47</v>
      </c>
      <c r="BF9" s="17">
        <f t="shared" si="8"/>
        <v>57</v>
      </c>
      <c r="BG9" s="17">
        <f t="shared" si="8"/>
        <v>60</v>
      </c>
      <c r="BH9" s="17">
        <f t="shared" si="8"/>
        <v>58</v>
      </c>
      <c r="BI9" s="17">
        <f t="shared" si="8"/>
        <v>48</v>
      </c>
      <c r="BJ9" s="17">
        <f t="shared" si="8"/>
        <v>270</v>
      </c>
      <c r="BK9" s="259" t="s">
        <v>12</v>
      </c>
      <c r="BL9" s="259"/>
      <c r="BM9" s="17">
        <f t="shared" ref="BM9:BR9" si="9">SUM(BM7:BM8)</f>
        <v>83</v>
      </c>
      <c r="BN9" s="17">
        <f t="shared" si="9"/>
        <v>80</v>
      </c>
      <c r="BO9" s="17">
        <f t="shared" si="9"/>
        <v>78</v>
      </c>
      <c r="BP9" s="17">
        <f t="shared" si="9"/>
        <v>74</v>
      </c>
      <c r="BQ9" s="17">
        <f t="shared" si="9"/>
        <v>74</v>
      </c>
      <c r="BR9" s="17">
        <f t="shared" si="9"/>
        <v>389</v>
      </c>
    </row>
    <row r="10" spans="1:70" ht="15.75" thickBot="1" x14ac:dyDescent="0.2">
      <c r="B10" s="143" t="s">
        <v>12</v>
      </c>
      <c r="C10" s="139">
        <f>O7</f>
        <v>4890</v>
      </c>
      <c r="D10" s="62">
        <f>O8</f>
        <v>5295</v>
      </c>
      <c r="E10" s="63">
        <f>+C10+D10</f>
        <v>10185</v>
      </c>
      <c r="F10" s="64">
        <f>AI7</f>
        <v>53</v>
      </c>
      <c r="G10" s="62">
        <f>AI8</f>
        <v>44</v>
      </c>
      <c r="H10" s="63">
        <f>SUM(F10:G10)</f>
        <v>97</v>
      </c>
      <c r="I10" s="107">
        <f t="shared" si="3"/>
        <v>4943</v>
      </c>
      <c r="J10" s="108">
        <f t="shared" si="3"/>
        <v>5339</v>
      </c>
      <c r="K10" s="109">
        <f t="shared" si="3"/>
        <v>10282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34.909999999999997</v>
      </c>
      <c r="D12" s="159">
        <f t="shared" si="10"/>
        <v>42.74</v>
      </c>
      <c r="E12" s="155">
        <f t="shared" si="10"/>
        <v>38.979999999999997</v>
      </c>
      <c r="F12" s="154">
        <f t="shared" si="10"/>
        <v>0</v>
      </c>
      <c r="G12" s="159">
        <f t="shared" si="10"/>
        <v>2.27</v>
      </c>
      <c r="H12" s="155">
        <f t="shared" si="10"/>
        <v>1.03</v>
      </c>
      <c r="I12" s="156">
        <f t="shared" si="10"/>
        <v>34.53</v>
      </c>
      <c r="J12" s="157">
        <f t="shared" si="10"/>
        <v>42.4</v>
      </c>
      <c r="K12" s="155">
        <f t="shared" si="10"/>
        <v>38.619999999999997</v>
      </c>
      <c r="L12" s="69"/>
      <c r="N12" s="158"/>
      <c r="O12" s="239" t="s">
        <v>13</v>
      </c>
      <c r="P12" s="258"/>
      <c r="Q12" s="23">
        <v>38</v>
      </c>
      <c r="R12" s="193">
        <v>30</v>
      </c>
      <c r="S12" s="193">
        <v>43</v>
      </c>
      <c r="T12" s="193">
        <v>41</v>
      </c>
      <c r="U12" s="193">
        <v>47</v>
      </c>
      <c r="V12" s="193">
        <f>SUM(Q12:U12)</f>
        <v>199</v>
      </c>
      <c r="W12" s="249" t="s">
        <v>13</v>
      </c>
      <c r="X12" s="250"/>
      <c r="Y12" s="24">
        <v>45</v>
      </c>
      <c r="Z12" s="193">
        <v>43</v>
      </c>
      <c r="AA12" s="193">
        <v>48</v>
      </c>
      <c r="AB12" s="193">
        <v>51</v>
      </c>
      <c r="AC12" s="193">
        <v>47</v>
      </c>
      <c r="AD12" s="194">
        <f>SUM(Y12:AC12)</f>
        <v>234</v>
      </c>
      <c r="AI12" s="239" t="s">
        <v>13</v>
      </c>
      <c r="AJ12" s="258"/>
      <c r="AK12" s="192"/>
      <c r="AL12" s="193"/>
      <c r="AM12" s="193"/>
      <c r="AN12" s="193"/>
      <c r="AO12" s="193"/>
      <c r="AP12" s="193">
        <f>SUM(AK12:AO12)</f>
        <v>0</v>
      </c>
      <c r="AQ12" s="249" t="s">
        <v>13</v>
      </c>
      <c r="AR12" s="250"/>
      <c r="AS12" s="193"/>
      <c r="AT12" s="193"/>
      <c r="AU12" s="193"/>
      <c r="AV12" s="193"/>
      <c r="AW12" s="193"/>
      <c r="AX12" s="194">
        <f>SUM(AS12:AW12)</f>
        <v>0</v>
      </c>
      <c r="BC12" s="239" t="s">
        <v>13</v>
      </c>
      <c r="BD12" s="258"/>
      <c r="BE12" s="192">
        <f>Q12+AK12</f>
        <v>38</v>
      </c>
      <c r="BF12" s="193">
        <f t="shared" ref="BF12:BI13" si="11">R12+AL12</f>
        <v>30</v>
      </c>
      <c r="BG12" s="193">
        <f t="shared" si="11"/>
        <v>43</v>
      </c>
      <c r="BH12" s="193">
        <f t="shared" si="11"/>
        <v>41</v>
      </c>
      <c r="BI12" s="193">
        <f t="shared" si="11"/>
        <v>47</v>
      </c>
      <c r="BJ12" s="193">
        <f>SUM(BE12:BI12)</f>
        <v>199</v>
      </c>
      <c r="BK12" s="251" t="s">
        <v>13</v>
      </c>
      <c r="BL12" s="251"/>
      <c r="BM12" s="193">
        <f t="shared" ref="BM12:BQ13" si="12">Y12+AS12</f>
        <v>45</v>
      </c>
      <c r="BN12" s="193">
        <f t="shared" si="12"/>
        <v>43</v>
      </c>
      <c r="BO12" s="193">
        <f t="shared" si="12"/>
        <v>48</v>
      </c>
      <c r="BP12" s="193">
        <f t="shared" si="12"/>
        <v>51</v>
      </c>
      <c r="BQ12" s="193">
        <f t="shared" si="12"/>
        <v>47</v>
      </c>
      <c r="BR12" s="194">
        <f>SUM(BM12:BQ12)</f>
        <v>234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45</v>
      </c>
      <c r="R13" s="15">
        <v>52</v>
      </c>
      <c r="S13" s="15">
        <v>46</v>
      </c>
      <c r="T13" s="15">
        <v>46</v>
      </c>
      <c r="U13" s="15">
        <v>38</v>
      </c>
      <c r="V13" s="15">
        <f>SUM(Q13:U13)</f>
        <v>227</v>
      </c>
      <c r="W13" s="256" t="s">
        <v>15</v>
      </c>
      <c r="X13" s="257"/>
      <c r="Y13" s="15">
        <v>39</v>
      </c>
      <c r="Z13" s="15">
        <v>44</v>
      </c>
      <c r="AA13" s="15">
        <v>55</v>
      </c>
      <c r="AB13" s="15">
        <v>49</v>
      </c>
      <c r="AC13" s="15">
        <v>52</v>
      </c>
      <c r="AD13" s="16">
        <f>SUM(Y13:AC13)</f>
        <v>239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1</v>
      </c>
      <c r="AX13" s="16">
        <f>SUM(AS13:AW13)</f>
        <v>1</v>
      </c>
      <c r="BC13" s="239" t="s">
        <v>15</v>
      </c>
      <c r="BD13" s="258"/>
      <c r="BE13" s="14">
        <f>Q13+AK13</f>
        <v>45</v>
      </c>
      <c r="BF13" s="15">
        <f t="shared" si="11"/>
        <v>52</v>
      </c>
      <c r="BG13" s="15">
        <f t="shared" si="11"/>
        <v>46</v>
      </c>
      <c r="BH13" s="15">
        <f t="shared" si="11"/>
        <v>46</v>
      </c>
      <c r="BI13" s="15">
        <f t="shared" si="11"/>
        <v>38</v>
      </c>
      <c r="BJ13" s="15">
        <f>SUM(BE13:BI13)</f>
        <v>227</v>
      </c>
      <c r="BK13" s="252" t="s">
        <v>15</v>
      </c>
      <c r="BL13" s="252"/>
      <c r="BM13" s="15">
        <f t="shared" si="12"/>
        <v>39</v>
      </c>
      <c r="BN13" s="15">
        <f t="shared" si="12"/>
        <v>44</v>
      </c>
      <c r="BO13" s="15">
        <f t="shared" si="12"/>
        <v>55</v>
      </c>
      <c r="BP13" s="15">
        <f t="shared" si="12"/>
        <v>49</v>
      </c>
      <c r="BQ13" s="15">
        <f t="shared" si="12"/>
        <v>53</v>
      </c>
      <c r="BR13" s="16">
        <f>SUM(BM13:BQ13)</f>
        <v>240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83</v>
      </c>
      <c r="R14" s="17">
        <f t="shared" si="13"/>
        <v>82</v>
      </c>
      <c r="S14" s="17">
        <f t="shared" si="13"/>
        <v>89</v>
      </c>
      <c r="T14" s="17">
        <f t="shared" si="13"/>
        <v>87</v>
      </c>
      <c r="U14" s="17">
        <f t="shared" si="13"/>
        <v>85</v>
      </c>
      <c r="V14" s="17">
        <f t="shared" si="13"/>
        <v>426</v>
      </c>
      <c r="W14" s="260" t="s">
        <v>12</v>
      </c>
      <c r="X14" s="261"/>
      <c r="Y14" s="17">
        <f t="shared" ref="Y14:AD14" si="14">SUM(Y12:Y13)</f>
        <v>84</v>
      </c>
      <c r="Z14" s="17">
        <f t="shared" si="14"/>
        <v>87</v>
      </c>
      <c r="AA14" s="17">
        <f t="shared" si="14"/>
        <v>103</v>
      </c>
      <c r="AB14" s="17">
        <f t="shared" si="14"/>
        <v>100</v>
      </c>
      <c r="AC14" s="17">
        <f t="shared" si="14"/>
        <v>99</v>
      </c>
      <c r="AD14" s="17">
        <f t="shared" si="14"/>
        <v>473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1</v>
      </c>
      <c r="AX14" s="17">
        <f t="shared" si="16"/>
        <v>1</v>
      </c>
      <c r="BC14" s="239" t="s">
        <v>12</v>
      </c>
      <c r="BD14" s="240"/>
      <c r="BE14" s="17">
        <f t="shared" ref="BE14:BJ14" si="17">SUM(BE12:BE13)</f>
        <v>83</v>
      </c>
      <c r="BF14" s="17">
        <f t="shared" si="17"/>
        <v>82</v>
      </c>
      <c r="BG14" s="17">
        <f t="shared" si="17"/>
        <v>89</v>
      </c>
      <c r="BH14" s="17">
        <f t="shared" si="17"/>
        <v>87</v>
      </c>
      <c r="BI14" s="17">
        <f t="shared" si="17"/>
        <v>85</v>
      </c>
      <c r="BJ14" s="17">
        <f t="shared" si="17"/>
        <v>426</v>
      </c>
      <c r="BK14" s="260" t="s">
        <v>12</v>
      </c>
      <c r="BL14" s="261"/>
      <c r="BM14" s="17">
        <f t="shared" ref="BM14:BR14" si="18">SUM(BM12:BM13)</f>
        <v>84</v>
      </c>
      <c r="BN14" s="17">
        <f t="shared" si="18"/>
        <v>87</v>
      </c>
      <c r="BO14" s="17">
        <f t="shared" si="18"/>
        <v>103</v>
      </c>
      <c r="BP14" s="17">
        <f t="shared" si="18"/>
        <v>100</v>
      </c>
      <c r="BQ14" s="17">
        <f t="shared" si="18"/>
        <v>100</v>
      </c>
      <c r="BR14" s="17">
        <f t="shared" si="18"/>
        <v>474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1599</v>
      </c>
      <c r="D17" s="73">
        <f>V28+AD28+V33+AD33+V38</f>
        <v>1528</v>
      </c>
      <c r="E17" s="74">
        <f>SUM(C17:D17)</f>
        <v>3127</v>
      </c>
      <c r="F17" s="75">
        <f>AP27+AX27+AP32+AX32+AP37</f>
        <v>5</v>
      </c>
      <c r="G17" s="73">
        <f>AP28+AX28+AP33+AX33+AP38</f>
        <v>9</v>
      </c>
      <c r="H17" s="74">
        <f>SUM(F17:G17)</f>
        <v>14</v>
      </c>
      <c r="I17" s="112">
        <f t="shared" ref="I17:K20" si="19">+C17+F17</f>
        <v>1604</v>
      </c>
      <c r="J17" s="113">
        <f t="shared" si="19"/>
        <v>1537</v>
      </c>
      <c r="K17" s="114">
        <f t="shared" si="19"/>
        <v>3141</v>
      </c>
      <c r="L17" s="68"/>
      <c r="O17" s="239" t="s">
        <v>13</v>
      </c>
      <c r="P17" s="258"/>
      <c r="Q17" s="192">
        <v>46</v>
      </c>
      <c r="R17" s="193">
        <v>21</v>
      </c>
      <c r="S17" s="193">
        <v>39</v>
      </c>
      <c r="T17" s="193">
        <v>48</v>
      </c>
      <c r="U17" s="193">
        <v>33</v>
      </c>
      <c r="V17" s="193">
        <f>SUM(Q17:U17)</f>
        <v>187</v>
      </c>
      <c r="W17" s="249" t="s">
        <v>13</v>
      </c>
      <c r="X17" s="250"/>
      <c r="Y17" s="193">
        <v>37</v>
      </c>
      <c r="Z17" s="193">
        <v>40</v>
      </c>
      <c r="AA17" s="193">
        <v>35</v>
      </c>
      <c r="AB17" s="193">
        <v>40</v>
      </c>
      <c r="AC17" s="193">
        <v>34</v>
      </c>
      <c r="AD17" s="194">
        <f>SUM(Y17:AC17)</f>
        <v>186</v>
      </c>
      <c r="AI17" s="239" t="s">
        <v>13</v>
      </c>
      <c r="AJ17" s="258"/>
      <c r="AK17" s="23">
        <v>5</v>
      </c>
      <c r="AL17" s="193">
        <v>5</v>
      </c>
      <c r="AM17" s="193">
        <v>2</v>
      </c>
      <c r="AN17" s="193">
        <v>3</v>
      </c>
      <c r="AO17" s="193">
        <v>4</v>
      </c>
      <c r="AP17" s="193">
        <f>SUM(AK17:AO17)</f>
        <v>19</v>
      </c>
      <c r="AQ17" s="249" t="s">
        <v>13</v>
      </c>
      <c r="AR17" s="250"/>
      <c r="AS17" s="193"/>
      <c r="AT17" s="193">
        <v>3</v>
      </c>
      <c r="AU17" s="193">
        <v>1</v>
      </c>
      <c r="AV17" s="193">
        <v>2</v>
      </c>
      <c r="AW17" s="193">
        <v>4</v>
      </c>
      <c r="AX17" s="194">
        <f>SUM(AS17:AW17)</f>
        <v>10</v>
      </c>
      <c r="BC17" s="239" t="s">
        <v>13</v>
      </c>
      <c r="BD17" s="258"/>
      <c r="BE17" s="192">
        <f t="shared" ref="BE17:BI18" si="20">Q17+AK17</f>
        <v>51</v>
      </c>
      <c r="BF17" s="193">
        <f t="shared" si="20"/>
        <v>26</v>
      </c>
      <c r="BG17" s="193">
        <f t="shared" si="20"/>
        <v>41</v>
      </c>
      <c r="BH17" s="193">
        <f t="shared" si="20"/>
        <v>51</v>
      </c>
      <c r="BI17" s="193">
        <f t="shared" si="20"/>
        <v>37</v>
      </c>
      <c r="BJ17" s="193">
        <f>SUM(BE17:BI17)</f>
        <v>206</v>
      </c>
      <c r="BK17" s="251" t="s">
        <v>13</v>
      </c>
      <c r="BL17" s="251"/>
      <c r="BM17" s="193">
        <f t="shared" ref="BM17:BQ18" si="21">Y17+AS17</f>
        <v>37</v>
      </c>
      <c r="BN17" s="193">
        <f t="shared" si="21"/>
        <v>43</v>
      </c>
      <c r="BO17" s="193">
        <f t="shared" si="21"/>
        <v>36</v>
      </c>
      <c r="BP17" s="193">
        <f t="shared" si="21"/>
        <v>42</v>
      </c>
      <c r="BQ17" s="193">
        <f t="shared" si="21"/>
        <v>38</v>
      </c>
      <c r="BR17" s="194">
        <f>SUM(BM17:BQ17)</f>
        <v>196</v>
      </c>
    </row>
    <row r="18" spans="2:70" ht="15.75" thickBot="1" x14ac:dyDescent="0.2">
      <c r="B18" s="149" t="s">
        <v>38</v>
      </c>
      <c r="C18" s="146">
        <f>AD37</f>
        <v>393</v>
      </c>
      <c r="D18" s="65">
        <f>AD38</f>
        <v>407</v>
      </c>
      <c r="E18" s="66">
        <f>SUM(C18:D18)</f>
        <v>800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393</v>
      </c>
      <c r="J18" s="116">
        <f t="shared" si="19"/>
        <v>407</v>
      </c>
      <c r="K18" s="117">
        <f t="shared" si="19"/>
        <v>800</v>
      </c>
      <c r="L18" s="69"/>
      <c r="O18" s="239" t="s">
        <v>15</v>
      </c>
      <c r="P18" s="258"/>
      <c r="Q18" s="14">
        <v>37</v>
      </c>
      <c r="R18" s="15">
        <v>41</v>
      </c>
      <c r="S18" s="15">
        <v>49</v>
      </c>
      <c r="T18" s="15">
        <v>30</v>
      </c>
      <c r="U18" s="15">
        <v>29</v>
      </c>
      <c r="V18" s="15">
        <f>SUM(Q18:U18)</f>
        <v>186</v>
      </c>
      <c r="W18" s="256" t="s">
        <v>15</v>
      </c>
      <c r="X18" s="257"/>
      <c r="Y18" s="15">
        <v>27</v>
      </c>
      <c r="Z18" s="15">
        <v>28</v>
      </c>
      <c r="AA18" s="15">
        <v>26</v>
      </c>
      <c r="AB18" s="15">
        <v>29</v>
      </c>
      <c r="AC18" s="15">
        <v>27</v>
      </c>
      <c r="AD18" s="16">
        <f>SUM(Y18:AC18)</f>
        <v>137</v>
      </c>
      <c r="AI18" s="239" t="s">
        <v>15</v>
      </c>
      <c r="AJ18" s="258"/>
      <c r="AK18" s="14">
        <v>2</v>
      </c>
      <c r="AL18" s="15"/>
      <c r="AM18" s="15">
        <v>2</v>
      </c>
      <c r="AN18" s="15">
        <v>1</v>
      </c>
      <c r="AO18" s="15"/>
      <c r="AP18" s="15">
        <f>SUM(AK18:AO18)</f>
        <v>5</v>
      </c>
      <c r="AQ18" s="256" t="s">
        <v>15</v>
      </c>
      <c r="AR18" s="257"/>
      <c r="AS18" s="15"/>
      <c r="AT18" s="15">
        <v>1</v>
      </c>
      <c r="AU18" s="15">
        <v>2</v>
      </c>
      <c r="AV18" s="15">
        <v>2</v>
      </c>
      <c r="AW18" s="15">
        <v>2</v>
      </c>
      <c r="AX18" s="16">
        <f>SUM(AS18:AW18)</f>
        <v>7</v>
      </c>
      <c r="BC18" s="239" t="s">
        <v>15</v>
      </c>
      <c r="BD18" s="258"/>
      <c r="BE18" s="14">
        <f t="shared" si="20"/>
        <v>39</v>
      </c>
      <c r="BF18" s="15">
        <f t="shared" si="20"/>
        <v>41</v>
      </c>
      <c r="BG18" s="15">
        <f t="shared" si="20"/>
        <v>51</v>
      </c>
      <c r="BH18" s="15">
        <f t="shared" si="20"/>
        <v>31</v>
      </c>
      <c r="BI18" s="15">
        <f t="shared" si="20"/>
        <v>29</v>
      </c>
      <c r="BJ18" s="15">
        <f>SUM(BE18:BI18)</f>
        <v>191</v>
      </c>
      <c r="BK18" s="252" t="s">
        <v>15</v>
      </c>
      <c r="BL18" s="252"/>
      <c r="BM18" s="15">
        <f t="shared" si="21"/>
        <v>27</v>
      </c>
      <c r="BN18" s="15">
        <f t="shared" si="21"/>
        <v>29</v>
      </c>
      <c r="BO18" s="15">
        <f t="shared" si="21"/>
        <v>28</v>
      </c>
      <c r="BP18" s="15">
        <f t="shared" si="21"/>
        <v>31</v>
      </c>
      <c r="BQ18" s="15">
        <f t="shared" si="21"/>
        <v>29</v>
      </c>
      <c r="BR18" s="16">
        <f>SUM(BM18:BQ18)</f>
        <v>144</v>
      </c>
    </row>
    <row r="19" spans="2:70" ht="15" x14ac:dyDescent="0.15">
      <c r="B19" s="150" t="s">
        <v>39</v>
      </c>
      <c r="C19" s="138">
        <f>V42</f>
        <v>451</v>
      </c>
      <c r="D19" s="59">
        <f>V43</f>
        <v>505</v>
      </c>
      <c r="E19" s="60">
        <f>SUM(C19:D19)</f>
        <v>956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451</v>
      </c>
      <c r="J19" s="105">
        <f t="shared" si="19"/>
        <v>505</v>
      </c>
      <c r="K19" s="118">
        <f t="shared" si="19"/>
        <v>956</v>
      </c>
      <c r="L19" s="69"/>
      <c r="O19" s="239" t="s">
        <v>12</v>
      </c>
      <c r="P19" s="240"/>
      <c r="Q19" s="17">
        <f t="shared" ref="Q19:V19" si="22">SUM(Q17:Q18)</f>
        <v>83</v>
      </c>
      <c r="R19" s="17">
        <f t="shared" si="22"/>
        <v>62</v>
      </c>
      <c r="S19" s="17">
        <f t="shared" si="22"/>
        <v>88</v>
      </c>
      <c r="T19" s="17">
        <f t="shared" si="22"/>
        <v>78</v>
      </c>
      <c r="U19" s="17">
        <f t="shared" si="22"/>
        <v>62</v>
      </c>
      <c r="V19" s="17">
        <f t="shared" si="22"/>
        <v>373</v>
      </c>
      <c r="W19" s="260" t="s">
        <v>12</v>
      </c>
      <c r="X19" s="261"/>
      <c r="Y19" s="17">
        <f>SUM(Y17:Y18)</f>
        <v>64</v>
      </c>
      <c r="Z19" s="17">
        <f t="shared" ref="Z19:AD19" si="23">SUM(Z17:Z18)</f>
        <v>68</v>
      </c>
      <c r="AA19" s="17">
        <f t="shared" si="23"/>
        <v>61</v>
      </c>
      <c r="AB19" s="17">
        <f t="shared" si="23"/>
        <v>69</v>
      </c>
      <c r="AC19" s="17">
        <f t="shared" si="23"/>
        <v>61</v>
      </c>
      <c r="AD19" s="17">
        <f t="shared" si="23"/>
        <v>323</v>
      </c>
      <c r="AI19" s="239" t="s">
        <v>12</v>
      </c>
      <c r="AJ19" s="240"/>
      <c r="AK19" s="17">
        <f t="shared" ref="AK19:AP19" si="24">SUM(AK17:AK18)</f>
        <v>7</v>
      </c>
      <c r="AL19" s="17">
        <f t="shared" si="24"/>
        <v>5</v>
      </c>
      <c r="AM19" s="17">
        <f t="shared" si="24"/>
        <v>4</v>
      </c>
      <c r="AN19" s="17">
        <f t="shared" si="24"/>
        <v>4</v>
      </c>
      <c r="AO19" s="17">
        <f t="shared" si="24"/>
        <v>4</v>
      </c>
      <c r="AP19" s="17">
        <f t="shared" si="24"/>
        <v>24</v>
      </c>
      <c r="AQ19" s="260" t="s">
        <v>12</v>
      </c>
      <c r="AR19" s="261"/>
      <c r="AS19" s="17">
        <f t="shared" ref="AS19:AX19" si="25">SUM(AS17:AS18)</f>
        <v>0</v>
      </c>
      <c r="AT19" s="17">
        <f t="shared" si="25"/>
        <v>4</v>
      </c>
      <c r="AU19" s="17">
        <f t="shared" si="25"/>
        <v>3</v>
      </c>
      <c r="AV19" s="17">
        <f t="shared" si="25"/>
        <v>4</v>
      </c>
      <c r="AW19" s="17">
        <f t="shared" si="25"/>
        <v>6</v>
      </c>
      <c r="AX19" s="17">
        <f t="shared" si="25"/>
        <v>17</v>
      </c>
      <c r="BC19" s="239" t="s">
        <v>12</v>
      </c>
      <c r="BD19" s="240"/>
      <c r="BE19" s="17">
        <f t="shared" ref="BE19:BJ19" si="26">SUM(BE17:BE18)</f>
        <v>90</v>
      </c>
      <c r="BF19" s="17">
        <f t="shared" si="26"/>
        <v>67</v>
      </c>
      <c r="BG19" s="17">
        <f t="shared" si="26"/>
        <v>92</v>
      </c>
      <c r="BH19" s="17">
        <f t="shared" si="26"/>
        <v>82</v>
      </c>
      <c r="BI19" s="17">
        <f t="shared" si="26"/>
        <v>66</v>
      </c>
      <c r="BJ19" s="17">
        <f t="shared" si="26"/>
        <v>397</v>
      </c>
      <c r="BK19" s="260" t="s">
        <v>12</v>
      </c>
      <c r="BL19" s="261"/>
      <c r="BM19" s="17">
        <f t="shared" ref="BM19:BR19" si="27">SUM(BM17:BM18)</f>
        <v>64</v>
      </c>
      <c r="BN19" s="17">
        <f t="shared" si="27"/>
        <v>72</v>
      </c>
      <c r="BO19" s="17">
        <f t="shared" si="27"/>
        <v>64</v>
      </c>
      <c r="BP19" s="17">
        <f t="shared" si="27"/>
        <v>73</v>
      </c>
      <c r="BQ19" s="17">
        <f t="shared" si="27"/>
        <v>67</v>
      </c>
      <c r="BR19" s="17">
        <f t="shared" si="27"/>
        <v>340</v>
      </c>
    </row>
    <row r="20" spans="2:70" ht="15.75" thickBot="1" x14ac:dyDescent="0.2">
      <c r="B20" s="151" t="s">
        <v>22</v>
      </c>
      <c r="C20" s="147">
        <f>C9-C18-C19</f>
        <v>863</v>
      </c>
      <c r="D20" s="76">
        <f>D9-D18-D19</f>
        <v>1351</v>
      </c>
      <c r="E20" s="77">
        <f>SUM(C20:D20)</f>
        <v>2214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863</v>
      </c>
      <c r="J20" s="120">
        <f t="shared" si="19"/>
        <v>1352</v>
      </c>
      <c r="K20" s="121">
        <f t="shared" si="19"/>
        <v>2215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92">
        <v>27</v>
      </c>
      <c r="R22" s="168">
        <v>41</v>
      </c>
      <c r="S22" s="193">
        <v>40</v>
      </c>
      <c r="T22" s="193">
        <v>42</v>
      </c>
      <c r="U22" s="193">
        <v>37</v>
      </c>
      <c r="V22" s="15">
        <f>SUM(Q22:U22)</f>
        <v>187</v>
      </c>
      <c r="W22" s="249" t="s">
        <v>13</v>
      </c>
      <c r="X22" s="250"/>
      <c r="Y22" s="192">
        <v>41</v>
      </c>
      <c r="Z22" s="168">
        <v>50</v>
      </c>
      <c r="AA22" s="193">
        <v>40</v>
      </c>
      <c r="AB22" s="193">
        <v>60</v>
      </c>
      <c r="AC22" s="193">
        <v>54</v>
      </c>
      <c r="AD22" s="194">
        <f>SUM(Y22:AC22)</f>
        <v>245</v>
      </c>
      <c r="AI22" s="239" t="s">
        <v>13</v>
      </c>
      <c r="AJ22" s="258"/>
      <c r="AK22" s="192">
        <v>4</v>
      </c>
      <c r="AL22" s="193">
        <v>3</v>
      </c>
      <c r="AM22" s="193"/>
      <c r="AN22" s="193">
        <v>1</v>
      </c>
      <c r="AO22" s="193">
        <v>4</v>
      </c>
      <c r="AP22" s="193">
        <f>SUM(AK22:AO22)</f>
        <v>12</v>
      </c>
      <c r="AQ22" s="249" t="s">
        <v>13</v>
      </c>
      <c r="AR22" s="250"/>
      <c r="AS22" s="193">
        <v>1</v>
      </c>
      <c r="AT22" s="193">
        <v>1</v>
      </c>
      <c r="AU22" s="193">
        <v>4</v>
      </c>
      <c r="AV22" s="193"/>
      <c r="AW22" s="193">
        <v>1</v>
      </c>
      <c r="AX22" s="194">
        <f>SUM(AS22:AW22)</f>
        <v>7</v>
      </c>
      <c r="BC22" s="239" t="s">
        <v>13</v>
      </c>
      <c r="BD22" s="258"/>
      <c r="BE22" s="192">
        <f t="shared" ref="BE22:BI23" si="28">Q22+AK22</f>
        <v>31</v>
      </c>
      <c r="BF22" s="193">
        <f t="shared" si="28"/>
        <v>44</v>
      </c>
      <c r="BG22" s="193">
        <f t="shared" si="28"/>
        <v>40</v>
      </c>
      <c r="BH22" s="193">
        <f t="shared" si="28"/>
        <v>43</v>
      </c>
      <c r="BI22" s="193">
        <f t="shared" si="28"/>
        <v>41</v>
      </c>
      <c r="BJ22" s="193">
        <f>SUM(BE22:BI22)</f>
        <v>199</v>
      </c>
      <c r="BK22" s="251" t="s">
        <v>13</v>
      </c>
      <c r="BL22" s="251"/>
      <c r="BM22" s="193">
        <f t="shared" ref="BM22:BQ23" si="29">Y22+AS22</f>
        <v>42</v>
      </c>
      <c r="BN22" s="193">
        <f t="shared" si="29"/>
        <v>51</v>
      </c>
      <c r="BO22" s="193">
        <f t="shared" si="29"/>
        <v>44</v>
      </c>
      <c r="BP22" s="193">
        <f t="shared" si="29"/>
        <v>60</v>
      </c>
      <c r="BQ22" s="193">
        <f t="shared" si="29"/>
        <v>55</v>
      </c>
      <c r="BR22" s="194">
        <f>SUM(BM22:BQ22)</f>
        <v>252</v>
      </c>
    </row>
    <row r="23" spans="2:70" ht="16.5" thickTop="1" thickBot="1" x14ac:dyDescent="0.2">
      <c r="B23" s="94" t="s">
        <v>37</v>
      </c>
      <c r="C23" s="95">
        <f>ROUND(C17/$C$10,4)</f>
        <v>0.32700000000000001</v>
      </c>
      <c r="D23" s="96">
        <f>ROUND(D17/$D$10,4)</f>
        <v>0.28860000000000002</v>
      </c>
      <c r="E23" s="97">
        <f>ROUND(E17/$E$10,4)</f>
        <v>0.307</v>
      </c>
      <c r="F23" s="95">
        <f>ROUND(F17/$F$10,4)</f>
        <v>9.4299999999999995E-2</v>
      </c>
      <c r="G23" s="96">
        <f>ROUND(G17/$G$10,4)</f>
        <v>0.20449999999999999</v>
      </c>
      <c r="H23" s="97">
        <f>ROUND(H17/$H$10,4)</f>
        <v>0.14430000000000001</v>
      </c>
      <c r="I23" s="124">
        <f>ROUND(I17/$I$10,4)</f>
        <v>0.32450000000000001</v>
      </c>
      <c r="J23" s="125">
        <f>ROUND(J17/$J$10,4)</f>
        <v>0.28789999999999999</v>
      </c>
      <c r="K23" s="126">
        <f>ROUND(K17/$K$10,4)</f>
        <v>0.30549999999999999</v>
      </c>
      <c r="L23" s="69"/>
      <c r="O23" s="239" t="s">
        <v>15</v>
      </c>
      <c r="P23" s="258"/>
      <c r="Q23" s="14">
        <v>37</v>
      </c>
      <c r="R23" s="15">
        <v>28</v>
      </c>
      <c r="S23" s="15">
        <v>28</v>
      </c>
      <c r="T23" s="15">
        <v>32</v>
      </c>
      <c r="U23" s="15">
        <v>41</v>
      </c>
      <c r="V23" s="15">
        <f>SUM(Q23:U23)</f>
        <v>166</v>
      </c>
      <c r="W23" s="256" t="s">
        <v>15</v>
      </c>
      <c r="X23" s="257"/>
      <c r="Y23" s="15">
        <v>48</v>
      </c>
      <c r="Z23" s="15">
        <v>35</v>
      </c>
      <c r="AA23" s="15">
        <v>49</v>
      </c>
      <c r="AB23" s="15">
        <v>52</v>
      </c>
      <c r="AC23" s="25">
        <v>52</v>
      </c>
      <c r="AD23" s="16">
        <f>SUM(Y23:AC23)</f>
        <v>236</v>
      </c>
      <c r="AI23" s="239" t="s">
        <v>15</v>
      </c>
      <c r="AJ23" s="258"/>
      <c r="AK23" s="14">
        <v>3</v>
      </c>
      <c r="AL23" s="15">
        <v>3</v>
      </c>
      <c r="AM23" s="15">
        <v>1</v>
      </c>
      <c r="AN23" s="15">
        <v>3</v>
      </c>
      <c r="AO23" s="15">
        <v>3</v>
      </c>
      <c r="AP23" s="15">
        <f>SUM(AK23:AO23)</f>
        <v>13</v>
      </c>
      <c r="AQ23" s="256" t="s">
        <v>15</v>
      </c>
      <c r="AR23" s="257"/>
      <c r="AS23" s="15">
        <v>3</v>
      </c>
      <c r="AT23" s="15">
        <v>2</v>
      </c>
      <c r="AU23" s="15">
        <v>3</v>
      </c>
      <c r="AV23" s="15"/>
      <c r="AW23" s="15"/>
      <c r="AX23" s="16">
        <f>SUM(AS23:AW23)</f>
        <v>8</v>
      </c>
      <c r="BC23" s="239" t="s">
        <v>15</v>
      </c>
      <c r="BD23" s="258"/>
      <c r="BE23" s="14">
        <f t="shared" si="28"/>
        <v>40</v>
      </c>
      <c r="BF23" s="15">
        <f t="shared" si="28"/>
        <v>31</v>
      </c>
      <c r="BG23" s="15">
        <f t="shared" si="28"/>
        <v>29</v>
      </c>
      <c r="BH23" s="15">
        <f t="shared" si="28"/>
        <v>35</v>
      </c>
      <c r="BI23" s="15">
        <f t="shared" si="28"/>
        <v>44</v>
      </c>
      <c r="BJ23" s="15">
        <f>SUM(BE23:BI23)</f>
        <v>179</v>
      </c>
      <c r="BK23" s="252" t="s">
        <v>15</v>
      </c>
      <c r="BL23" s="252"/>
      <c r="BM23" s="15">
        <f t="shared" si="29"/>
        <v>51</v>
      </c>
      <c r="BN23" s="15">
        <f t="shared" si="29"/>
        <v>37</v>
      </c>
      <c r="BO23" s="15">
        <f t="shared" si="29"/>
        <v>52</v>
      </c>
      <c r="BP23" s="15">
        <f t="shared" si="29"/>
        <v>52</v>
      </c>
      <c r="BQ23" s="15">
        <f t="shared" si="29"/>
        <v>52</v>
      </c>
      <c r="BR23" s="16">
        <f>SUM(BM23:BQ23)</f>
        <v>244</v>
      </c>
    </row>
    <row r="24" spans="2:70" ht="15" x14ac:dyDescent="0.15">
      <c r="B24" s="84" t="s">
        <v>38</v>
      </c>
      <c r="C24" s="86">
        <f>ROUND(C18/$C$10,4)</f>
        <v>8.0399999999999999E-2</v>
      </c>
      <c r="D24" s="83">
        <f>ROUND(D18/$D$10,4)</f>
        <v>7.6899999999999996E-2</v>
      </c>
      <c r="E24" s="87">
        <f>ROUND(E18/$E$10,4)</f>
        <v>7.85E-2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7.9500000000000001E-2</v>
      </c>
      <c r="J24" s="128">
        <f>ROUND(J18/$J$10,4)</f>
        <v>7.6200000000000004E-2</v>
      </c>
      <c r="K24" s="129">
        <f>ROUND(K18/$K$10,4)</f>
        <v>7.7799999999999994E-2</v>
      </c>
      <c r="O24" s="239" t="s">
        <v>12</v>
      </c>
      <c r="P24" s="240"/>
      <c r="Q24" s="17">
        <f t="shared" ref="Q24:V24" si="30">SUM(Q22:Q23)</f>
        <v>64</v>
      </c>
      <c r="R24" s="17">
        <f t="shared" si="30"/>
        <v>69</v>
      </c>
      <c r="S24" s="17">
        <f t="shared" si="30"/>
        <v>68</v>
      </c>
      <c r="T24" s="17">
        <f t="shared" si="30"/>
        <v>74</v>
      </c>
      <c r="U24" s="17">
        <f t="shared" si="30"/>
        <v>78</v>
      </c>
      <c r="V24" s="17">
        <f t="shared" si="30"/>
        <v>353</v>
      </c>
      <c r="W24" s="260" t="s">
        <v>12</v>
      </c>
      <c r="X24" s="261"/>
      <c r="Y24" s="17">
        <f t="shared" ref="Y24:AD24" si="31">SUM(Y22:Y23)</f>
        <v>89</v>
      </c>
      <c r="Z24" s="17">
        <f t="shared" si="31"/>
        <v>85</v>
      </c>
      <c r="AA24" s="17">
        <f t="shared" si="31"/>
        <v>89</v>
      </c>
      <c r="AB24" s="17">
        <f t="shared" si="31"/>
        <v>112</v>
      </c>
      <c r="AC24" s="17">
        <f t="shared" si="31"/>
        <v>106</v>
      </c>
      <c r="AD24" s="17">
        <f t="shared" si="31"/>
        <v>481</v>
      </c>
      <c r="AI24" s="239" t="s">
        <v>12</v>
      </c>
      <c r="AJ24" s="240"/>
      <c r="AK24" s="17">
        <f t="shared" ref="AK24:AP24" si="32">SUM(AK22:AK23)</f>
        <v>7</v>
      </c>
      <c r="AL24" s="17">
        <f t="shared" si="32"/>
        <v>6</v>
      </c>
      <c r="AM24" s="17">
        <f t="shared" si="32"/>
        <v>1</v>
      </c>
      <c r="AN24" s="17">
        <f t="shared" si="32"/>
        <v>4</v>
      </c>
      <c r="AO24" s="17">
        <f t="shared" si="32"/>
        <v>7</v>
      </c>
      <c r="AP24" s="26">
        <f t="shared" si="32"/>
        <v>25</v>
      </c>
      <c r="AQ24" s="260" t="s">
        <v>12</v>
      </c>
      <c r="AR24" s="261"/>
      <c r="AS24" s="17">
        <f t="shared" ref="AS24:AX24" si="33">SUM(AS22:AS23)</f>
        <v>4</v>
      </c>
      <c r="AT24" s="17">
        <f t="shared" si="33"/>
        <v>3</v>
      </c>
      <c r="AU24" s="17">
        <f t="shared" si="33"/>
        <v>7</v>
      </c>
      <c r="AV24" s="17">
        <f t="shared" si="33"/>
        <v>0</v>
      </c>
      <c r="AW24" s="17">
        <f t="shared" si="33"/>
        <v>1</v>
      </c>
      <c r="AX24" s="17">
        <f t="shared" si="33"/>
        <v>15</v>
      </c>
      <c r="BC24" s="239" t="s">
        <v>12</v>
      </c>
      <c r="BD24" s="240"/>
      <c r="BE24" s="17">
        <f t="shared" ref="BE24:BJ24" si="34">SUM(BE22:BE23)</f>
        <v>71</v>
      </c>
      <c r="BF24" s="17">
        <f t="shared" si="34"/>
        <v>75</v>
      </c>
      <c r="BG24" s="17">
        <f t="shared" si="34"/>
        <v>69</v>
      </c>
      <c r="BH24" s="17">
        <f t="shared" si="34"/>
        <v>78</v>
      </c>
      <c r="BI24" s="17">
        <f t="shared" si="34"/>
        <v>85</v>
      </c>
      <c r="BJ24" s="17">
        <f t="shared" si="34"/>
        <v>378</v>
      </c>
      <c r="BK24" s="260" t="s">
        <v>12</v>
      </c>
      <c r="BL24" s="261"/>
      <c r="BM24" s="17">
        <f t="shared" ref="BM24:BR24" si="35">SUM(BM22:BM23)</f>
        <v>93</v>
      </c>
      <c r="BN24" s="17">
        <f t="shared" si="35"/>
        <v>88</v>
      </c>
      <c r="BO24" s="17">
        <f t="shared" si="35"/>
        <v>96</v>
      </c>
      <c r="BP24" s="17">
        <f t="shared" si="35"/>
        <v>112</v>
      </c>
      <c r="BQ24" s="17">
        <f t="shared" si="35"/>
        <v>107</v>
      </c>
      <c r="BR24" s="17">
        <f t="shared" si="35"/>
        <v>496</v>
      </c>
    </row>
    <row r="25" spans="2:70" ht="15" x14ac:dyDescent="0.15">
      <c r="B25" s="84" t="s">
        <v>39</v>
      </c>
      <c r="C25" s="86">
        <f>ROUND(C19/$C$10,4)</f>
        <v>9.2200000000000004E-2</v>
      </c>
      <c r="D25" s="83">
        <f>ROUND(D19/$D$10,4)</f>
        <v>9.5399999999999999E-2</v>
      </c>
      <c r="E25" s="87">
        <f>ROUND(E19/$E$10,4)</f>
        <v>9.3899999999999997E-2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9.1200000000000003E-2</v>
      </c>
      <c r="J25" s="128">
        <f>ROUND(J19/$J$10,4)</f>
        <v>9.4600000000000004E-2</v>
      </c>
      <c r="K25" s="129">
        <f>ROUND(K19/$K$10,4)</f>
        <v>9.2999999999999999E-2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0.17649999999999999</v>
      </c>
      <c r="D26" s="89">
        <f>ROUND(D20/$D$10,4)</f>
        <v>0.25509999999999999</v>
      </c>
      <c r="E26" s="90">
        <f>ROUND(E20/$E$10,4)</f>
        <v>0.21740000000000001</v>
      </c>
      <c r="F26" s="88">
        <f>ROUND(F20/$F$10,4)</f>
        <v>0</v>
      </c>
      <c r="G26" s="89">
        <f>ROUND(G20/$G$10,4)</f>
        <v>2.2700000000000001E-2</v>
      </c>
      <c r="H26" s="90">
        <f>ROUND(H20/$H$10,4)</f>
        <v>1.03E-2</v>
      </c>
      <c r="I26" s="130">
        <f>ROUND(I20/$I$10,4)</f>
        <v>0.17460000000000001</v>
      </c>
      <c r="J26" s="131">
        <f>ROUND(J20/$J$10,4)</f>
        <v>0.25319999999999998</v>
      </c>
      <c r="K26" s="132">
        <f>ROUND(K20/$K$10,4)</f>
        <v>0.21540000000000001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92">
        <v>59</v>
      </c>
      <c r="R27" s="193">
        <v>59</v>
      </c>
      <c r="S27" s="193">
        <v>58</v>
      </c>
      <c r="T27" s="193">
        <v>46</v>
      </c>
      <c r="U27" s="193">
        <v>61</v>
      </c>
      <c r="V27" s="193">
        <f>SUM(Q27:U27)</f>
        <v>283</v>
      </c>
      <c r="W27" s="249" t="s">
        <v>13</v>
      </c>
      <c r="X27" s="250"/>
      <c r="Y27" s="193">
        <v>70</v>
      </c>
      <c r="Z27" s="193">
        <v>75</v>
      </c>
      <c r="AA27" s="193">
        <v>80</v>
      </c>
      <c r="AB27" s="193">
        <v>88</v>
      </c>
      <c r="AC27" s="193">
        <v>86</v>
      </c>
      <c r="AD27" s="194">
        <f>SUM(Y27:AC27)</f>
        <v>399</v>
      </c>
      <c r="AI27" s="239" t="s">
        <v>13</v>
      </c>
      <c r="AJ27" s="258"/>
      <c r="AK27" s="192"/>
      <c r="AL27" s="193"/>
      <c r="AM27" s="193"/>
      <c r="AN27" s="193"/>
      <c r="AO27" s="193"/>
      <c r="AP27" s="193">
        <f>SUM(AK27:AO27)</f>
        <v>0</v>
      </c>
      <c r="AQ27" s="249" t="s">
        <v>13</v>
      </c>
      <c r="AR27" s="250"/>
      <c r="AS27" s="193">
        <v>1</v>
      </c>
      <c r="AT27" s="193">
        <v>1</v>
      </c>
      <c r="AU27" s="193"/>
      <c r="AV27" s="193">
        <v>1</v>
      </c>
      <c r="AW27" s="193"/>
      <c r="AX27" s="194">
        <f>SUM(AS27:AW27)</f>
        <v>3</v>
      </c>
      <c r="BC27" s="239" t="s">
        <v>13</v>
      </c>
      <c r="BD27" s="258"/>
      <c r="BE27" s="192">
        <f t="shared" ref="BE27:BI28" si="36">Q27+AK27</f>
        <v>59</v>
      </c>
      <c r="BF27" s="193">
        <f t="shared" si="36"/>
        <v>59</v>
      </c>
      <c r="BG27" s="193">
        <f t="shared" si="36"/>
        <v>58</v>
      </c>
      <c r="BH27" s="193">
        <f t="shared" si="36"/>
        <v>46</v>
      </c>
      <c r="BI27" s="193">
        <f t="shared" si="36"/>
        <v>61</v>
      </c>
      <c r="BJ27" s="193">
        <f>SUM(BE27:BI27)</f>
        <v>283</v>
      </c>
      <c r="BK27" s="251" t="s">
        <v>13</v>
      </c>
      <c r="BL27" s="251"/>
      <c r="BM27" s="193">
        <f t="shared" ref="BM27:BQ28" si="37">Y27+AS27</f>
        <v>71</v>
      </c>
      <c r="BN27" s="193">
        <f t="shared" si="37"/>
        <v>76</v>
      </c>
      <c r="BO27" s="193">
        <f t="shared" si="37"/>
        <v>80</v>
      </c>
      <c r="BP27" s="193">
        <f t="shared" si="37"/>
        <v>89</v>
      </c>
      <c r="BQ27" s="193">
        <f t="shared" si="37"/>
        <v>86</v>
      </c>
      <c r="BR27" s="194">
        <f>SUM(BM27:BQ27)</f>
        <v>402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59</v>
      </c>
      <c r="R28" s="15">
        <v>58</v>
      </c>
      <c r="S28" s="15">
        <v>49</v>
      </c>
      <c r="T28" s="15">
        <v>51</v>
      </c>
      <c r="U28" s="15">
        <v>62</v>
      </c>
      <c r="V28" s="15">
        <f>SUM(Q28:U28)</f>
        <v>279</v>
      </c>
      <c r="W28" s="256" t="s">
        <v>15</v>
      </c>
      <c r="X28" s="257"/>
      <c r="Y28" s="15">
        <v>67</v>
      </c>
      <c r="Z28" s="15">
        <v>67</v>
      </c>
      <c r="AA28" s="15">
        <v>58</v>
      </c>
      <c r="AB28" s="15">
        <v>65</v>
      </c>
      <c r="AC28" s="15">
        <v>66</v>
      </c>
      <c r="AD28" s="16">
        <f>SUM(Y28:AC28)</f>
        <v>323</v>
      </c>
      <c r="AI28" s="239" t="s">
        <v>15</v>
      </c>
      <c r="AJ28" s="258"/>
      <c r="AK28" s="14"/>
      <c r="AL28" s="15"/>
      <c r="AM28" s="15"/>
      <c r="AN28" s="15"/>
      <c r="AO28" s="15">
        <v>2</v>
      </c>
      <c r="AP28" s="15">
        <f>SUM(AK28:AO28)</f>
        <v>2</v>
      </c>
      <c r="AQ28" s="256" t="s">
        <v>15</v>
      </c>
      <c r="AR28" s="257"/>
      <c r="AS28" s="15">
        <v>1</v>
      </c>
      <c r="AT28" s="15"/>
      <c r="AU28" s="15">
        <v>1</v>
      </c>
      <c r="AV28" s="15">
        <v>0</v>
      </c>
      <c r="AW28" s="15">
        <v>1</v>
      </c>
      <c r="AX28" s="16">
        <f>SUM(AS28:AW28)</f>
        <v>3</v>
      </c>
      <c r="BC28" s="239" t="s">
        <v>15</v>
      </c>
      <c r="BD28" s="258"/>
      <c r="BE28" s="14">
        <f t="shared" si="36"/>
        <v>59</v>
      </c>
      <c r="BF28" s="15">
        <f t="shared" si="36"/>
        <v>58</v>
      </c>
      <c r="BG28" s="15">
        <f t="shared" si="36"/>
        <v>49</v>
      </c>
      <c r="BH28" s="15">
        <f t="shared" si="36"/>
        <v>51</v>
      </c>
      <c r="BI28" s="15">
        <f t="shared" si="36"/>
        <v>64</v>
      </c>
      <c r="BJ28" s="15">
        <f>SUM(BE28:BI28)</f>
        <v>281</v>
      </c>
      <c r="BK28" s="252" t="s">
        <v>15</v>
      </c>
      <c r="BL28" s="252"/>
      <c r="BM28" s="15">
        <f t="shared" si="37"/>
        <v>68</v>
      </c>
      <c r="BN28" s="15">
        <f t="shared" si="37"/>
        <v>67</v>
      </c>
      <c r="BO28" s="15">
        <f t="shared" si="37"/>
        <v>59</v>
      </c>
      <c r="BP28" s="15">
        <f t="shared" si="37"/>
        <v>65</v>
      </c>
      <c r="BQ28" s="15">
        <f t="shared" si="37"/>
        <v>67</v>
      </c>
      <c r="BR28" s="16">
        <f>SUM(BM28:BQ28)</f>
        <v>326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118</v>
      </c>
      <c r="R29" s="17">
        <f t="shared" ref="R29:V29" si="38">SUM(R27:R28)</f>
        <v>117</v>
      </c>
      <c r="S29" s="17">
        <f t="shared" si="38"/>
        <v>107</v>
      </c>
      <c r="T29" s="17">
        <f t="shared" si="38"/>
        <v>97</v>
      </c>
      <c r="U29" s="17">
        <f t="shared" si="38"/>
        <v>123</v>
      </c>
      <c r="V29" s="17">
        <f t="shared" si="38"/>
        <v>562</v>
      </c>
      <c r="W29" s="260" t="s">
        <v>12</v>
      </c>
      <c r="X29" s="261"/>
      <c r="Y29" s="17">
        <f t="shared" ref="Y29:AD29" si="39">SUM(Y27:Y28)</f>
        <v>137</v>
      </c>
      <c r="Z29" s="17">
        <f t="shared" si="39"/>
        <v>142</v>
      </c>
      <c r="AA29" s="17">
        <f t="shared" si="39"/>
        <v>138</v>
      </c>
      <c r="AB29" s="17">
        <f t="shared" si="39"/>
        <v>153</v>
      </c>
      <c r="AC29" s="17">
        <f t="shared" si="39"/>
        <v>152</v>
      </c>
      <c r="AD29" s="17">
        <f t="shared" si="39"/>
        <v>722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0</v>
      </c>
      <c r="AO29" s="17">
        <f t="shared" si="40"/>
        <v>2</v>
      </c>
      <c r="AP29" s="17">
        <f t="shared" si="40"/>
        <v>2</v>
      </c>
      <c r="AQ29" s="260" t="s">
        <v>12</v>
      </c>
      <c r="AR29" s="261"/>
      <c r="AS29" s="17">
        <f t="shared" ref="AS29:AX29" si="41">SUM(AS27:AS28)</f>
        <v>2</v>
      </c>
      <c r="AT29" s="17">
        <f t="shared" si="41"/>
        <v>1</v>
      </c>
      <c r="AU29" s="17">
        <f t="shared" si="41"/>
        <v>1</v>
      </c>
      <c r="AV29" s="17">
        <f t="shared" si="41"/>
        <v>1</v>
      </c>
      <c r="AW29" s="17">
        <f t="shared" si="41"/>
        <v>1</v>
      </c>
      <c r="AX29" s="17">
        <f t="shared" si="41"/>
        <v>6</v>
      </c>
      <c r="BC29" s="239" t="s">
        <v>12</v>
      </c>
      <c r="BD29" s="240"/>
      <c r="BE29" s="17">
        <f t="shared" ref="BE29:BJ29" si="42">SUM(BE27:BE28)</f>
        <v>118</v>
      </c>
      <c r="BF29" s="17">
        <f t="shared" si="42"/>
        <v>117</v>
      </c>
      <c r="BG29" s="17">
        <f t="shared" si="42"/>
        <v>107</v>
      </c>
      <c r="BH29" s="17">
        <f t="shared" si="42"/>
        <v>97</v>
      </c>
      <c r="BI29" s="17">
        <f t="shared" si="42"/>
        <v>125</v>
      </c>
      <c r="BJ29" s="17">
        <f t="shared" si="42"/>
        <v>564</v>
      </c>
      <c r="BK29" s="260" t="s">
        <v>12</v>
      </c>
      <c r="BL29" s="261"/>
      <c r="BM29" s="17">
        <f t="shared" ref="BM29:BR29" si="43">SUM(BM27:BM28)</f>
        <v>139</v>
      </c>
      <c r="BN29" s="17">
        <f t="shared" si="43"/>
        <v>143</v>
      </c>
      <c r="BO29" s="17">
        <f t="shared" si="43"/>
        <v>139</v>
      </c>
      <c r="BP29" s="17">
        <f t="shared" si="43"/>
        <v>154</v>
      </c>
      <c r="BQ29" s="17">
        <f t="shared" si="43"/>
        <v>153</v>
      </c>
      <c r="BR29" s="17">
        <f t="shared" si="43"/>
        <v>728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844</v>
      </c>
      <c r="D32" s="284">
        <f t="shared" si="44"/>
        <v>912</v>
      </c>
      <c r="E32" s="286">
        <f t="shared" si="44"/>
        <v>1756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844</v>
      </c>
      <c r="J32" s="296">
        <f t="shared" si="44"/>
        <v>912</v>
      </c>
      <c r="K32" s="298">
        <f t="shared" si="44"/>
        <v>1756</v>
      </c>
      <c r="O32" s="239" t="s">
        <v>13</v>
      </c>
      <c r="P32" s="258"/>
      <c r="Q32" s="192">
        <v>57</v>
      </c>
      <c r="R32" s="193">
        <v>66</v>
      </c>
      <c r="S32" s="193">
        <v>67</v>
      </c>
      <c r="T32" s="193">
        <v>64</v>
      </c>
      <c r="U32" s="193">
        <v>59</v>
      </c>
      <c r="V32" s="193">
        <f>SUM(Q32:U32)</f>
        <v>313</v>
      </c>
      <c r="W32" s="249" t="s">
        <v>13</v>
      </c>
      <c r="X32" s="250"/>
      <c r="Y32" s="193">
        <v>54</v>
      </c>
      <c r="Z32" s="193">
        <v>49</v>
      </c>
      <c r="AA32" s="193">
        <v>58</v>
      </c>
      <c r="AB32" s="193">
        <v>63</v>
      </c>
      <c r="AC32" s="193">
        <v>45</v>
      </c>
      <c r="AD32" s="194">
        <f>SUM(Y32:AC32)</f>
        <v>269</v>
      </c>
      <c r="AI32" s="239" t="s">
        <v>13</v>
      </c>
      <c r="AJ32" s="258"/>
      <c r="AK32" s="192">
        <v>1</v>
      </c>
      <c r="AL32" s="193"/>
      <c r="AM32" s="193"/>
      <c r="AN32" s="193"/>
      <c r="AO32" s="193"/>
      <c r="AP32" s="193">
        <f>SUM(AK32:AO32)</f>
        <v>1</v>
      </c>
      <c r="AQ32" s="249" t="s">
        <v>13</v>
      </c>
      <c r="AR32" s="250"/>
      <c r="AS32" s="193"/>
      <c r="AT32" s="193">
        <v>1</v>
      </c>
      <c r="AU32" s="193"/>
      <c r="AV32" s="193"/>
      <c r="AW32" s="193"/>
      <c r="AX32" s="194">
        <f>SUM(AS32:AW32)</f>
        <v>1</v>
      </c>
      <c r="BC32" s="239" t="s">
        <v>13</v>
      </c>
      <c r="BD32" s="258"/>
      <c r="BE32" s="192">
        <f t="shared" ref="BE32:BI32" si="45">Q32+AK32</f>
        <v>58</v>
      </c>
      <c r="BF32" s="193">
        <f t="shared" si="45"/>
        <v>66</v>
      </c>
      <c r="BG32" s="193">
        <f t="shared" si="45"/>
        <v>67</v>
      </c>
      <c r="BH32" s="193">
        <f t="shared" si="45"/>
        <v>64</v>
      </c>
      <c r="BI32" s="193">
        <f t="shared" si="45"/>
        <v>59</v>
      </c>
      <c r="BJ32" s="193">
        <f>SUM(BE32:BI32)</f>
        <v>314</v>
      </c>
      <c r="BK32" s="251" t="s">
        <v>13</v>
      </c>
      <c r="BL32" s="251"/>
      <c r="BM32" s="193">
        <f t="shared" ref="BM32:BQ33" si="46">Y32+AS32</f>
        <v>54</v>
      </c>
      <c r="BN32" s="193">
        <f t="shared" si="46"/>
        <v>50</v>
      </c>
      <c r="BO32" s="193">
        <f t="shared" si="46"/>
        <v>58</v>
      </c>
      <c r="BP32" s="193">
        <f t="shared" si="46"/>
        <v>63</v>
      </c>
      <c r="BQ32" s="193">
        <f t="shared" si="46"/>
        <v>45</v>
      </c>
      <c r="BR32" s="194">
        <f>SUM(BM32:BQ32)</f>
        <v>270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59</v>
      </c>
      <c r="R33" s="15">
        <v>86</v>
      </c>
      <c r="S33" s="15">
        <v>61</v>
      </c>
      <c r="T33" s="15">
        <v>56</v>
      </c>
      <c r="U33" s="15">
        <v>63</v>
      </c>
      <c r="V33" s="15">
        <f>SUM(Q33:U33)</f>
        <v>325</v>
      </c>
      <c r="W33" s="256" t="s">
        <v>15</v>
      </c>
      <c r="X33" s="257"/>
      <c r="Y33" s="15">
        <v>51</v>
      </c>
      <c r="Z33" s="15">
        <v>55</v>
      </c>
      <c r="AA33" s="15">
        <v>46</v>
      </c>
      <c r="AB33" s="15">
        <v>44</v>
      </c>
      <c r="AC33" s="15">
        <v>67</v>
      </c>
      <c r="AD33" s="16">
        <f>SUM(Y33:AC33)</f>
        <v>263</v>
      </c>
      <c r="AI33" s="239" t="s">
        <v>15</v>
      </c>
      <c r="AJ33" s="258"/>
      <c r="AK33" s="14"/>
      <c r="AL33" s="15">
        <v>2</v>
      </c>
      <c r="AM33" s="15">
        <v>1</v>
      </c>
      <c r="AN33" s="15"/>
      <c r="AO33" s="15"/>
      <c r="AP33" s="15">
        <f>SUM(AK33:AO33)</f>
        <v>3</v>
      </c>
      <c r="AQ33" s="256" t="s">
        <v>15</v>
      </c>
      <c r="AR33" s="257"/>
      <c r="AS33" s="15"/>
      <c r="AT33" s="15"/>
      <c r="AU33" s="15">
        <v>1</v>
      </c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59</v>
      </c>
      <c r="BF33" s="14">
        <f t="shared" ref="BF33:BI33" si="47">SUM(R33,AL33)</f>
        <v>88</v>
      </c>
      <c r="BG33" s="14">
        <f t="shared" si="47"/>
        <v>62</v>
      </c>
      <c r="BH33" s="14">
        <f t="shared" si="47"/>
        <v>56</v>
      </c>
      <c r="BI33" s="14">
        <f t="shared" si="47"/>
        <v>63</v>
      </c>
      <c r="BJ33" s="15">
        <f>SUM(BE33:BI33)</f>
        <v>328</v>
      </c>
      <c r="BK33" s="252" t="s">
        <v>15</v>
      </c>
      <c r="BL33" s="252"/>
      <c r="BM33" s="15">
        <f>Y33+AS33</f>
        <v>51</v>
      </c>
      <c r="BN33" s="15">
        <f t="shared" si="46"/>
        <v>55</v>
      </c>
      <c r="BO33" s="15">
        <f t="shared" si="46"/>
        <v>47</v>
      </c>
      <c r="BP33" s="15">
        <f t="shared" si="46"/>
        <v>44</v>
      </c>
      <c r="BQ33" s="15">
        <f t="shared" si="46"/>
        <v>67</v>
      </c>
      <c r="BR33" s="16">
        <f>SUM(BM33:BQ33)</f>
        <v>264</v>
      </c>
    </row>
    <row r="34" spans="2:70" x14ac:dyDescent="0.15">
      <c r="B34" s="80" t="s">
        <v>46</v>
      </c>
      <c r="C34" s="312">
        <f t="shared" ref="C34:K34" si="48">C20</f>
        <v>863</v>
      </c>
      <c r="D34" s="314">
        <f t="shared" si="48"/>
        <v>1351</v>
      </c>
      <c r="E34" s="316">
        <f t="shared" si="48"/>
        <v>2214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863</v>
      </c>
      <c r="J34" s="310">
        <f t="shared" si="48"/>
        <v>1352</v>
      </c>
      <c r="K34" s="324">
        <f t="shared" si="48"/>
        <v>2215</v>
      </c>
      <c r="O34" s="239" t="s">
        <v>12</v>
      </c>
      <c r="P34" s="240"/>
      <c r="Q34" s="17">
        <f t="shared" ref="Q34:V34" si="49">SUM(Q32:Q33)</f>
        <v>116</v>
      </c>
      <c r="R34" s="17">
        <f t="shared" si="49"/>
        <v>152</v>
      </c>
      <c r="S34" s="17">
        <f t="shared" si="49"/>
        <v>128</v>
      </c>
      <c r="T34" s="17">
        <f t="shared" si="49"/>
        <v>120</v>
      </c>
      <c r="U34" s="17">
        <f t="shared" si="49"/>
        <v>122</v>
      </c>
      <c r="V34" s="17">
        <f t="shared" si="49"/>
        <v>638</v>
      </c>
      <c r="W34" s="260" t="s">
        <v>12</v>
      </c>
      <c r="X34" s="261"/>
      <c r="Y34" s="17">
        <f t="shared" ref="Y34:AD34" si="50">SUM(Y32:Y33)</f>
        <v>105</v>
      </c>
      <c r="Z34" s="17">
        <f t="shared" si="50"/>
        <v>104</v>
      </c>
      <c r="AA34" s="17">
        <f t="shared" si="50"/>
        <v>104</v>
      </c>
      <c r="AB34" s="17">
        <f t="shared" si="50"/>
        <v>107</v>
      </c>
      <c r="AC34" s="17">
        <f t="shared" si="50"/>
        <v>112</v>
      </c>
      <c r="AD34" s="17">
        <f t="shared" si="50"/>
        <v>532</v>
      </c>
      <c r="AI34" s="239" t="s">
        <v>12</v>
      </c>
      <c r="AJ34" s="240"/>
      <c r="AK34" s="17">
        <f t="shared" ref="AK34:AP34" si="51">SUM(AK32:AK33)</f>
        <v>1</v>
      </c>
      <c r="AL34" s="17">
        <f t="shared" si="51"/>
        <v>2</v>
      </c>
      <c r="AM34" s="17">
        <f t="shared" si="51"/>
        <v>1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0</v>
      </c>
      <c r="AT34" s="17">
        <f t="shared" ref="AT34:AX34" si="52">SUM(AT32:AT33)</f>
        <v>1</v>
      </c>
      <c r="AU34" s="17">
        <f t="shared" si="52"/>
        <v>1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117</v>
      </c>
      <c r="BF34" s="17">
        <f t="shared" si="53"/>
        <v>154</v>
      </c>
      <c r="BG34" s="17">
        <f t="shared" si="53"/>
        <v>129</v>
      </c>
      <c r="BH34" s="17">
        <f t="shared" si="53"/>
        <v>120</v>
      </c>
      <c r="BI34" s="17">
        <f t="shared" si="53"/>
        <v>122</v>
      </c>
      <c r="BJ34" s="17">
        <f t="shared" si="53"/>
        <v>642</v>
      </c>
      <c r="BK34" s="260" t="s">
        <v>12</v>
      </c>
      <c r="BL34" s="261"/>
      <c r="BM34" s="17">
        <f t="shared" ref="BM34:BR34" si="54">SUM(BM32:BM33)</f>
        <v>105</v>
      </c>
      <c r="BN34" s="17">
        <f t="shared" si="54"/>
        <v>105</v>
      </c>
      <c r="BO34" s="17">
        <f t="shared" si="54"/>
        <v>105</v>
      </c>
      <c r="BP34" s="17">
        <f t="shared" si="54"/>
        <v>107</v>
      </c>
      <c r="BQ34" s="17">
        <f t="shared" si="54"/>
        <v>112</v>
      </c>
      <c r="BR34" s="17">
        <f t="shared" si="54"/>
        <v>534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92">
        <v>49</v>
      </c>
      <c r="R37" s="193">
        <v>65</v>
      </c>
      <c r="S37" s="193">
        <v>72</v>
      </c>
      <c r="T37" s="193">
        <v>70</v>
      </c>
      <c r="U37" s="193">
        <v>79</v>
      </c>
      <c r="V37" s="193">
        <f>SUM(Q37:U37)</f>
        <v>335</v>
      </c>
      <c r="W37" s="249" t="s">
        <v>13</v>
      </c>
      <c r="X37" s="250"/>
      <c r="Y37" s="193">
        <v>70</v>
      </c>
      <c r="Z37" s="193">
        <v>74</v>
      </c>
      <c r="AA37" s="193">
        <v>64</v>
      </c>
      <c r="AB37" s="193">
        <v>87</v>
      </c>
      <c r="AC37" s="193">
        <v>98</v>
      </c>
      <c r="AD37" s="194">
        <f>SUM(Y37:AC37)</f>
        <v>393</v>
      </c>
      <c r="AI37" s="239" t="s">
        <v>13</v>
      </c>
      <c r="AJ37" s="258"/>
      <c r="AK37" s="192"/>
      <c r="AL37" s="193"/>
      <c r="AM37" s="193"/>
      <c r="AN37" s="193"/>
      <c r="AO37" s="193"/>
      <c r="AP37" s="193">
        <f>SUM(AK37:AO37)</f>
        <v>0</v>
      </c>
      <c r="AQ37" s="249" t="s">
        <v>13</v>
      </c>
      <c r="AR37" s="250"/>
      <c r="AS37" s="193"/>
      <c r="AT37" s="193"/>
      <c r="AU37" s="193"/>
      <c r="AV37" s="193"/>
      <c r="AW37" s="193"/>
      <c r="AX37" s="194">
        <f>SUM(AS37:AW37)</f>
        <v>0</v>
      </c>
      <c r="BC37" s="239" t="s">
        <v>13</v>
      </c>
      <c r="BD37" s="258"/>
      <c r="BE37" s="192">
        <f t="shared" ref="BE37:BI38" si="55">Q37+AK37</f>
        <v>49</v>
      </c>
      <c r="BF37" s="193">
        <f t="shared" si="55"/>
        <v>65</v>
      </c>
      <c r="BG37" s="193">
        <f t="shared" si="55"/>
        <v>72</v>
      </c>
      <c r="BH37" s="193">
        <f t="shared" si="55"/>
        <v>70</v>
      </c>
      <c r="BI37" s="193">
        <f t="shared" si="55"/>
        <v>79</v>
      </c>
      <c r="BJ37" s="193">
        <f>SUM(BE37:BI37)</f>
        <v>335</v>
      </c>
      <c r="BK37" s="251" t="s">
        <v>13</v>
      </c>
      <c r="BL37" s="251"/>
      <c r="BM37" s="193">
        <f t="shared" ref="BM37:BQ38" si="56">Y37+AS37</f>
        <v>70</v>
      </c>
      <c r="BN37" s="193">
        <f t="shared" si="56"/>
        <v>74</v>
      </c>
      <c r="BO37" s="193">
        <f t="shared" si="56"/>
        <v>64</v>
      </c>
      <c r="BP37" s="193">
        <f t="shared" si="56"/>
        <v>87</v>
      </c>
      <c r="BQ37" s="193">
        <f t="shared" si="56"/>
        <v>98</v>
      </c>
      <c r="BR37" s="194">
        <f>SUM(BM37:BQ37)</f>
        <v>393</v>
      </c>
    </row>
    <row r="38" spans="2:70" ht="14.25" thickBot="1" x14ac:dyDescent="0.2">
      <c r="B38" s="135" t="s">
        <v>41</v>
      </c>
      <c r="C38" s="332">
        <f>ROUND(C32/$C$10,4)</f>
        <v>0.1726</v>
      </c>
      <c r="D38" s="334">
        <f>ROUND(D32/$D$10,4)</f>
        <v>0.17219999999999999</v>
      </c>
      <c r="E38" s="336">
        <f>ROUND(E32/$E$10,4)</f>
        <v>0.1724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0.17069999999999999</v>
      </c>
      <c r="J38" s="328">
        <f>ROUND(J32/$J$10,4)</f>
        <v>0.17080000000000001</v>
      </c>
      <c r="K38" s="330">
        <f>ROUND(K32/$K$10,4)</f>
        <v>0.17080000000000001</v>
      </c>
      <c r="O38" s="239" t="s">
        <v>15</v>
      </c>
      <c r="P38" s="258"/>
      <c r="Q38" s="27">
        <v>70</v>
      </c>
      <c r="R38" s="15">
        <v>62</v>
      </c>
      <c r="S38" s="15">
        <v>69</v>
      </c>
      <c r="T38" s="15">
        <v>62</v>
      </c>
      <c r="U38" s="15">
        <v>75</v>
      </c>
      <c r="V38" s="15">
        <f>SUM(Q38:U38)</f>
        <v>338</v>
      </c>
      <c r="W38" s="256" t="s">
        <v>15</v>
      </c>
      <c r="X38" s="257"/>
      <c r="Y38" s="15">
        <v>85</v>
      </c>
      <c r="Z38" s="15">
        <v>65</v>
      </c>
      <c r="AA38" s="15">
        <v>92</v>
      </c>
      <c r="AB38" s="15">
        <v>80</v>
      </c>
      <c r="AC38" s="15">
        <v>85</v>
      </c>
      <c r="AD38" s="16">
        <f>SUM(Y38:AC38)</f>
        <v>407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70</v>
      </c>
      <c r="BF38" s="15">
        <f t="shared" si="55"/>
        <v>62</v>
      </c>
      <c r="BG38" s="15">
        <f t="shared" si="55"/>
        <v>69</v>
      </c>
      <c r="BH38" s="15">
        <f t="shared" si="55"/>
        <v>62</v>
      </c>
      <c r="BI38" s="15">
        <f t="shared" si="55"/>
        <v>75</v>
      </c>
      <c r="BJ38" s="15">
        <f>SUM(BE38:BI38)</f>
        <v>338</v>
      </c>
      <c r="BK38" s="252" t="s">
        <v>15</v>
      </c>
      <c r="BL38" s="252"/>
      <c r="BM38" s="15">
        <f t="shared" si="56"/>
        <v>85</v>
      </c>
      <c r="BN38" s="15">
        <f t="shared" si="56"/>
        <v>65</v>
      </c>
      <c r="BO38" s="15">
        <f t="shared" si="56"/>
        <v>92</v>
      </c>
      <c r="BP38" s="15">
        <f t="shared" si="56"/>
        <v>80</v>
      </c>
      <c r="BQ38" s="15">
        <f t="shared" si="56"/>
        <v>85</v>
      </c>
      <c r="BR38" s="16">
        <f>SUM(BM38:BQ38)</f>
        <v>407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119</v>
      </c>
      <c r="R39" s="17">
        <f t="shared" si="57"/>
        <v>127</v>
      </c>
      <c r="S39" s="17">
        <f t="shared" si="57"/>
        <v>141</v>
      </c>
      <c r="T39" s="17">
        <f t="shared" si="57"/>
        <v>132</v>
      </c>
      <c r="U39" s="17">
        <f t="shared" si="57"/>
        <v>154</v>
      </c>
      <c r="V39" s="17">
        <f t="shared" si="57"/>
        <v>673</v>
      </c>
      <c r="W39" s="260" t="s">
        <v>12</v>
      </c>
      <c r="X39" s="261"/>
      <c r="Y39" s="17">
        <f t="shared" ref="Y39:AD39" si="58">SUM(Y37:Y38)</f>
        <v>155</v>
      </c>
      <c r="Z39" s="17">
        <f t="shared" si="58"/>
        <v>139</v>
      </c>
      <c r="AA39" s="17">
        <f t="shared" si="58"/>
        <v>156</v>
      </c>
      <c r="AB39" s="17">
        <f t="shared" si="58"/>
        <v>167</v>
      </c>
      <c r="AC39" s="17">
        <f t="shared" si="58"/>
        <v>183</v>
      </c>
      <c r="AD39" s="17">
        <f t="shared" si="58"/>
        <v>800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119</v>
      </c>
      <c r="BF39" s="17">
        <f t="shared" si="61"/>
        <v>127</v>
      </c>
      <c r="BG39" s="17">
        <f t="shared" si="61"/>
        <v>141</v>
      </c>
      <c r="BH39" s="17">
        <f t="shared" si="61"/>
        <v>132</v>
      </c>
      <c r="BI39" s="17">
        <f t="shared" si="61"/>
        <v>154</v>
      </c>
      <c r="BJ39" s="17">
        <f t="shared" si="61"/>
        <v>673</v>
      </c>
      <c r="BK39" s="260" t="s">
        <v>12</v>
      </c>
      <c r="BL39" s="261"/>
      <c r="BM39" s="17">
        <f t="shared" ref="BM39:BR39" si="62">SUM(BM37:BM38)</f>
        <v>155</v>
      </c>
      <c r="BN39" s="17">
        <f t="shared" si="62"/>
        <v>139</v>
      </c>
      <c r="BO39" s="17">
        <f t="shared" si="62"/>
        <v>156</v>
      </c>
      <c r="BP39" s="17">
        <f t="shared" si="62"/>
        <v>167</v>
      </c>
      <c r="BQ39" s="17">
        <f t="shared" si="62"/>
        <v>183</v>
      </c>
      <c r="BR39" s="17">
        <f t="shared" si="62"/>
        <v>800</v>
      </c>
    </row>
    <row r="40" spans="2:70" x14ac:dyDescent="0.15">
      <c r="B40" s="82" t="s">
        <v>43</v>
      </c>
      <c r="C40" s="333">
        <f>ROUND(C34/$C$10,4)</f>
        <v>0.17649999999999999</v>
      </c>
      <c r="D40" s="335">
        <f>ROUND(D34/$D$10,4)</f>
        <v>0.25509999999999999</v>
      </c>
      <c r="E40" s="337">
        <f>ROUND(E34/$E$10,4)</f>
        <v>0.21740000000000001</v>
      </c>
      <c r="F40" s="333">
        <f>ROUND(F34/$F$10,4)</f>
        <v>0</v>
      </c>
      <c r="G40" s="335">
        <f>ROUND(G34/$G$10,4)</f>
        <v>2.2700000000000001E-2</v>
      </c>
      <c r="H40" s="339">
        <f>ROUND(H34/$H$10,4)</f>
        <v>1.03E-2</v>
      </c>
      <c r="I40" s="327">
        <f>ROUND(I34/$I$10,4)</f>
        <v>0.17460000000000001</v>
      </c>
      <c r="J40" s="329">
        <f>ROUND(J34/$J$10,4)</f>
        <v>0.25319999999999998</v>
      </c>
      <c r="K40" s="331">
        <f>ROUND(K34/$K$10,4)</f>
        <v>0.21540000000000001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92">
        <v>91</v>
      </c>
      <c r="R42" s="193">
        <v>88</v>
      </c>
      <c r="S42" s="193">
        <v>93</v>
      </c>
      <c r="T42" s="193">
        <v>82</v>
      </c>
      <c r="U42" s="193">
        <v>97</v>
      </c>
      <c r="V42" s="193">
        <f>SUM(Q42:U42)</f>
        <v>451</v>
      </c>
      <c r="W42" s="249" t="s">
        <v>13</v>
      </c>
      <c r="X42" s="250"/>
      <c r="Y42" s="193">
        <v>98</v>
      </c>
      <c r="Z42" s="193">
        <v>95</v>
      </c>
      <c r="AA42" s="193">
        <v>36</v>
      </c>
      <c r="AB42" s="193">
        <v>52</v>
      </c>
      <c r="AC42" s="193">
        <v>67</v>
      </c>
      <c r="AD42" s="194">
        <f>SUM(Y42:AC42)</f>
        <v>348</v>
      </c>
      <c r="AI42" s="239" t="s">
        <v>13</v>
      </c>
      <c r="AJ42" s="258"/>
      <c r="AK42" s="192"/>
      <c r="AL42" s="193"/>
      <c r="AM42" s="193"/>
      <c r="AN42" s="193"/>
      <c r="AO42" s="193"/>
      <c r="AP42" s="193">
        <f>SUM(AK42:AO42)</f>
        <v>0</v>
      </c>
      <c r="AQ42" s="249" t="s">
        <v>13</v>
      </c>
      <c r="AR42" s="250"/>
      <c r="AS42" s="193"/>
      <c r="AT42" s="193"/>
      <c r="AU42" s="193"/>
      <c r="AV42" s="193"/>
      <c r="AW42" s="193"/>
      <c r="AX42" s="194">
        <f>SUM(AS42:AW42)</f>
        <v>0</v>
      </c>
      <c r="BC42" s="239" t="s">
        <v>13</v>
      </c>
      <c r="BD42" s="258"/>
      <c r="BE42" s="192">
        <f t="shared" ref="BE42:BI43" si="63">Q42+AK42</f>
        <v>91</v>
      </c>
      <c r="BF42" s="193">
        <f t="shared" si="63"/>
        <v>88</v>
      </c>
      <c r="BG42" s="193">
        <f t="shared" si="63"/>
        <v>93</v>
      </c>
      <c r="BH42" s="193">
        <f t="shared" si="63"/>
        <v>82</v>
      </c>
      <c r="BI42" s="193">
        <f t="shared" si="63"/>
        <v>97</v>
      </c>
      <c r="BJ42" s="194">
        <f>SUM(BE42:BI42)</f>
        <v>451</v>
      </c>
      <c r="BK42" s="251" t="s">
        <v>13</v>
      </c>
      <c r="BL42" s="251"/>
      <c r="BM42" s="193">
        <f t="shared" ref="BM42:BQ43" si="64">Y42+AS42</f>
        <v>98</v>
      </c>
      <c r="BN42" s="193">
        <f t="shared" si="64"/>
        <v>95</v>
      </c>
      <c r="BO42" s="193">
        <f t="shared" si="64"/>
        <v>36</v>
      </c>
      <c r="BP42" s="193">
        <f t="shared" si="64"/>
        <v>52</v>
      </c>
      <c r="BQ42" s="193">
        <f t="shared" si="64"/>
        <v>67</v>
      </c>
      <c r="BR42" s="194">
        <f>SUM(BM42:BQ42)</f>
        <v>348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85</v>
      </c>
      <c r="R43" s="15">
        <v>93</v>
      </c>
      <c r="S43" s="15">
        <v>110</v>
      </c>
      <c r="T43" s="15">
        <v>114</v>
      </c>
      <c r="U43" s="15">
        <v>103</v>
      </c>
      <c r="V43" s="15">
        <f>SUM(Q43:U43)</f>
        <v>505</v>
      </c>
      <c r="W43" s="256" t="s">
        <v>15</v>
      </c>
      <c r="X43" s="257"/>
      <c r="Y43" s="15">
        <v>96</v>
      </c>
      <c r="Z43" s="15">
        <v>127</v>
      </c>
      <c r="AA43" s="15">
        <v>71</v>
      </c>
      <c r="AB43" s="15">
        <v>62</v>
      </c>
      <c r="AC43" s="15">
        <v>78</v>
      </c>
      <c r="AD43" s="160">
        <f>SUM(Y43:AC43)</f>
        <v>434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85</v>
      </c>
      <c r="BF43" s="15">
        <f t="shared" si="63"/>
        <v>93</v>
      </c>
      <c r="BG43" s="15">
        <f t="shared" si="63"/>
        <v>110</v>
      </c>
      <c r="BH43" s="15">
        <f t="shared" si="63"/>
        <v>114</v>
      </c>
      <c r="BI43" s="15">
        <f t="shared" si="63"/>
        <v>103</v>
      </c>
      <c r="BJ43" s="15">
        <f>SUM(BE43:BI43)</f>
        <v>505</v>
      </c>
      <c r="BK43" s="252" t="s">
        <v>15</v>
      </c>
      <c r="BL43" s="252"/>
      <c r="BM43" s="15">
        <f t="shared" si="64"/>
        <v>96</v>
      </c>
      <c r="BN43" s="15">
        <f t="shared" si="64"/>
        <v>127</v>
      </c>
      <c r="BO43" s="15">
        <f t="shared" si="64"/>
        <v>71</v>
      </c>
      <c r="BP43" s="15">
        <f t="shared" si="64"/>
        <v>62</v>
      </c>
      <c r="BQ43" s="15">
        <f t="shared" si="64"/>
        <v>78</v>
      </c>
      <c r="BR43" s="16">
        <f>SUM(BM43:BQ43)</f>
        <v>434</v>
      </c>
    </row>
    <row r="44" spans="2:70" x14ac:dyDescent="0.15">
      <c r="O44" s="239" t="s">
        <v>12</v>
      </c>
      <c r="P44" s="240"/>
      <c r="Q44" s="17">
        <f t="shared" ref="Q44:V44" si="65">SUM(Q42:Q43)</f>
        <v>176</v>
      </c>
      <c r="R44" s="17">
        <f t="shared" si="65"/>
        <v>181</v>
      </c>
      <c r="S44" s="17">
        <f t="shared" si="65"/>
        <v>203</v>
      </c>
      <c r="T44" s="17">
        <f t="shared" si="65"/>
        <v>196</v>
      </c>
      <c r="U44" s="17">
        <f t="shared" si="65"/>
        <v>200</v>
      </c>
      <c r="V44" s="17">
        <f t="shared" si="65"/>
        <v>956</v>
      </c>
      <c r="W44" s="260" t="s">
        <v>12</v>
      </c>
      <c r="X44" s="261"/>
      <c r="Y44" s="17">
        <f t="shared" ref="Y44:AD44" si="66">SUM(Y42:Y43)</f>
        <v>194</v>
      </c>
      <c r="Z44" s="17">
        <f t="shared" si="66"/>
        <v>222</v>
      </c>
      <c r="AA44" s="17">
        <f t="shared" si="66"/>
        <v>107</v>
      </c>
      <c r="AB44" s="17">
        <f t="shared" si="66"/>
        <v>114</v>
      </c>
      <c r="AC44" s="17">
        <f t="shared" si="66"/>
        <v>145</v>
      </c>
      <c r="AD44" s="17">
        <f t="shared" si="66"/>
        <v>782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176</v>
      </c>
      <c r="BF44" s="17">
        <f t="shared" si="69"/>
        <v>181</v>
      </c>
      <c r="BG44" s="17">
        <f t="shared" si="69"/>
        <v>203</v>
      </c>
      <c r="BH44" s="17">
        <f t="shared" si="69"/>
        <v>196</v>
      </c>
      <c r="BI44" s="17">
        <f t="shared" si="69"/>
        <v>200</v>
      </c>
      <c r="BJ44" s="17">
        <f t="shared" si="69"/>
        <v>956</v>
      </c>
      <c r="BK44" s="260" t="s">
        <v>12</v>
      </c>
      <c r="BL44" s="261"/>
      <c r="BM44" s="17">
        <f t="shared" ref="BM44:BR44" si="70">SUM(BM42:BM43)</f>
        <v>194</v>
      </c>
      <c r="BN44" s="17">
        <f t="shared" si="70"/>
        <v>222</v>
      </c>
      <c r="BO44" s="17">
        <f t="shared" si="70"/>
        <v>107</v>
      </c>
      <c r="BP44" s="17">
        <f t="shared" si="70"/>
        <v>114</v>
      </c>
      <c r="BQ44" s="17">
        <f t="shared" si="70"/>
        <v>145</v>
      </c>
      <c r="BR44" s="17">
        <f t="shared" si="70"/>
        <v>782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92">
        <v>66</v>
      </c>
      <c r="R47" s="193">
        <v>61</v>
      </c>
      <c r="S47" s="193">
        <v>47</v>
      </c>
      <c r="T47" s="193">
        <v>48</v>
      </c>
      <c r="U47" s="193">
        <v>38</v>
      </c>
      <c r="V47" s="193">
        <f>SUM(Q47:U47)</f>
        <v>260</v>
      </c>
      <c r="W47" s="249" t="s">
        <v>13</v>
      </c>
      <c r="X47" s="250"/>
      <c r="Y47" s="193">
        <v>32</v>
      </c>
      <c r="Z47" s="193">
        <v>39</v>
      </c>
      <c r="AA47" s="193">
        <v>31</v>
      </c>
      <c r="AB47" s="193">
        <v>34</v>
      </c>
      <c r="AC47" s="193">
        <v>23</v>
      </c>
      <c r="AD47" s="194">
        <f>SUM(Y47:AC47)</f>
        <v>159</v>
      </c>
      <c r="AI47" s="239" t="s">
        <v>13</v>
      </c>
      <c r="AJ47" s="258"/>
      <c r="AK47" s="192"/>
      <c r="AL47" s="193"/>
      <c r="AM47" s="193"/>
      <c r="AN47" s="193"/>
      <c r="AO47" s="193"/>
      <c r="AP47" s="193">
        <f>SUM(AK47:AO47)</f>
        <v>0</v>
      </c>
      <c r="AQ47" s="249" t="s">
        <v>13</v>
      </c>
      <c r="AR47" s="250"/>
      <c r="AS47" s="193"/>
      <c r="AT47" s="193"/>
      <c r="AU47" s="193"/>
      <c r="AV47" s="193"/>
      <c r="AW47" s="193"/>
      <c r="AX47" s="194">
        <f>SUM(AS47:AW47)</f>
        <v>0</v>
      </c>
      <c r="BC47" s="239" t="s">
        <v>13</v>
      </c>
      <c r="BD47" s="258"/>
      <c r="BE47" s="192">
        <f t="shared" ref="BE47:BI48" si="71">Q47+AK47</f>
        <v>66</v>
      </c>
      <c r="BF47" s="193">
        <f t="shared" si="71"/>
        <v>61</v>
      </c>
      <c r="BG47" s="193">
        <f t="shared" si="71"/>
        <v>47</v>
      </c>
      <c r="BH47" s="193">
        <f t="shared" si="71"/>
        <v>48</v>
      </c>
      <c r="BI47" s="193">
        <f t="shared" si="71"/>
        <v>38</v>
      </c>
      <c r="BJ47" s="193">
        <f>SUM(BE47:BI47)</f>
        <v>260</v>
      </c>
      <c r="BK47" s="251" t="s">
        <v>13</v>
      </c>
      <c r="BL47" s="251"/>
      <c r="BM47" s="193">
        <f t="shared" ref="BM47:BQ48" si="72">Y47+AS47</f>
        <v>32</v>
      </c>
      <c r="BN47" s="193">
        <f t="shared" si="72"/>
        <v>39</v>
      </c>
      <c r="BO47" s="193">
        <f t="shared" si="72"/>
        <v>31</v>
      </c>
      <c r="BP47" s="193">
        <f t="shared" si="72"/>
        <v>34</v>
      </c>
      <c r="BQ47" s="193">
        <f t="shared" si="72"/>
        <v>23</v>
      </c>
      <c r="BR47" s="194">
        <f>SUM(BM47:BQ47)</f>
        <v>159</v>
      </c>
    </row>
    <row r="48" spans="2:70" ht="14.25" thickBot="1" x14ac:dyDescent="0.2">
      <c r="O48" s="239" t="s">
        <v>15</v>
      </c>
      <c r="P48" s="258"/>
      <c r="Q48" s="14">
        <v>80</v>
      </c>
      <c r="R48" s="15">
        <v>68</v>
      </c>
      <c r="S48" s="15">
        <v>53</v>
      </c>
      <c r="T48" s="15">
        <v>55</v>
      </c>
      <c r="U48" s="15">
        <v>56</v>
      </c>
      <c r="V48" s="15">
        <f>SUM(Q48:U48)</f>
        <v>312</v>
      </c>
      <c r="W48" s="256" t="s">
        <v>15</v>
      </c>
      <c r="X48" s="257"/>
      <c r="Y48" s="15">
        <v>58</v>
      </c>
      <c r="Z48" s="15">
        <v>70</v>
      </c>
      <c r="AA48" s="15">
        <v>70</v>
      </c>
      <c r="AB48" s="15">
        <v>49</v>
      </c>
      <c r="AC48" s="15">
        <v>63</v>
      </c>
      <c r="AD48" s="16">
        <f>SUM(Y48:AC48)</f>
        <v>310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81</v>
      </c>
      <c r="BF48" s="15">
        <f t="shared" si="71"/>
        <v>68</v>
      </c>
      <c r="BG48" s="15">
        <f t="shared" si="71"/>
        <v>53</v>
      </c>
      <c r="BH48" s="15">
        <f t="shared" si="71"/>
        <v>55</v>
      </c>
      <c r="BI48" s="15">
        <f t="shared" si="71"/>
        <v>56</v>
      </c>
      <c r="BJ48" s="15">
        <f>SUM(BE48:BI48)</f>
        <v>313</v>
      </c>
      <c r="BK48" s="252" t="s">
        <v>15</v>
      </c>
      <c r="BL48" s="252"/>
      <c r="BM48" s="15">
        <f t="shared" si="72"/>
        <v>58</v>
      </c>
      <c r="BN48" s="15">
        <f t="shared" si="72"/>
        <v>70</v>
      </c>
      <c r="BO48" s="15">
        <f t="shared" si="72"/>
        <v>70</v>
      </c>
      <c r="BP48" s="15">
        <f t="shared" si="72"/>
        <v>49</v>
      </c>
      <c r="BQ48" s="15">
        <f t="shared" si="72"/>
        <v>63</v>
      </c>
      <c r="BR48" s="16">
        <f>SUM(BM48:BQ48)</f>
        <v>310</v>
      </c>
    </row>
    <row r="49" spans="15:76" x14ac:dyDescent="0.15">
      <c r="O49" s="239" t="s">
        <v>12</v>
      </c>
      <c r="P49" s="240"/>
      <c r="Q49" s="17">
        <f t="shared" ref="Q49:V49" si="73">SUM(Q47:Q48)</f>
        <v>146</v>
      </c>
      <c r="R49" s="17">
        <f t="shared" si="73"/>
        <v>129</v>
      </c>
      <c r="S49" s="17">
        <f t="shared" si="73"/>
        <v>100</v>
      </c>
      <c r="T49" s="17">
        <f t="shared" si="73"/>
        <v>103</v>
      </c>
      <c r="U49" s="17">
        <f t="shared" si="73"/>
        <v>94</v>
      </c>
      <c r="V49" s="17">
        <f t="shared" si="73"/>
        <v>572</v>
      </c>
      <c r="W49" s="260" t="s">
        <v>12</v>
      </c>
      <c r="X49" s="261"/>
      <c r="Y49" s="17">
        <f t="shared" ref="Y49:AD49" si="74">SUM(Y47:Y48)</f>
        <v>90</v>
      </c>
      <c r="Z49" s="17">
        <f t="shared" si="74"/>
        <v>109</v>
      </c>
      <c r="AA49" s="17">
        <f t="shared" si="74"/>
        <v>101</v>
      </c>
      <c r="AB49" s="17">
        <f t="shared" si="74"/>
        <v>83</v>
      </c>
      <c r="AC49" s="17">
        <f t="shared" si="74"/>
        <v>86</v>
      </c>
      <c r="AD49" s="17">
        <f t="shared" si="74"/>
        <v>469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147</v>
      </c>
      <c r="BF49" s="17">
        <f t="shared" si="77"/>
        <v>129</v>
      </c>
      <c r="BG49" s="17">
        <f t="shared" si="77"/>
        <v>100</v>
      </c>
      <c r="BH49" s="17">
        <f t="shared" si="77"/>
        <v>103</v>
      </c>
      <c r="BI49" s="17">
        <f t="shared" si="77"/>
        <v>94</v>
      </c>
      <c r="BJ49" s="17">
        <f t="shared" si="77"/>
        <v>573</v>
      </c>
      <c r="BK49" s="260" t="s">
        <v>12</v>
      </c>
      <c r="BL49" s="261"/>
      <c r="BM49" s="17">
        <f t="shared" ref="BM49:BR49" si="78">SUM(BM47:BM48)</f>
        <v>90</v>
      </c>
      <c r="BN49" s="17">
        <f t="shared" si="78"/>
        <v>109</v>
      </c>
      <c r="BO49" s="17">
        <f t="shared" si="78"/>
        <v>101</v>
      </c>
      <c r="BP49" s="17">
        <f t="shared" si="78"/>
        <v>83</v>
      </c>
      <c r="BQ49" s="17">
        <f t="shared" si="78"/>
        <v>86</v>
      </c>
      <c r="BR49" s="17">
        <f t="shared" si="78"/>
        <v>469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192">
        <v>33</v>
      </c>
      <c r="R52" s="193">
        <v>17</v>
      </c>
      <c r="S52" s="193">
        <v>10</v>
      </c>
      <c r="T52" s="193">
        <v>14</v>
      </c>
      <c r="U52" s="193">
        <v>2</v>
      </c>
      <c r="V52" s="193">
        <f>SUM(Q52:U52)</f>
        <v>76</v>
      </c>
      <c r="W52" s="249" t="s">
        <v>13</v>
      </c>
      <c r="X52" s="250"/>
      <c r="Y52" s="24">
        <v>6</v>
      </c>
      <c r="Z52" s="24">
        <v>8</v>
      </c>
      <c r="AA52" s="24">
        <v>2</v>
      </c>
      <c r="AB52" s="24">
        <v>2</v>
      </c>
      <c r="AC52" s="24"/>
      <c r="AD52" s="194">
        <f>SUM(Y52:AC52)</f>
        <v>18</v>
      </c>
      <c r="AI52" s="239" t="s">
        <v>13</v>
      </c>
      <c r="AJ52" s="258"/>
      <c r="AK52" s="192"/>
      <c r="AL52" s="193"/>
      <c r="AM52" s="193"/>
      <c r="AN52" s="193"/>
      <c r="AO52" s="193"/>
      <c r="AP52" s="193">
        <f>SUM(AK52:AO52)</f>
        <v>0</v>
      </c>
      <c r="AQ52" s="249" t="s">
        <v>13</v>
      </c>
      <c r="AR52" s="250"/>
      <c r="AS52" s="193"/>
      <c r="AT52" s="193"/>
      <c r="AU52" s="193"/>
      <c r="AV52" s="193"/>
      <c r="AW52" s="193"/>
      <c r="AX52" s="194">
        <f>SUM(AS52:AW52)</f>
        <v>0</v>
      </c>
      <c r="BC52" s="239" t="s">
        <v>13</v>
      </c>
      <c r="BD52" s="258"/>
      <c r="BE52" s="192">
        <f t="shared" ref="BE52:BI53" si="79">Q52+AK52</f>
        <v>33</v>
      </c>
      <c r="BF52" s="193">
        <f t="shared" si="79"/>
        <v>17</v>
      </c>
      <c r="BG52" s="193">
        <f t="shared" si="79"/>
        <v>10</v>
      </c>
      <c r="BH52" s="193">
        <f t="shared" si="79"/>
        <v>14</v>
      </c>
      <c r="BI52" s="193">
        <f t="shared" si="79"/>
        <v>2</v>
      </c>
      <c r="BJ52" s="193">
        <f>SUM(BE52:BI52)</f>
        <v>76</v>
      </c>
      <c r="BK52" s="251" t="s">
        <v>13</v>
      </c>
      <c r="BL52" s="251"/>
      <c r="BM52" s="193">
        <f t="shared" ref="BM52:BQ53" si="80">Y52+AS52</f>
        <v>6</v>
      </c>
      <c r="BN52" s="193">
        <f t="shared" si="80"/>
        <v>8</v>
      </c>
      <c r="BO52" s="193">
        <f t="shared" si="80"/>
        <v>2</v>
      </c>
      <c r="BP52" s="193">
        <f t="shared" si="80"/>
        <v>2</v>
      </c>
      <c r="BQ52" s="193">
        <f t="shared" si="80"/>
        <v>0</v>
      </c>
      <c r="BR52" s="194">
        <f>SUM(BM52:BQ52)</f>
        <v>18</v>
      </c>
    </row>
    <row r="53" spans="15:76" ht="14.25" thickBot="1" x14ac:dyDescent="0.2">
      <c r="O53" s="239" t="s">
        <v>15</v>
      </c>
      <c r="P53" s="258"/>
      <c r="Q53" s="14">
        <v>55</v>
      </c>
      <c r="R53" s="15">
        <v>42</v>
      </c>
      <c r="S53" s="15">
        <v>48</v>
      </c>
      <c r="T53" s="15">
        <v>36</v>
      </c>
      <c r="U53" s="15">
        <v>34</v>
      </c>
      <c r="V53" s="15">
        <f>SUM(Q53:U53)</f>
        <v>215</v>
      </c>
      <c r="W53" s="256" t="s">
        <v>15</v>
      </c>
      <c r="X53" s="257"/>
      <c r="Y53" s="25">
        <v>16</v>
      </c>
      <c r="Z53" s="25">
        <v>13</v>
      </c>
      <c r="AA53" s="25">
        <v>16</v>
      </c>
      <c r="AB53" s="25">
        <v>12</v>
      </c>
      <c r="AC53" s="25">
        <v>9</v>
      </c>
      <c r="AD53" s="194">
        <f>SUM(Y53:AC53)</f>
        <v>66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55</v>
      </c>
      <c r="BF53" s="15">
        <f t="shared" si="79"/>
        <v>42</v>
      </c>
      <c r="BG53" s="15">
        <f t="shared" si="79"/>
        <v>48</v>
      </c>
      <c r="BH53" s="15">
        <f t="shared" si="79"/>
        <v>36</v>
      </c>
      <c r="BI53" s="15">
        <f t="shared" si="79"/>
        <v>34</v>
      </c>
      <c r="BJ53" s="15">
        <f>SUM(BE53:BI53)</f>
        <v>215</v>
      </c>
      <c r="BK53" s="252" t="s">
        <v>15</v>
      </c>
      <c r="BL53" s="252"/>
      <c r="BM53" s="15">
        <f t="shared" si="80"/>
        <v>16</v>
      </c>
      <c r="BN53" s="15">
        <f t="shared" si="80"/>
        <v>13</v>
      </c>
      <c r="BO53" s="15">
        <f t="shared" si="80"/>
        <v>16</v>
      </c>
      <c r="BP53" s="15">
        <f t="shared" si="80"/>
        <v>12</v>
      </c>
      <c r="BQ53" s="15">
        <f t="shared" si="80"/>
        <v>9</v>
      </c>
      <c r="BR53" s="16">
        <f>SUM(BM53:BQ53)</f>
        <v>66</v>
      </c>
    </row>
    <row r="54" spans="15:76" x14ac:dyDescent="0.15">
      <c r="O54" s="239" t="s">
        <v>12</v>
      </c>
      <c r="P54" s="240"/>
      <c r="Q54" s="17">
        <f t="shared" ref="Q54:V54" si="81">SUM(Q52:Q53)</f>
        <v>88</v>
      </c>
      <c r="R54" s="17">
        <f t="shared" si="81"/>
        <v>59</v>
      </c>
      <c r="S54" s="17">
        <f t="shared" si="81"/>
        <v>58</v>
      </c>
      <c r="T54" s="17">
        <f t="shared" si="81"/>
        <v>50</v>
      </c>
      <c r="U54" s="17">
        <f t="shared" si="81"/>
        <v>36</v>
      </c>
      <c r="V54" s="17">
        <f t="shared" si="81"/>
        <v>291</v>
      </c>
      <c r="W54" s="260" t="s">
        <v>12</v>
      </c>
      <c r="X54" s="261"/>
      <c r="Y54" s="17">
        <f>SUM(Y52:Y53)</f>
        <v>22</v>
      </c>
      <c r="Z54" s="17">
        <f t="shared" ref="Z54:AD54" si="82">SUM(Z52:Z53)</f>
        <v>21</v>
      </c>
      <c r="AA54" s="17">
        <f t="shared" si="82"/>
        <v>18</v>
      </c>
      <c r="AB54" s="17">
        <f t="shared" si="82"/>
        <v>14</v>
      </c>
      <c r="AC54" s="17">
        <f t="shared" si="82"/>
        <v>9</v>
      </c>
      <c r="AD54" s="17">
        <f t="shared" si="82"/>
        <v>84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88</v>
      </c>
      <c r="BF54" s="17">
        <f t="shared" si="85"/>
        <v>59</v>
      </c>
      <c r="BG54" s="17">
        <f t="shared" si="85"/>
        <v>58</v>
      </c>
      <c r="BH54" s="17">
        <f t="shared" si="85"/>
        <v>50</v>
      </c>
      <c r="BI54" s="17">
        <f t="shared" si="85"/>
        <v>36</v>
      </c>
      <c r="BJ54" s="17">
        <f t="shared" si="85"/>
        <v>291</v>
      </c>
      <c r="BK54" s="260" t="s">
        <v>12</v>
      </c>
      <c r="BL54" s="261"/>
      <c r="BM54" s="17">
        <f t="shared" ref="BM54:BR54" si="86">SUM(BM52:BM53)</f>
        <v>22</v>
      </c>
      <c r="BN54" s="17">
        <f t="shared" si="86"/>
        <v>21</v>
      </c>
      <c r="BO54" s="17">
        <f t="shared" si="86"/>
        <v>18</v>
      </c>
      <c r="BP54" s="17">
        <f t="shared" si="86"/>
        <v>14</v>
      </c>
      <c r="BQ54" s="17">
        <f t="shared" si="86"/>
        <v>9</v>
      </c>
      <c r="BR54" s="17">
        <f t="shared" si="86"/>
        <v>84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>
        <v>1</v>
      </c>
      <c r="T57" s="24"/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194">
        <f>SUM(AS57:AW57)</f>
        <v>0</v>
      </c>
      <c r="BC57" s="239" t="s">
        <v>13</v>
      </c>
      <c r="BD57" s="258"/>
      <c r="BE57" s="192">
        <f t="shared" ref="BE57:BI58" si="87">Q57+AK57</f>
        <v>1</v>
      </c>
      <c r="BF57" s="193">
        <f t="shared" si="87"/>
        <v>0</v>
      </c>
      <c r="BG57" s="193">
        <f t="shared" si="87"/>
        <v>1</v>
      </c>
      <c r="BH57" s="193">
        <f t="shared" si="87"/>
        <v>0</v>
      </c>
      <c r="BI57" s="193">
        <f t="shared" si="87"/>
        <v>0</v>
      </c>
      <c r="BJ57" s="24">
        <f>SUM(BE57:BI57)</f>
        <v>2</v>
      </c>
      <c r="BK57" s="251" t="s">
        <v>13</v>
      </c>
      <c r="BL57" s="251"/>
      <c r="BM57" s="193">
        <f t="shared" ref="BM57:BO58" si="88">Y57+AS57</f>
        <v>0</v>
      </c>
      <c r="BN57" s="193">
        <f t="shared" si="88"/>
        <v>0</v>
      </c>
      <c r="BO57" s="193">
        <f t="shared" si="88"/>
        <v>0</v>
      </c>
      <c r="BP57" s="193"/>
      <c r="BQ57" s="193"/>
      <c r="BR57" s="194">
        <f>SUM(BM57:BQ57)</f>
        <v>0</v>
      </c>
    </row>
    <row r="58" spans="15:76" ht="14.25" thickBot="1" x14ac:dyDescent="0.2">
      <c r="O58" s="239" t="s">
        <v>15</v>
      </c>
      <c r="P58" s="258"/>
      <c r="Q58" s="27">
        <v>2</v>
      </c>
      <c r="R58" s="25">
        <v>7</v>
      </c>
      <c r="S58" s="25">
        <v>2</v>
      </c>
      <c r="T58" s="25">
        <v>2</v>
      </c>
      <c r="U58" s="25"/>
      <c r="V58" s="25">
        <f>SUM(Q58:U58)</f>
        <v>13</v>
      </c>
      <c r="W58" s="349" t="s">
        <v>15</v>
      </c>
      <c r="X58" s="350"/>
      <c r="Y58" s="25">
        <v>1</v>
      </c>
      <c r="Z58" s="25"/>
      <c r="AA58" s="25"/>
      <c r="AB58" s="25"/>
      <c r="AC58" s="25"/>
      <c r="AD58" s="170">
        <f>SUM(Y58:AC58)</f>
        <v>1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2</v>
      </c>
      <c r="BF58" s="15">
        <f t="shared" si="87"/>
        <v>7</v>
      </c>
      <c r="BG58" s="15">
        <f t="shared" si="87"/>
        <v>2</v>
      </c>
      <c r="BH58" s="15">
        <f t="shared" si="87"/>
        <v>2</v>
      </c>
      <c r="BI58" s="15">
        <f t="shared" si="87"/>
        <v>0</v>
      </c>
      <c r="BJ58" s="25">
        <f>SUM(BE58:BI58)</f>
        <v>13</v>
      </c>
      <c r="BK58" s="252" t="s">
        <v>15</v>
      </c>
      <c r="BL58" s="252"/>
      <c r="BM58" s="15">
        <f t="shared" si="88"/>
        <v>1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1</v>
      </c>
    </row>
    <row r="59" spans="15:76" x14ac:dyDescent="0.15">
      <c r="O59" s="239" t="s">
        <v>12</v>
      </c>
      <c r="P59" s="240"/>
      <c r="Q59" s="17">
        <f t="shared" ref="Q59:V59" si="89">SUM(Q57:Q58)</f>
        <v>3</v>
      </c>
      <c r="R59" s="17">
        <f t="shared" si="89"/>
        <v>7</v>
      </c>
      <c r="S59" s="17">
        <f t="shared" si="89"/>
        <v>3</v>
      </c>
      <c r="T59" s="17">
        <f t="shared" si="89"/>
        <v>2</v>
      </c>
      <c r="U59" s="17">
        <f t="shared" si="89"/>
        <v>0</v>
      </c>
      <c r="V59" s="17">
        <f t="shared" si="89"/>
        <v>15</v>
      </c>
      <c r="W59" s="260" t="s">
        <v>12</v>
      </c>
      <c r="X59" s="261"/>
      <c r="Y59" s="17">
        <f t="shared" ref="Y59:AD59" si="90">SUM(Y57:Y58)</f>
        <v>1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1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3</v>
      </c>
      <c r="BF59" s="17">
        <f t="shared" si="93"/>
        <v>7</v>
      </c>
      <c r="BG59" s="17">
        <f t="shared" si="93"/>
        <v>3</v>
      </c>
      <c r="BH59" s="17">
        <f t="shared" si="93"/>
        <v>2</v>
      </c>
      <c r="BI59" s="17">
        <f t="shared" si="93"/>
        <v>0</v>
      </c>
      <c r="BJ59" s="17">
        <f t="shared" si="93"/>
        <v>15</v>
      </c>
      <c r="BK59" s="260" t="s">
        <v>12</v>
      </c>
      <c r="BL59" s="261"/>
      <c r="BM59" s="17">
        <f t="shared" ref="BM59:BR59" si="94">SUM(BM57:BM58)</f>
        <v>1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1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545</v>
      </c>
      <c r="S62" s="371"/>
      <c r="T62" s="43"/>
      <c r="U62" s="44"/>
      <c r="V62" s="46" t="s">
        <v>16</v>
      </c>
      <c r="W62" s="370">
        <f>AD12+V17+AD17+V22+AD22+V27+AD27+V32+AD32+V37</f>
        <v>2638</v>
      </c>
      <c r="X62" s="371"/>
      <c r="Y62" s="47"/>
      <c r="Z62" s="47"/>
      <c r="AA62" s="46" t="s">
        <v>16</v>
      </c>
      <c r="AB62" s="370">
        <f>AD37+V42+AD42+V47+AD47+V52+AD52+V57+AD57</f>
        <v>1707</v>
      </c>
      <c r="AC62" s="371"/>
      <c r="AD62" s="37" t="s">
        <v>16</v>
      </c>
      <c r="AE62" s="164">
        <f>AD37+V42</f>
        <v>844</v>
      </c>
      <c r="AF62" s="164">
        <f>AD42+V47+AD47+V52+AD52+V57+AD57</f>
        <v>863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53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545</v>
      </c>
      <c r="BG62" s="374"/>
      <c r="BH62" s="28"/>
      <c r="BJ62" s="30" t="s">
        <v>16</v>
      </c>
      <c r="BK62" s="373">
        <f>BR12+BJ17+BR17+BJ22+BR22+BJ27+BR27+BJ32+BR32+BJ37</f>
        <v>2691</v>
      </c>
      <c r="BL62" s="374"/>
      <c r="BM62" s="31"/>
      <c r="BN62" s="31"/>
      <c r="BO62" s="30" t="s">
        <v>16</v>
      </c>
      <c r="BP62" s="373">
        <f>BR37+BJ42+BR42+BJ47+BR47+BJ52+BR52+BJ57+BR57</f>
        <v>1707</v>
      </c>
      <c r="BQ62" s="374"/>
      <c r="BR62" s="37" t="s">
        <v>16</v>
      </c>
      <c r="BS62" s="164">
        <f>BR37+BJ42</f>
        <v>844</v>
      </c>
      <c r="BT62" s="164">
        <f>BR42+BJ47+BR47+BJ52+BR52+BJ57+BR57</f>
        <v>863</v>
      </c>
    </row>
    <row r="63" spans="15:76" ht="15" thickBot="1" x14ac:dyDescent="0.2">
      <c r="Q63" s="48" t="s">
        <v>14</v>
      </c>
      <c r="R63" s="375">
        <f>V8+AD8+V13</f>
        <v>540</v>
      </c>
      <c r="S63" s="376"/>
      <c r="T63" s="43"/>
      <c r="U63" s="44"/>
      <c r="V63" s="48" t="s">
        <v>14</v>
      </c>
      <c r="W63" s="375">
        <f>AD13+V18+AD18+V23+AD23+V28+AD28+V33+AD33+V38</f>
        <v>2492</v>
      </c>
      <c r="X63" s="376"/>
      <c r="Y63" s="47"/>
      <c r="Z63" s="47"/>
      <c r="AA63" s="48" t="s">
        <v>14</v>
      </c>
      <c r="AB63" s="375">
        <f>AD38+V43+AD43+V48+AD48+V53+AD53+V58+AD58</f>
        <v>2263</v>
      </c>
      <c r="AC63" s="376"/>
      <c r="AD63" s="37" t="s">
        <v>14</v>
      </c>
      <c r="AE63" s="165">
        <f>AD38+V43</f>
        <v>912</v>
      </c>
      <c r="AF63" s="165">
        <f>AD43+V48+AD48+V53+AD53+V58+AD58</f>
        <v>1351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43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540</v>
      </c>
      <c r="BG63" s="380"/>
      <c r="BH63" s="28"/>
      <c r="BJ63" s="161" t="s">
        <v>14</v>
      </c>
      <c r="BK63" s="379">
        <f>BR13+BJ18+BR18+BJ23+BR23+BJ28+BR28+BJ33+BR33+BJ38</f>
        <v>2535</v>
      </c>
      <c r="BL63" s="380"/>
      <c r="BM63" s="31"/>
      <c r="BN63" s="31"/>
      <c r="BO63" s="161" t="s">
        <v>14</v>
      </c>
      <c r="BP63" s="379">
        <f>BR38+BJ43+BR43+BJ48+BR48+BJ53+BR53+BJ58+BR58</f>
        <v>2264</v>
      </c>
      <c r="BQ63" s="381"/>
      <c r="BR63" s="37" t="s">
        <v>14</v>
      </c>
      <c r="BS63" s="165">
        <f>BR38+BJ43</f>
        <v>912</v>
      </c>
      <c r="BT63" s="165">
        <f>BR43+BJ48+BR48+BJ53+BR53+BJ58+BR58</f>
        <v>1352</v>
      </c>
    </row>
    <row r="64" spans="15:76" ht="15" thickBot="1" x14ac:dyDescent="0.2">
      <c r="Q64" s="49" t="s">
        <v>12</v>
      </c>
      <c r="R64" s="389">
        <f>R62+R63</f>
        <v>1085</v>
      </c>
      <c r="S64" s="390"/>
      <c r="T64" s="43"/>
      <c r="U64" s="44"/>
      <c r="V64" s="49" t="s">
        <v>12</v>
      </c>
      <c r="W64" s="389">
        <f>W62+W63</f>
        <v>5130</v>
      </c>
      <c r="X64" s="390"/>
      <c r="Y64" s="47"/>
      <c r="Z64" s="47"/>
      <c r="AA64" s="49" t="s">
        <v>12</v>
      </c>
      <c r="AB64" s="389">
        <f>AB62+AB63</f>
        <v>3970</v>
      </c>
      <c r="AC64" s="390"/>
      <c r="AD64" s="37" t="s">
        <v>12</v>
      </c>
      <c r="AE64" s="166">
        <f>AD39+V44</f>
        <v>1756</v>
      </c>
      <c r="AF64" s="167">
        <f>AD44+V49+AD49+V54+AD54+V59+AD59</f>
        <v>2214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96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1085</v>
      </c>
      <c r="BG64" s="386"/>
      <c r="BH64" s="28"/>
      <c r="BJ64" s="163" t="s">
        <v>12</v>
      </c>
      <c r="BK64" s="385">
        <f>BK62+BK63</f>
        <v>5226</v>
      </c>
      <c r="BL64" s="386"/>
      <c r="BM64" s="31"/>
      <c r="BN64" s="31"/>
      <c r="BO64" s="163" t="s">
        <v>12</v>
      </c>
      <c r="BP64" s="385">
        <f>BP62+BP63</f>
        <v>3971</v>
      </c>
      <c r="BQ64" s="386"/>
      <c r="BR64" s="37" t="s">
        <v>12</v>
      </c>
      <c r="BS64" s="166">
        <f>BR39+BJ44</f>
        <v>1756</v>
      </c>
      <c r="BT64" s="167">
        <f>BR44+BJ49+BR49+BJ54+BR54+BJ59+BR59</f>
        <v>2215</v>
      </c>
      <c r="BW64" s="32"/>
      <c r="BX64" s="32"/>
    </row>
    <row r="65" spans="17:76" ht="14.25" x14ac:dyDescent="0.15">
      <c r="Q65" s="50" t="s">
        <v>23</v>
      </c>
      <c r="R65" s="387">
        <f>R64/O9</f>
        <v>0.10652920962199312</v>
      </c>
      <c r="S65" s="388"/>
      <c r="T65" s="44"/>
      <c r="U65" s="44"/>
      <c r="V65" s="50" t="s">
        <v>23</v>
      </c>
      <c r="W65" s="387">
        <f>W64/O9</f>
        <v>0.50368188512518408</v>
      </c>
      <c r="X65" s="388"/>
      <c r="Y65" s="51"/>
      <c r="Z65" s="51"/>
      <c r="AA65" s="50" t="s">
        <v>23</v>
      </c>
      <c r="AB65" s="387">
        <f>AB64/O9</f>
        <v>0.38978890525282278</v>
      </c>
      <c r="AC65" s="388"/>
      <c r="AE65" s="42">
        <f>AE64/O9</f>
        <v>0.17241040746195385</v>
      </c>
      <c r="AF65" s="42">
        <f>AF64/O9</f>
        <v>0.21737849779086893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0.98969072164948457</v>
      </c>
      <c r="AR65" s="383"/>
      <c r="AS65" s="33"/>
      <c r="AT65" s="33"/>
      <c r="AU65" s="162" t="s">
        <v>23</v>
      </c>
      <c r="AV65" s="382">
        <f>AV64/AI9</f>
        <v>1.0309278350515464E-2</v>
      </c>
      <c r="AW65" s="383"/>
      <c r="AY65" s="42">
        <f>AY64/AI9</f>
        <v>0</v>
      </c>
      <c r="AZ65" s="42">
        <f>AZ64/AI9</f>
        <v>1.0309278350515464E-2</v>
      </c>
      <c r="BE65" s="162" t="s">
        <v>23</v>
      </c>
      <c r="BF65" s="382">
        <f>BF64/BC9</f>
        <v>0.10552421707838942</v>
      </c>
      <c r="BG65" s="383"/>
      <c r="BJ65" s="162" t="s">
        <v>23</v>
      </c>
      <c r="BK65" s="382">
        <f>BK64/BC9</f>
        <v>0.50826687414899829</v>
      </c>
      <c r="BL65" s="383"/>
      <c r="BM65" s="33"/>
      <c r="BN65" s="33"/>
      <c r="BO65" s="162" t="s">
        <v>23</v>
      </c>
      <c r="BP65" s="382">
        <f>BP64/BC9</f>
        <v>0.38620890877261232</v>
      </c>
      <c r="BQ65" s="383"/>
      <c r="BS65" s="42">
        <f>BS64/BC9</f>
        <v>0.17078389418401088</v>
      </c>
      <c r="BT65" s="42">
        <f>BT64/BC9</f>
        <v>0.21542501458860144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1599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1528</v>
      </c>
      <c r="AA75" s="384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A415-FC4B-4FC7-84E6-BFE139983BA4}">
  <dimension ref="A1:BX75"/>
  <sheetViews>
    <sheetView view="pageBreakPreview" zoomScale="95" zoomScaleNormal="100" zoomScaleSheetLayoutView="95" workbookViewId="0">
      <selection activeCell="D4" sqref="D4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393" t="s">
        <v>60</v>
      </c>
      <c r="B1" s="393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393"/>
      <c r="B2" s="393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393"/>
      <c r="B3" s="393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63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令和5年8月31日現在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令和5年8月31日現在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令和5年8月31日現在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4890</v>
      </c>
      <c r="P7" s="248"/>
      <c r="Q7" s="190">
        <v>24</v>
      </c>
      <c r="R7" s="189">
        <v>31</v>
      </c>
      <c r="S7" s="189">
        <v>34</v>
      </c>
      <c r="T7" s="189">
        <v>34</v>
      </c>
      <c r="U7" s="189">
        <v>29</v>
      </c>
      <c r="V7" s="189">
        <f>SUM(Q7:U7)</f>
        <v>152</v>
      </c>
      <c r="W7" s="249" t="s">
        <v>13</v>
      </c>
      <c r="X7" s="250"/>
      <c r="Y7" s="189">
        <v>34</v>
      </c>
      <c r="Z7" s="189">
        <v>44</v>
      </c>
      <c r="AA7" s="189">
        <v>44</v>
      </c>
      <c r="AB7" s="189">
        <v>38</v>
      </c>
      <c r="AC7" s="189">
        <v>32</v>
      </c>
      <c r="AD7" s="191">
        <f>SUM(Y7:AC7)</f>
        <v>192</v>
      </c>
      <c r="AG7" s="239" t="s">
        <v>13</v>
      </c>
      <c r="AH7" s="240"/>
      <c r="AI7" s="247">
        <f>AP7+AX7+AP12+AX12+AP17+AX17+AP22+AX22+AP27+AX27+AP32+AX32+AP37+AX37+AP42+AX42+AP47+AX47+AP52+AX52+AP57+AX57</f>
        <v>52</v>
      </c>
      <c r="AJ7" s="248"/>
      <c r="AK7" s="190"/>
      <c r="AL7" s="189"/>
      <c r="AM7" s="189"/>
      <c r="AN7" s="189"/>
      <c r="AO7" s="189"/>
      <c r="AP7" s="189">
        <f>SUM(AK7:AO7)</f>
        <v>0</v>
      </c>
      <c r="AQ7" s="249" t="s">
        <v>13</v>
      </c>
      <c r="AR7" s="250"/>
      <c r="AS7" s="189"/>
      <c r="AT7" s="189"/>
      <c r="AU7" s="189"/>
      <c r="AV7" s="189"/>
      <c r="AW7" s="189"/>
      <c r="AX7" s="191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4942</v>
      </c>
      <c r="BD7" s="248"/>
      <c r="BE7" s="190">
        <f>Q7+AK7</f>
        <v>24</v>
      </c>
      <c r="BF7" s="189">
        <f t="shared" ref="BF7:BJ8" si="0">R7+AL7</f>
        <v>31</v>
      </c>
      <c r="BG7" s="189">
        <f t="shared" si="0"/>
        <v>34</v>
      </c>
      <c r="BH7" s="189">
        <f t="shared" si="0"/>
        <v>34</v>
      </c>
      <c r="BI7" s="189">
        <f t="shared" si="0"/>
        <v>29</v>
      </c>
      <c r="BJ7" s="189">
        <f t="shared" si="0"/>
        <v>152</v>
      </c>
      <c r="BK7" s="251" t="s">
        <v>13</v>
      </c>
      <c r="BL7" s="251"/>
      <c r="BM7" s="189">
        <f>Y7+AS7</f>
        <v>34</v>
      </c>
      <c r="BN7" s="189">
        <f t="shared" ref="BN7:BQ8" si="1">Z7+AT7</f>
        <v>44</v>
      </c>
      <c r="BO7" s="189">
        <f t="shared" si="1"/>
        <v>44</v>
      </c>
      <c r="BP7" s="189">
        <f t="shared" si="1"/>
        <v>38</v>
      </c>
      <c r="BQ7" s="189">
        <f t="shared" si="1"/>
        <v>32</v>
      </c>
      <c r="BR7" s="191">
        <f>SUM(BM7:BQ7)</f>
        <v>192</v>
      </c>
    </row>
    <row r="8" spans="1:70" ht="15.75" customHeight="1" thickBot="1" x14ac:dyDescent="0.2">
      <c r="B8" s="141" t="s">
        <v>34</v>
      </c>
      <c r="C8" s="137">
        <f t="shared" ref="C8:H8" si="2">+C10-C9</f>
        <v>3184</v>
      </c>
      <c r="D8" s="55">
        <f t="shared" si="2"/>
        <v>3036</v>
      </c>
      <c r="E8" s="56">
        <f t="shared" si="2"/>
        <v>6220</v>
      </c>
      <c r="F8" s="57">
        <f>+F10-F9</f>
        <v>52</v>
      </c>
      <c r="G8" s="58">
        <f t="shared" si="2"/>
        <v>42</v>
      </c>
      <c r="H8" s="56">
        <f t="shared" si="2"/>
        <v>94</v>
      </c>
      <c r="I8" s="101">
        <f t="shared" ref="I8:K10" si="3">+C8+F8</f>
        <v>3236</v>
      </c>
      <c r="J8" s="102">
        <f t="shared" si="3"/>
        <v>3078</v>
      </c>
      <c r="K8" s="103">
        <f t="shared" si="3"/>
        <v>6314</v>
      </c>
      <c r="L8" s="68"/>
      <c r="M8" s="239" t="s">
        <v>14</v>
      </c>
      <c r="N8" s="240"/>
      <c r="O8" s="247">
        <f>V8+AD8+V13+AD13+V18+AD18+V23+AD23+V28+AD28+V33+AD33+V38+AD38+V43+AD43+V48+AD48+V53+AD53+V58+AD58</f>
        <v>5303</v>
      </c>
      <c r="P8" s="248"/>
      <c r="Q8" s="14">
        <v>20</v>
      </c>
      <c r="R8" s="15">
        <v>26</v>
      </c>
      <c r="S8" s="15">
        <v>26</v>
      </c>
      <c r="T8" s="15">
        <v>25</v>
      </c>
      <c r="U8" s="15">
        <v>22</v>
      </c>
      <c r="V8" s="15">
        <f>SUM(Q8:U8)</f>
        <v>119</v>
      </c>
      <c r="W8" s="256" t="s">
        <v>15</v>
      </c>
      <c r="X8" s="257"/>
      <c r="Y8" s="15">
        <v>45</v>
      </c>
      <c r="Z8" s="25">
        <v>34</v>
      </c>
      <c r="AA8" s="15">
        <v>39</v>
      </c>
      <c r="AB8" s="15">
        <v>36</v>
      </c>
      <c r="AC8" s="15">
        <v>40</v>
      </c>
      <c r="AD8" s="16">
        <f>SUM(Y8:AC8)</f>
        <v>194</v>
      </c>
      <c r="AG8" s="239" t="s">
        <v>14</v>
      </c>
      <c r="AH8" s="240"/>
      <c r="AI8" s="247">
        <f>AP8+AX8+AP13+AX13+AP18+AX18+AP23+AX23+AP28+AX28+AP33+AX33+AP38+AX38+AP43+AX43+AP48+AX48+AP53+AX53+AP58+AX58</f>
        <v>43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5346</v>
      </c>
      <c r="BD8" s="248"/>
      <c r="BE8" s="14">
        <f>Q8+AK8</f>
        <v>20</v>
      </c>
      <c r="BF8" s="15">
        <f t="shared" si="0"/>
        <v>26</v>
      </c>
      <c r="BG8" s="15">
        <f t="shared" si="0"/>
        <v>26</v>
      </c>
      <c r="BH8" s="15">
        <f t="shared" si="0"/>
        <v>25</v>
      </c>
      <c r="BI8" s="15">
        <f t="shared" si="0"/>
        <v>22</v>
      </c>
      <c r="BJ8" s="15">
        <f>SUM(BE8:BI8)</f>
        <v>119</v>
      </c>
      <c r="BK8" s="252" t="s">
        <v>15</v>
      </c>
      <c r="BL8" s="252"/>
      <c r="BM8" s="15">
        <f>Y8+AS8</f>
        <v>45</v>
      </c>
      <c r="BN8" s="15">
        <f t="shared" si="1"/>
        <v>34</v>
      </c>
      <c r="BO8" s="15">
        <f t="shared" si="1"/>
        <v>39</v>
      </c>
      <c r="BP8" s="15">
        <f t="shared" si="1"/>
        <v>36</v>
      </c>
      <c r="BQ8" s="15">
        <f t="shared" si="1"/>
        <v>40</v>
      </c>
      <c r="BR8" s="16">
        <f>SUM(BM8:BQ8)</f>
        <v>194</v>
      </c>
    </row>
    <row r="9" spans="1:70" ht="15" x14ac:dyDescent="0.15">
      <c r="B9" s="142" t="s">
        <v>35</v>
      </c>
      <c r="C9" s="138">
        <f>AB62</f>
        <v>1706</v>
      </c>
      <c r="D9" s="59">
        <f>AB63</f>
        <v>2267</v>
      </c>
      <c r="E9" s="60">
        <f>+C9+D9</f>
        <v>3973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1706</v>
      </c>
      <c r="J9" s="105">
        <f t="shared" si="3"/>
        <v>2268</v>
      </c>
      <c r="K9" s="106">
        <f t="shared" si="3"/>
        <v>3974</v>
      </c>
      <c r="L9" s="68"/>
      <c r="M9" s="239" t="s">
        <v>12</v>
      </c>
      <c r="N9" s="240"/>
      <c r="O9" s="247">
        <f>SUM(O7:O8)</f>
        <v>10193</v>
      </c>
      <c r="P9" s="253"/>
      <c r="Q9" s="17">
        <f t="shared" ref="Q9:V9" si="4">SUM(Q7:Q8)</f>
        <v>44</v>
      </c>
      <c r="R9" s="17">
        <f t="shared" si="4"/>
        <v>57</v>
      </c>
      <c r="S9" s="17">
        <f t="shared" si="4"/>
        <v>60</v>
      </c>
      <c r="T9" s="17">
        <f t="shared" si="4"/>
        <v>59</v>
      </c>
      <c r="U9" s="17">
        <f t="shared" si="4"/>
        <v>51</v>
      </c>
      <c r="V9" s="17">
        <f t="shared" si="4"/>
        <v>271</v>
      </c>
      <c r="W9" s="254" t="s">
        <v>12</v>
      </c>
      <c r="X9" s="255"/>
      <c r="Y9" s="17">
        <f t="shared" ref="Y9:AD9" si="5">SUM(Y7:Y8)</f>
        <v>79</v>
      </c>
      <c r="Z9" s="17">
        <f t="shared" si="5"/>
        <v>78</v>
      </c>
      <c r="AA9" s="17">
        <f t="shared" si="5"/>
        <v>83</v>
      </c>
      <c r="AB9" s="17">
        <f t="shared" si="5"/>
        <v>74</v>
      </c>
      <c r="AC9" s="17">
        <f t="shared" si="5"/>
        <v>72</v>
      </c>
      <c r="AD9" s="17">
        <f t="shared" si="5"/>
        <v>386</v>
      </c>
      <c r="AG9" s="239" t="s">
        <v>12</v>
      </c>
      <c r="AH9" s="240"/>
      <c r="AI9" s="247">
        <f>SUM(AI7:AI8)</f>
        <v>95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10288</v>
      </c>
      <c r="BD9" s="248"/>
      <c r="BE9" s="17">
        <f t="shared" ref="BE9:BJ9" si="8">SUM(BE7:BE8)</f>
        <v>44</v>
      </c>
      <c r="BF9" s="17">
        <f t="shared" si="8"/>
        <v>57</v>
      </c>
      <c r="BG9" s="17">
        <f t="shared" si="8"/>
        <v>60</v>
      </c>
      <c r="BH9" s="17">
        <f t="shared" si="8"/>
        <v>59</v>
      </c>
      <c r="BI9" s="17">
        <f t="shared" si="8"/>
        <v>51</v>
      </c>
      <c r="BJ9" s="17">
        <f t="shared" si="8"/>
        <v>271</v>
      </c>
      <c r="BK9" s="259" t="s">
        <v>12</v>
      </c>
      <c r="BL9" s="259"/>
      <c r="BM9" s="17">
        <f t="shared" ref="BM9:BR9" si="9">SUM(BM7:BM8)</f>
        <v>79</v>
      </c>
      <c r="BN9" s="17">
        <f t="shared" si="9"/>
        <v>78</v>
      </c>
      <c r="BO9" s="17">
        <f t="shared" si="9"/>
        <v>83</v>
      </c>
      <c r="BP9" s="17">
        <f t="shared" si="9"/>
        <v>74</v>
      </c>
      <c r="BQ9" s="17">
        <f t="shared" si="9"/>
        <v>72</v>
      </c>
      <c r="BR9" s="17">
        <f t="shared" si="9"/>
        <v>386</v>
      </c>
    </row>
    <row r="10" spans="1:70" ht="15.75" thickBot="1" x14ac:dyDescent="0.2">
      <c r="B10" s="143" t="s">
        <v>12</v>
      </c>
      <c r="C10" s="139">
        <f>O7</f>
        <v>4890</v>
      </c>
      <c r="D10" s="62">
        <f>O8</f>
        <v>5303</v>
      </c>
      <c r="E10" s="63">
        <f>+C10+D10</f>
        <v>10193</v>
      </c>
      <c r="F10" s="64">
        <f>AI7</f>
        <v>52</v>
      </c>
      <c r="G10" s="62">
        <f>AI8</f>
        <v>43</v>
      </c>
      <c r="H10" s="63">
        <f>SUM(F10:G10)</f>
        <v>95</v>
      </c>
      <c r="I10" s="107">
        <f t="shared" si="3"/>
        <v>4942</v>
      </c>
      <c r="J10" s="108">
        <f t="shared" si="3"/>
        <v>5346</v>
      </c>
      <c r="K10" s="109">
        <f t="shared" si="3"/>
        <v>10288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34.89</v>
      </c>
      <c r="D12" s="159">
        <f t="shared" si="10"/>
        <v>42.75</v>
      </c>
      <c r="E12" s="155">
        <f t="shared" si="10"/>
        <v>38.979999999999997</v>
      </c>
      <c r="F12" s="154">
        <f t="shared" si="10"/>
        <v>0</v>
      </c>
      <c r="G12" s="159">
        <f t="shared" si="10"/>
        <v>2.33</v>
      </c>
      <c r="H12" s="155">
        <f t="shared" si="10"/>
        <v>1.05</v>
      </c>
      <c r="I12" s="156">
        <f t="shared" si="10"/>
        <v>34.520000000000003</v>
      </c>
      <c r="J12" s="157">
        <f t="shared" si="10"/>
        <v>42.42</v>
      </c>
      <c r="K12" s="155">
        <f t="shared" si="10"/>
        <v>38.630000000000003</v>
      </c>
      <c r="L12" s="69"/>
      <c r="N12" s="158"/>
      <c r="O12" s="239" t="s">
        <v>13</v>
      </c>
      <c r="P12" s="258"/>
      <c r="Q12" s="23">
        <v>40</v>
      </c>
      <c r="R12" s="189">
        <v>31</v>
      </c>
      <c r="S12" s="189">
        <v>44</v>
      </c>
      <c r="T12" s="189">
        <v>38</v>
      </c>
      <c r="U12" s="189">
        <v>52</v>
      </c>
      <c r="V12" s="189">
        <f>SUM(Q12:U12)</f>
        <v>205</v>
      </c>
      <c r="W12" s="249" t="s">
        <v>13</v>
      </c>
      <c r="X12" s="250"/>
      <c r="Y12" s="24">
        <v>41</v>
      </c>
      <c r="Z12" s="189">
        <v>43</v>
      </c>
      <c r="AA12" s="189">
        <v>47</v>
      </c>
      <c r="AB12" s="189">
        <v>52</v>
      </c>
      <c r="AC12" s="189">
        <v>49</v>
      </c>
      <c r="AD12" s="191">
        <f>SUM(Y12:AC12)</f>
        <v>232</v>
      </c>
      <c r="AI12" s="239" t="s">
        <v>13</v>
      </c>
      <c r="AJ12" s="258"/>
      <c r="AK12" s="190"/>
      <c r="AL12" s="189"/>
      <c r="AM12" s="189"/>
      <c r="AN12" s="189"/>
      <c r="AO12" s="189"/>
      <c r="AP12" s="189">
        <f>SUM(AK12:AO12)</f>
        <v>0</v>
      </c>
      <c r="AQ12" s="249" t="s">
        <v>13</v>
      </c>
      <c r="AR12" s="250"/>
      <c r="AS12" s="189"/>
      <c r="AT12" s="189"/>
      <c r="AU12" s="189"/>
      <c r="AV12" s="189"/>
      <c r="AW12" s="189"/>
      <c r="AX12" s="191">
        <f>SUM(AS12:AW12)</f>
        <v>0</v>
      </c>
      <c r="BC12" s="239" t="s">
        <v>13</v>
      </c>
      <c r="BD12" s="258"/>
      <c r="BE12" s="190">
        <f>Q12+AK12</f>
        <v>40</v>
      </c>
      <c r="BF12" s="189">
        <f t="shared" ref="BF12:BI13" si="11">R12+AL12</f>
        <v>31</v>
      </c>
      <c r="BG12" s="189">
        <f t="shared" si="11"/>
        <v>44</v>
      </c>
      <c r="BH12" s="189">
        <f t="shared" si="11"/>
        <v>38</v>
      </c>
      <c r="BI12" s="189">
        <f t="shared" si="11"/>
        <v>52</v>
      </c>
      <c r="BJ12" s="189">
        <f>SUM(BE12:BI12)</f>
        <v>205</v>
      </c>
      <c r="BK12" s="251" t="s">
        <v>13</v>
      </c>
      <c r="BL12" s="251"/>
      <c r="BM12" s="189">
        <f t="shared" ref="BM12:BQ13" si="12">Y12+AS12</f>
        <v>41</v>
      </c>
      <c r="BN12" s="189">
        <f t="shared" si="12"/>
        <v>43</v>
      </c>
      <c r="BO12" s="189">
        <f t="shared" si="12"/>
        <v>47</v>
      </c>
      <c r="BP12" s="189">
        <f t="shared" si="12"/>
        <v>52</v>
      </c>
      <c r="BQ12" s="189">
        <f t="shared" si="12"/>
        <v>49</v>
      </c>
      <c r="BR12" s="191">
        <f>SUM(BM12:BQ12)</f>
        <v>232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48</v>
      </c>
      <c r="R13" s="15">
        <v>52</v>
      </c>
      <c r="S13" s="15">
        <v>46</v>
      </c>
      <c r="T13" s="15">
        <v>45</v>
      </c>
      <c r="U13" s="15">
        <v>39</v>
      </c>
      <c r="V13" s="15">
        <f>SUM(Q13:U13)</f>
        <v>230</v>
      </c>
      <c r="W13" s="256" t="s">
        <v>15</v>
      </c>
      <c r="X13" s="257"/>
      <c r="Y13" s="15">
        <v>38</v>
      </c>
      <c r="Z13" s="15">
        <v>46</v>
      </c>
      <c r="AA13" s="15">
        <v>57</v>
      </c>
      <c r="AB13" s="15">
        <v>50</v>
      </c>
      <c r="AC13" s="15">
        <v>47</v>
      </c>
      <c r="AD13" s="16">
        <f>SUM(Y13:AC13)</f>
        <v>238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1</v>
      </c>
      <c r="AX13" s="16">
        <f>SUM(AS13:AW13)</f>
        <v>1</v>
      </c>
      <c r="BC13" s="239" t="s">
        <v>15</v>
      </c>
      <c r="BD13" s="258"/>
      <c r="BE13" s="14">
        <f>Q13+AK13</f>
        <v>48</v>
      </c>
      <c r="BF13" s="15">
        <f t="shared" si="11"/>
        <v>52</v>
      </c>
      <c r="BG13" s="15">
        <f t="shared" si="11"/>
        <v>46</v>
      </c>
      <c r="BH13" s="15">
        <f t="shared" si="11"/>
        <v>45</v>
      </c>
      <c r="BI13" s="15">
        <f t="shared" si="11"/>
        <v>39</v>
      </c>
      <c r="BJ13" s="15">
        <f>SUM(BE13:BI13)</f>
        <v>230</v>
      </c>
      <c r="BK13" s="252" t="s">
        <v>15</v>
      </c>
      <c r="BL13" s="252"/>
      <c r="BM13" s="15">
        <f t="shared" si="12"/>
        <v>38</v>
      </c>
      <c r="BN13" s="15">
        <f t="shared" si="12"/>
        <v>46</v>
      </c>
      <c r="BO13" s="15">
        <f t="shared" si="12"/>
        <v>57</v>
      </c>
      <c r="BP13" s="15">
        <f t="shared" si="12"/>
        <v>50</v>
      </c>
      <c r="BQ13" s="15">
        <f t="shared" si="12"/>
        <v>48</v>
      </c>
      <c r="BR13" s="16">
        <f>SUM(BM13:BQ13)</f>
        <v>239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88</v>
      </c>
      <c r="R14" s="17">
        <f t="shared" si="13"/>
        <v>83</v>
      </c>
      <c r="S14" s="17">
        <f t="shared" si="13"/>
        <v>90</v>
      </c>
      <c r="T14" s="17">
        <f t="shared" si="13"/>
        <v>83</v>
      </c>
      <c r="U14" s="17">
        <f t="shared" si="13"/>
        <v>91</v>
      </c>
      <c r="V14" s="17">
        <f t="shared" si="13"/>
        <v>435</v>
      </c>
      <c r="W14" s="260" t="s">
        <v>12</v>
      </c>
      <c r="X14" s="261"/>
      <c r="Y14" s="17">
        <f t="shared" ref="Y14:AD14" si="14">SUM(Y12:Y13)</f>
        <v>79</v>
      </c>
      <c r="Z14" s="17">
        <f t="shared" si="14"/>
        <v>89</v>
      </c>
      <c r="AA14" s="17">
        <f t="shared" si="14"/>
        <v>104</v>
      </c>
      <c r="AB14" s="17">
        <f t="shared" si="14"/>
        <v>102</v>
      </c>
      <c r="AC14" s="17">
        <f t="shared" si="14"/>
        <v>96</v>
      </c>
      <c r="AD14" s="17">
        <f t="shared" si="14"/>
        <v>470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1</v>
      </c>
      <c r="AX14" s="17">
        <f t="shared" si="16"/>
        <v>1</v>
      </c>
      <c r="BC14" s="239" t="s">
        <v>12</v>
      </c>
      <c r="BD14" s="240"/>
      <c r="BE14" s="17">
        <f t="shared" ref="BE14:BJ14" si="17">SUM(BE12:BE13)</f>
        <v>88</v>
      </c>
      <c r="BF14" s="17">
        <f t="shared" si="17"/>
        <v>83</v>
      </c>
      <c r="BG14" s="17">
        <f t="shared" si="17"/>
        <v>90</v>
      </c>
      <c r="BH14" s="17">
        <f t="shared" si="17"/>
        <v>83</v>
      </c>
      <c r="BI14" s="17">
        <f t="shared" si="17"/>
        <v>91</v>
      </c>
      <c r="BJ14" s="17">
        <f t="shared" si="17"/>
        <v>435</v>
      </c>
      <c r="BK14" s="260" t="s">
        <v>12</v>
      </c>
      <c r="BL14" s="261"/>
      <c r="BM14" s="17">
        <f t="shared" ref="BM14:BR14" si="18">SUM(BM12:BM13)</f>
        <v>79</v>
      </c>
      <c r="BN14" s="17">
        <f t="shared" si="18"/>
        <v>89</v>
      </c>
      <c r="BO14" s="17">
        <f t="shared" si="18"/>
        <v>104</v>
      </c>
      <c r="BP14" s="17">
        <f t="shared" si="18"/>
        <v>102</v>
      </c>
      <c r="BQ14" s="17">
        <f t="shared" si="18"/>
        <v>97</v>
      </c>
      <c r="BR14" s="17">
        <f t="shared" si="18"/>
        <v>471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1597</v>
      </c>
      <c r="D17" s="73">
        <f>V28+AD28+V33+AD33+V38</f>
        <v>1526</v>
      </c>
      <c r="E17" s="74">
        <f>SUM(C17:D17)</f>
        <v>3123</v>
      </c>
      <c r="F17" s="75">
        <f>AP27+AX27+AP32+AX32+AP37</f>
        <v>5</v>
      </c>
      <c r="G17" s="73">
        <f>AP28+AX28+AP33+AX33+AP38</f>
        <v>9</v>
      </c>
      <c r="H17" s="74">
        <f>SUM(F17:G17)</f>
        <v>14</v>
      </c>
      <c r="I17" s="112">
        <f t="shared" ref="I17:K20" si="19">+C17+F17</f>
        <v>1602</v>
      </c>
      <c r="J17" s="113">
        <f t="shared" si="19"/>
        <v>1535</v>
      </c>
      <c r="K17" s="114">
        <f t="shared" si="19"/>
        <v>3137</v>
      </c>
      <c r="L17" s="68"/>
      <c r="O17" s="239" t="s">
        <v>13</v>
      </c>
      <c r="P17" s="258"/>
      <c r="Q17" s="190">
        <v>40</v>
      </c>
      <c r="R17" s="189">
        <v>25</v>
      </c>
      <c r="S17" s="189">
        <v>38</v>
      </c>
      <c r="T17" s="189">
        <v>48</v>
      </c>
      <c r="U17" s="189">
        <v>33</v>
      </c>
      <c r="V17" s="189">
        <f>SUM(Q17:U17)</f>
        <v>184</v>
      </c>
      <c r="W17" s="249" t="s">
        <v>13</v>
      </c>
      <c r="X17" s="250"/>
      <c r="Y17" s="189">
        <v>39</v>
      </c>
      <c r="Z17" s="189">
        <v>40</v>
      </c>
      <c r="AA17" s="189">
        <v>33</v>
      </c>
      <c r="AB17" s="189">
        <v>42</v>
      </c>
      <c r="AC17" s="189">
        <v>35</v>
      </c>
      <c r="AD17" s="191">
        <f>SUM(Y17:AC17)</f>
        <v>189</v>
      </c>
      <c r="AI17" s="239" t="s">
        <v>13</v>
      </c>
      <c r="AJ17" s="258"/>
      <c r="AK17" s="23">
        <v>6</v>
      </c>
      <c r="AL17" s="189">
        <v>4</v>
      </c>
      <c r="AM17" s="189">
        <v>4</v>
      </c>
      <c r="AN17" s="189">
        <v>2</v>
      </c>
      <c r="AO17" s="189">
        <v>3</v>
      </c>
      <c r="AP17" s="189">
        <f>SUM(AK17:AO17)</f>
        <v>19</v>
      </c>
      <c r="AQ17" s="249" t="s">
        <v>13</v>
      </c>
      <c r="AR17" s="250"/>
      <c r="AS17" s="189"/>
      <c r="AT17" s="189">
        <v>3</v>
      </c>
      <c r="AU17" s="189">
        <v>1</v>
      </c>
      <c r="AV17" s="189">
        <v>4</v>
      </c>
      <c r="AW17" s="189">
        <v>1</v>
      </c>
      <c r="AX17" s="191">
        <f>SUM(AS17:AW17)</f>
        <v>9</v>
      </c>
      <c r="BC17" s="239" t="s">
        <v>13</v>
      </c>
      <c r="BD17" s="258"/>
      <c r="BE17" s="190">
        <f t="shared" ref="BE17:BI18" si="20">Q17+AK17</f>
        <v>46</v>
      </c>
      <c r="BF17" s="189">
        <f t="shared" si="20"/>
        <v>29</v>
      </c>
      <c r="BG17" s="189">
        <f t="shared" si="20"/>
        <v>42</v>
      </c>
      <c r="BH17" s="189">
        <f t="shared" si="20"/>
        <v>50</v>
      </c>
      <c r="BI17" s="189">
        <f t="shared" si="20"/>
        <v>36</v>
      </c>
      <c r="BJ17" s="189">
        <f>SUM(BE17:BI17)</f>
        <v>203</v>
      </c>
      <c r="BK17" s="251" t="s">
        <v>13</v>
      </c>
      <c r="BL17" s="251"/>
      <c r="BM17" s="189">
        <f t="shared" ref="BM17:BQ18" si="21">Y17+AS17</f>
        <v>39</v>
      </c>
      <c r="BN17" s="189">
        <f t="shared" si="21"/>
        <v>43</v>
      </c>
      <c r="BO17" s="189">
        <f t="shared" si="21"/>
        <v>34</v>
      </c>
      <c r="BP17" s="189">
        <f t="shared" si="21"/>
        <v>46</v>
      </c>
      <c r="BQ17" s="189">
        <f t="shared" si="21"/>
        <v>36</v>
      </c>
      <c r="BR17" s="191">
        <f>SUM(BM17:BQ17)</f>
        <v>198</v>
      </c>
    </row>
    <row r="18" spans="2:70" ht="15.75" thickBot="1" x14ac:dyDescent="0.2">
      <c r="B18" s="149" t="s">
        <v>38</v>
      </c>
      <c r="C18" s="146">
        <f>AD37</f>
        <v>396</v>
      </c>
      <c r="D18" s="65">
        <f>AD38</f>
        <v>410</v>
      </c>
      <c r="E18" s="66">
        <f>SUM(C18:D18)</f>
        <v>806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396</v>
      </c>
      <c r="J18" s="116">
        <f t="shared" si="19"/>
        <v>410</v>
      </c>
      <c r="K18" s="117">
        <f t="shared" si="19"/>
        <v>806</v>
      </c>
      <c r="L18" s="69"/>
      <c r="O18" s="239" t="s">
        <v>15</v>
      </c>
      <c r="P18" s="258"/>
      <c r="Q18" s="14">
        <v>41</v>
      </c>
      <c r="R18" s="15">
        <v>35</v>
      </c>
      <c r="S18" s="15">
        <v>54</v>
      </c>
      <c r="T18" s="15">
        <v>28</v>
      </c>
      <c r="U18" s="15">
        <v>28</v>
      </c>
      <c r="V18" s="15">
        <f>SUM(Q18:U18)</f>
        <v>186</v>
      </c>
      <c r="W18" s="256" t="s">
        <v>15</v>
      </c>
      <c r="X18" s="257"/>
      <c r="Y18" s="15">
        <v>26</v>
      </c>
      <c r="Z18" s="15">
        <v>27</v>
      </c>
      <c r="AA18" s="15">
        <v>25</v>
      </c>
      <c r="AB18" s="15">
        <v>31</v>
      </c>
      <c r="AC18" s="15">
        <v>26</v>
      </c>
      <c r="AD18" s="16">
        <f>SUM(Y18:AC18)</f>
        <v>135</v>
      </c>
      <c r="AI18" s="239" t="s">
        <v>15</v>
      </c>
      <c r="AJ18" s="258"/>
      <c r="AK18" s="14">
        <v>2</v>
      </c>
      <c r="AL18" s="15"/>
      <c r="AM18" s="15">
        <v>2</v>
      </c>
      <c r="AN18" s="15">
        <v>1</v>
      </c>
      <c r="AO18" s="15"/>
      <c r="AP18" s="15">
        <f>SUM(AK18:AO18)</f>
        <v>5</v>
      </c>
      <c r="AQ18" s="256" t="s">
        <v>15</v>
      </c>
      <c r="AR18" s="257"/>
      <c r="AS18" s="15"/>
      <c r="AT18" s="15">
        <v>1</v>
      </c>
      <c r="AU18" s="15">
        <v>1</v>
      </c>
      <c r="AV18" s="15">
        <v>2</v>
      </c>
      <c r="AW18" s="15">
        <v>2</v>
      </c>
      <c r="AX18" s="16">
        <f>SUM(AS18:AW18)</f>
        <v>6</v>
      </c>
      <c r="BC18" s="239" t="s">
        <v>15</v>
      </c>
      <c r="BD18" s="258"/>
      <c r="BE18" s="14">
        <f t="shared" si="20"/>
        <v>43</v>
      </c>
      <c r="BF18" s="15">
        <f t="shared" si="20"/>
        <v>35</v>
      </c>
      <c r="BG18" s="15">
        <f t="shared" si="20"/>
        <v>56</v>
      </c>
      <c r="BH18" s="15">
        <f t="shared" si="20"/>
        <v>29</v>
      </c>
      <c r="BI18" s="15">
        <f t="shared" si="20"/>
        <v>28</v>
      </c>
      <c r="BJ18" s="15">
        <f>SUM(BE18:BI18)</f>
        <v>191</v>
      </c>
      <c r="BK18" s="252" t="s">
        <v>15</v>
      </c>
      <c r="BL18" s="252"/>
      <c r="BM18" s="15">
        <f t="shared" si="21"/>
        <v>26</v>
      </c>
      <c r="BN18" s="15">
        <f t="shared" si="21"/>
        <v>28</v>
      </c>
      <c r="BO18" s="15">
        <f t="shared" si="21"/>
        <v>26</v>
      </c>
      <c r="BP18" s="15">
        <f t="shared" si="21"/>
        <v>33</v>
      </c>
      <c r="BQ18" s="15">
        <f t="shared" si="21"/>
        <v>28</v>
      </c>
      <c r="BR18" s="16">
        <f>SUM(BM18:BQ18)</f>
        <v>141</v>
      </c>
    </row>
    <row r="19" spans="2:70" ht="15" x14ac:dyDescent="0.15">
      <c r="B19" s="150" t="s">
        <v>39</v>
      </c>
      <c r="C19" s="138">
        <f>V42</f>
        <v>455</v>
      </c>
      <c r="D19" s="59">
        <f>V43</f>
        <v>498</v>
      </c>
      <c r="E19" s="60">
        <f>SUM(C19:D19)</f>
        <v>953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455</v>
      </c>
      <c r="J19" s="105">
        <f t="shared" si="19"/>
        <v>498</v>
      </c>
      <c r="K19" s="118">
        <f t="shared" si="19"/>
        <v>953</v>
      </c>
      <c r="L19" s="69"/>
      <c r="O19" s="239" t="s">
        <v>12</v>
      </c>
      <c r="P19" s="240"/>
      <c r="Q19" s="17">
        <f t="shared" ref="Q19:V19" si="22">SUM(Q17:Q18)</f>
        <v>81</v>
      </c>
      <c r="R19" s="17">
        <f t="shared" si="22"/>
        <v>60</v>
      </c>
      <c r="S19" s="17">
        <f t="shared" si="22"/>
        <v>92</v>
      </c>
      <c r="T19" s="17">
        <f t="shared" si="22"/>
        <v>76</v>
      </c>
      <c r="U19" s="17">
        <f t="shared" si="22"/>
        <v>61</v>
      </c>
      <c r="V19" s="17">
        <f t="shared" si="22"/>
        <v>370</v>
      </c>
      <c r="W19" s="260" t="s">
        <v>12</v>
      </c>
      <c r="X19" s="261"/>
      <c r="Y19" s="17">
        <f>SUM(Y17:Y18)</f>
        <v>65</v>
      </c>
      <c r="Z19" s="17">
        <f t="shared" ref="Z19:AD19" si="23">SUM(Z17:Z18)</f>
        <v>67</v>
      </c>
      <c r="AA19" s="17">
        <f t="shared" si="23"/>
        <v>58</v>
      </c>
      <c r="AB19" s="17">
        <f t="shared" si="23"/>
        <v>73</v>
      </c>
      <c r="AC19" s="17">
        <f t="shared" si="23"/>
        <v>61</v>
      </c>
      <c r="AD19" s="17">
        <f t="shared" si="23"/>
        <v>324</v>
      </c>
      <c r="AI19" s="239" t="s">
        <v>12</v>
      </c>
      <c r="AJ19" s="240"/>
      <c r="AK19" s="17">
        <f t="shared" ref="AK19:AP19" si="24">SUM(AK17:AK18)</f>
        <v>8</v>
      </c>
      <c r="AL19" s="17">
        <f t="shared" si="24"/>
        <v>4</v>
      </c>
      <c r="AM19" s="17">
        <f t="shared" si="24"/>
        <v>6</v>
      </c>
      <c r="AN19" s="17">
        <f t="shared" si="24"/>
        <v>3</v>
      </c>
      <c r="AO19" s="17">
        <f t="shared" si="24"/>
        <v>3</v>
      </c>
      <c r="AP19" s="17">
        <f t="shared" si="24"/>
        <v>24</v>
      </c>
      <c r="AQ19" s="260" t="s">
        <v>12</v>
      </c>
      <c r="AR19" s="261"/>
      <c r="AS19" s="17">
        <f t="shared" ref="AS19:AX19" si="25">SUM(AS17:AS18)</f>
        <v>0</v>
      </c>
      <c r="AT19" s="17">
        <f t="shared" si="25"/>
        <v>4</v>
      </c>
      <c r="AU19" s="17">
        <f t="shared" si="25"/>
        <v>2</v>
      </c>
      <c r="AV19" s="17">
        <f t="shared" si="25"/>
        <v>6</v>
      </c>
      <c r="AW19" s="17">
        <f t="shared" si="25"/>
        <v>3</v>
      </c>
      <c r="AX19" s="17">
        <f t="shared" si="25"/>
        <v>15</v>
      </c>
      <c r="BC19" s="239" t="s">
        <v>12</v>
      </c>
      <c r="BD19" s="240"/>
      <c r="BE19" s="17">
        <f t="shared" ref="BE19:BJ19" si="26">SUM(BE17:BE18)</f>
        <v>89</v>
      </c>
      <c r="BF19" s="17">
        <f t="shared" si="26"/>
        <v>64</v>
      </c>
      <c r="BG19" s="17">
        <f t="shared" si="26"/>
        <v>98</v>
      </c>
      <c r="BH19" s="17">
        <f t="shared" si="26"/>
        <v>79</v>
      </c>
      <c r="BI19" s="17">
        <f t="shared" si="26"/>
        <v>64</v>
      </c>
      <c r="BJ19" s="17">
        <f t="shared" si="26"/>
        <v>394</v>
      </c>
      <c r="BK19" s="260" t="s">
        <v>12</v>
      </c>
      <c r="BL19" s="261"/>
      <c r="BM19" s="17">
        <f t="shared" ref="BM19:BR19" si="27">SUM(BM17:BM18)</f>
        <v>65</v>
      </c>
      <c r="BN19" s="17">
        <f t="shared" si="27"/>
        <v>71</v>
      </c>
      <c r="BO19" s="17">
        <f t="shared" si="27"/>
        <v>60</v>
      </c>
      <c r="BP19" s="17">
        <f t="shared" si="27"/>
        <v>79</v>
      </c>
      <c r="BQ19" s="17">
        <f t="shared" si="27"/>
        <v>64</v>
      </c>
      <c r="BR19" s="17">
        <f t="shared" si="27"/>
        <v>339</v>
      </c>
    </row>
    <row r="20" spans="2:70" ht="15.75" thickBot="1" x14ac:dyDescent="0.2">
      <c r="B20" s="151" t="s">
        <v>22</v>
      </c>
      <c r="C20" s="147">
        <f>C9-C18-C19</f>
        <v>855</v>
      </c>
      <c r="D20" s="76">
        <f>D9-D18-D19</f>
        <v>1359</v>
      </c>
      <c r="E20" s="77">
        <f>SUM(C20:D20)</f>
        <v>2214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855</v>
      </c>
      <c r="J20" s="120">
        <f t="shared" si="19"/>
        <v>1360</v>
      </c>
      <c r="K20" s="121">
        <f t="shared" si="19"/>
        <v>2215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90">
        <v>28</v>
      </c>
      <c r="R22" s="168">
        <v>40</v>
      </c>
      <c r="S22" s="189">
        <v>40</v>
      </c>
      <c r="T22" s="189">
        <v>42</v>
      </c>
      <c r="U22" s="189">
        <v>33</v>
      </c>
      <c r="V22" s="189">
        <f>SUM(Q22:U22)</f>
        <v>183</v>
      </c>
      <c r="W22" s="249" t="s">
        <v>13</v>
      </c>
      <c r="X22" s="250"/>
      <c r="Y22" s="190">
        <v>45</v>
      </c>
      <c r="Z22" s="168">
        <v>50</v>
      </c>
      <c r="AA22" s="189">
        <v>41</v>
      </c>
      <c r="AB22" s="189">
        <v>58</v>
      </c>
      <c r="AC22" s="189">
        <v>56</v>
      </c>
      <c r="AD22" s="191">
        <f>SUM(Y22:AC22)</f>
        <v>250</v>
      </c>
      <c r="AI22" s="239" t="s">
        <v>13</v>
      </c>
      <c r="AJ22" s="258"/>
      <c r="AK22" s="190">
        <v>4</v>
      </c>
      <c r="AL22" s="189">
        <v>3</v>
      </c>
      <c r="AM22" s="189"/>
      <c r="AN22" s="189">
        <v>1</v>
      </c>
      <c r="AO22" s="189">
        <v>4</v>
      </c>
      <c r="AP22" s="189">
        <f>SUM(AK22:AO22)</f>
        <v>12</v>
      </c>
      <c r="AQ22" s="249" t="s">
        <v>13</v>
      </c>
      <c r="AR22" s="250"/>
      <c r="AS22" s="189">
        <v>1</v>
      </c>
      <c r="AT22" s="189">
        <v>1</v>
      </c>
      <c r="AU22" s="189">
        <v>4</v>
      </c>
      <c r="AV22" s="189"/>
      <c r="AW22" s="189">
        <v>1</v>
      </c>
      <c r="AX22" s="191">
        <f>SUM(AS22:AW22)</f>
        <v>7</v>
      </c>
      <c r="BC22" s="239" t="s">
        <v>13</v>
      </c>
      <c r="BD22" s="258"/>
      <c r="BE22" s="190">
        <f t="shared" ref="BE22:BI23" si="28">Q22+AK22</f>
        <v>32</v>
      </c>
      <c r="BF22" s="189">
        <f t="shared" si="28"/>
        <v>43</v>
      </c>
      <c r="BG22" s="189">
        <f t="shared" si="28"/>
        <v>40</v>
      </c>
      <c r="BH22" s="189">
        <f t="shared" si="28"/>
        <v>43</v>
      </c>
      <c r="BI22" s="189">
        <f t="shared" si="28"/>
        <v>37</v>
      </c>
      <c r="BJ22" s="189">
        <f>SUM(BE22:BI22)</f>
        <v>195</v>
      </c>
      <c r="BK22" s="251" t="s">
        <v>13</v>
      </c>
      <c r="BL22" s="251"/>
      <c r="BM22" s="189">
        <f t="shared" ref="BM22:BQ23" si="29">Y22+AS22</f>
        <v>46</v>
      </c>
      <c r="BN22" s="189">
        <f t="shared" si="29"/>
        <v>51</v>
      </c>
      <c r="BO22" s="189">
        <f t="shared" si="29"/>
        <v>45</v>
      </c>
      <c r="BP22" s="189">
        <f t="shared" si="29"/>
        <v>58</v>
      </c>
      <c r="BQ22" s="189">
        <f t="shared" si="29"/>
        <v>57</v>
      </c>
      <c r="BR22" s="191">
        <f>SUM(BM22:BQ22)</f>
        <v>257</v>
      </c>
    </row>
    <row r="23" spans="2:70" ht="16.5" thickTop="1" thickBot="1" x14ac:dyDescent="0.2">
      <c r="B23" s="94" t="s">
        <v>37</v>
      </c>
      <c r="C23" s="95">
        <f>ROUND(C17/$C$10,4)</f>
        <v>0.3266</v>
      </c>
      <c r="D23" s="96">
        <f>ROUND(D17/$D$10,4)</f>
        <v>0.2878</v>
      </c>
      <c r="E23" s="97">
        <f>ROUND(E17/$E$10,4)</f>
        <v>0.30640000000000001</v>
      </c>
      <c r="F23" s="95">
        <f>ROUND(F17/$F$10,4)</f>
        <v>9.6199999999999994E-2</v>
      </c>
      <c r="G23" s="96">
        <f>ROUND(G17/$G$10,4)</f>
        <v>0.20930000000000001</v>
      </c>
      <c r="H23" s="97">
        <f>ROUND(H17/$H$10,4)</f>
        <v>0.1474</v>
      </c>
      <c r="I23" s="124">
        <f>ROUND(I17/$I$10,4)</f>
        <v>0.32419999999999999</v>
      </c>
      <c r="J23" s="125">
        <f>ROUND(J17/$J$10,4)</f>
        <v>0.28710000000000002</v>
      </c>
      <c r="K23" s="126">
        <f>ROUND(K17/$K$10,4)</f>
        <v>0.3049</v>
      </c>
      <c r="L23" s="69"/>
      <c r="O23" s="239" t="s">
        <v>15</v>
      </c>
      <c r="P23" s="258"/>
      <c r="Q23" s="14">
        <v>37</v>
      </c>
      <c r="R23" s="15">
        <v>29</v>
      </c>
      <c r="S23" s="15">
        <v>29</v>
      </c>
      <c r="T23" s="15">
        <v>35</v>
      </c>
      <c r="U23" s="15">
        <v>37</v>
      </c>
      <c r="V23" s="15">
        <f>SUM(Q23:U23)</f>
        <v>167</v>
      </c>
      <c r="W23" s="256" t="s">
        <v>15</v>
      </c>
      <c r="X23" s="257"/>
      <c r="Y23" s="15">
        <v>49</v>
      </c>
      <c r="Z23" s="15">
        <v>35</v>
      </c>
      <c r="AA23" s="15">
        <v>49</v>
      </c>
      <c r="AB23" s="15">
        <v>51</v>
      </c>
      <c r="AC23" s="25">
        <v>57</v>
      </c>
      <c r="AD23" s="16">
        <f>SUM(Y23:AC23)</f>
        <v>241</v>
      </c>
      <c r="AI23" s="239" t="s">
        <v>15</v>
      </c>
      <c r="AJ23" s="258"/>
      <c r="AK23" s="14">
        <v>3</v>
      </c>
      <c r="AL23" s="15">
        <v>3</v>
      </c>
      <c r="AM23" s="15">
        <v>1</v>
      </c>
      <c r="AN23" s="15">
        <v>4</v>
      </c>
      <c r="AO23" s="15">
        <v>2</v>
      </c>
      <c r="AP23" s="15">
        <f>SUM(AK23:AO23)</f>
        <v>13</v>
      </c>
      <c r="AQ23" s="256" t="s">
        <v>15</v>
      </c>
      <c r="AR23" s="257"/>
      <c r="AS23" s="15">
        <v>3</v>
      </c>
      <c r="AT23" s="15">
        <v>3</v>
      </c>
      <c r="AU23" s="15">
        <v>2</v>
      </c>
      <c r="AV23" s="15"/>
      <c r="AW23" s="15"/>
      <c r="AX23" s="16">
        <f>SUM(AS23:AW23)</f>
        <v>8</v>
      </c>
      <c r="BC23" s="239" t="s">
        <v>15</v>
      </c>
      <c r="BD23" s="258"/>
      <c r="BE23" s="14">
        <f t="shared" si="28"/>
        <v>40</v>
      </c>
      <c r="BF23" s="15">
        <f t="shared" si="28"/>
        <v>32</v>
      </c>
      <c r="BG23" s="15">
        <f t="shared" si="28"/>
        <v>30</v>
      </c>
      <c r="BH23" s="15">
        <f t="shared" si="28"/>
        <v>39</v>
      </c>
      <c r="BI23" s="15">
        <f t="shared" si="28"/>
        <v>39</v>
      </c>
      <c r="BJ23" s="15">
        <f>SUM(BE23:BI23)</f>
        <v>180</v>
      </c>
      <c r="BK23" s="252" t="s">
        <v>15</v>
      </c>
      <c r="BL23" s="252"/>
      <c r="BM23" s="15">
        <f t="shared" si="29"/>
        <v>52</v>
      </c>
      <c r="BN23" s="15">
        <f t="shared" si="29"/>
        <v>38</v>
      </c>
      <c r="BO23" s="15">
        <f t="shared" si="29"/>
        <v>51</v>
      </c>
      <c r="BP23" s="15">
        <f t="shared" si="29"/>
        <v>51</v>
      </c>
      <c r="BQ23" s="15">
        <f t="shared" si="29"/>
        <v>57</v>
      </c>
      <c r="BR23" s="16">
        <f>SUM(BM23:BQ23)</f>
        <v>249</v>
      </c>
    </row>
    <row r="24" spans="2:70" ht="15" x14ac:dyDescent="0.15">
      <c r="B24" s="84" t="s">
        <v>38</v>
      </c>
      <c r="C24" s="86">
        <f>ROUND(C18/$C$10,4)</f>
        <v>8.1000000000000003E-2</v>
      </c>
      <c r="D24" s="83">
        <f>ROUND(D18/$D$10,4)</f>
        <v>7.7299999999999994E-2</v>
      </c>
      <c r="E24" s="87">
        <f>ROUND(E18/$E$10,4)</f>
        <v>7.9100000000000004E-2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8.0100000000000005E-2</v>
      </c>
      <c r="J24" s="128">
        <f>ROUND(J18/$J$10,4)</f>
        <v>7.6700000000000004E-2</v>
      </c>
      <c r="K24" s="129">
        <f>ROUND(K18/$K$10,4)</f>
        <v>7.8299999999999995E-2</v>
      </c>
      <c r="O24" s="239" t="s">
        <v>12</v>
      </c>
      <c r="P24" s="240"/>
      <c r="Q24" s="17">
        <f t="shared" ref="Q24:V24" si="30">SUM(Q22:Q23)</f>
        <v>65</v>
      </c>
      <c r="R24" s="17">
        <f t="shared" si="30"/>
        <v>69</v>
      </c>
      <c r="S24" s="17">
        <f t="shared" si="30"/>
        <v>69</v>
      </c>
      <c r="T24" s="17">
        <f t="shared" si="30"/>
        <v>77</v>
      </c>
      <c r="U24" s="17">
        <f t="shared" si="30"/>
        <v>70</v>
      </c>
      <c r="V24" s="17">
        <f t="shared" si="30"/>
        <v>350</v>
      </c>
      <c r="W24" s="260" t="s">
        <v>12</v>
      </c>
      <c r="X24" s="261"/>
      <c r="Y24" s="17">
        <f t="shared" ref="Y24:AD24" si="31">SUM(Y22:Y23)</f>
        <v>94</v>
      </c>
      <c r="Z24" s="17">
        <f t="shared" si="31"/>
        <v>85</v>
      </c>
      <c r="AA24" s="17">
        <f t="shared" si="31"/>
        <v>90</v>
      </c>
      <c r="AB24" s="17">
        <f t="shared" si="31"/>
        <v>109</v>
      </c>
      <c r="AC24" s="17">
        <f t="shared" si="31"/>
        <v>113</v>
      </c>
      <c r="AD24" s="17">
        <f t="shared" si="31"/>
        <v>491</v>
      </c>
      <c r="AI24" s="239" t="s">
        <v>12</v>
      </c>
      <c r="AJ24" s="240"/>
      <c r="AK24" s="17">
        <f t="shared" ref="AK24:AP24" si="32">SUM(AK22:AK23)</f>
        <v>7</v>
      </c>
      <c r="AL24" s="17">
        <f t="shared" si="32"/>
        <v>6</v>
      </c>
      <c r="AM24" s="17">
        <f t="shared" si="32"/>
        <v>1</v>
      </c>
      <c r="AN24" s="17">
        <f t="shared" si="32"/>
        <v>5</v>
      </c>
      <c r="AO24" s="17">
        <f t="shared" si="32"/>
        <v>6</v>
      </c>
      <c r="AP24" s="26">
        <f t="shared" si="32"/>
        <v>25</v>
      </c>
      <c r="AQ24" s="260" t="s">
        <v>12</v>
      </c>
      <c r="AR24" s="261"/>
      <c r="AS24" s="17">
        <f t="shared" ref="AS24:AX24" si="33">SUM(AS22:AS23)</f>
        <v>4</v>
      </c>
      <c r="AT24" s="17">
        <f t="shared" si="33"/>
        <v>4</v>
      </c>
      <c r="AU24" s="17">
        <f t="shared" si="33"/>
        <v>6</v>
      </c>
      <c r="AV24" s="17">
        <f t="shared" si="33"/>
        <v>0</v>
      </c>
      <c r="AW24" s="17">
        <f t="shared" si="33"/>
        <v>1</v>
      </c>
      <c r="AX24" s="17">
        <f t="shared" si="33"/>
        <v>15</v>
      </c>
      <c r="BC24" s="239" t="s">
        <v>12</v>
      </c>
      <c r="BD24" s="240"/>
      <c r="BE24" s="17">
        <f t="shared" ref="BE24:BJ24" si="34">SUM(BE22:BE23)</f>
        <v>72</v>
      </c>
      <c r="BF24" s="17">
        <f t="shared" si="34"/>
        <v>75</v>
      </c>
      <c r="BG24" s="17">
        <f t="shared" si="34"/>
        <v>70</v>
      </c>
      <c r="BH24" s="17">
        <f t="shared" si="34"/>
        <v>82</v>
      </c>
      <c r="BI24" s="17">
        <f t="shared" si="34"/>
        <v>76</v>
      </c>
      <c r="BJ24" s="17">
        <f t="shared" si="34"/>
        <v>375</v>
      </c>
      <c r="BK24" s="260" t="s">
        <v>12</v>
      </c>
      <c r="BL24" s="261"/>
      <c r="BM24" s="17">
        <f t="shared" ref="BM24:BR24" si="35">SUM(BM22:BM23)</f>
        <v>98</v>
      </c>
      <c r="BN24" s="17">
        <f t="shared" si="35"/>
        <v>89</v>
      </c>
      <c r="BO24" s="17">
        <f t="shared" si="35"/>
        <v>96</v>
      </c>
      <c r="BP24" s="17">
        <f t="shared" si="35"/>
        <v>109</v>
      </c>
      <c r="BQ24" s="17">
        <f t="shared" si="35"/>
        <v>114</v>
      </c>
      <c r="BR24" s="17">
        <f t="shared" si="35"/>
        <v>506</v>
      </c>
    </row>
    <row r="25" spans="2:70" ht="15" x14ac:dyDescent="0.15">
      <c r="B25" s="84" t="s">
        <v>39</v>
      </c>
      <c r="C25" s="86">
        <f>ROUND(C19/$C$10,4)</f>
        <v>9.2999999999999999E-2</v>
      </c>
      <c r="D25" s="83">
        <f>ROUND(D19/$D$10,4)</f>
        <v>9.3899999999999997E-2</v>
      </c>
      <c r="E25" s="87">
        <f>ROUND(E19/$E$10,4)</f>
        <v>9.35E-2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9.2100000000000001E-2</v>
      </c>
      <c r="J25" s="128">
        <f>ROUND(J19/$J$10,4)</f>
        <v>9.3200000000000005E-2</v>
      </c>
      <c r="K25" s="129">
        <f>ROUND(K19/$K$10,4)</f>
        <v>9.2600000000000002E-2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0.17480000000000001</v>
      </c>
      <c r="D26" s="89">
        <f>ROUND(D20/$D$10,4)</f>
        <v>0.25629999999999997</v>
      </c>
      <c r="E26" s="90">
        <f>ROUND(E20/$E$10,4)</f>
        <v>0.2172</v>
      </c>
      <c r="F26" s="88">
        <f>ROUND(F20/$F$10,4)</f>
        <v>0</v>
      </c>
      <c r="G26" s="89">
        <f>ROUND(G20/$G$10,4)</f>
        <v>2.3300000000000001E-2</v>
      </c>
      <c r="H26" s="90">
        <f>ROUND(H20/$H$10,4)</f>
        <v>1.0500000000000001E-2</v>
      </c>
      <c r="I26" s="130">
        <f>ROUND(I20/$I$10,4)</f>
        <v>0.17299999999999999</v>
      </c>
      <c r="J26" s="131">
        <f>ROUND(J20/$J$10,4)</f>
        <v>0.25440000000000002</v>
      </c>
      <c r="K26" s="132">
        <f>ROUND(K20/$K$10,4)</f>
        <v>0.21529999999999999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90">
        <v>61</v>
      </c>
      <c r="R27" s="189">
        <v>57</v>
      </c>
      <c r="S27" s="189">
        <v>54</v>
      </c>
      <c r="T27" s="189">
        <v>48</v>
      </c>
      <c r="U27" s="189">
        <v>65</v>
      </c>
      <c r="V27" s="189">
        <f>SUM(Q27:U27)</f>
        <v>285</v>
      </c>
      <c r="W27" s="249" t="s">
        <v>13</v>
      </c>
      <c r="X27" s="250"/>
      <c r="Y27" s="189">
        <v>69</v>
      </c>
      <c r="Z27" s="189">
        <v>74</v>
      </c>
      <c r="AA27" s="189">
        <v>80</v>
      </c>
      <c r="AB27" s="189">
        <v>87</v>
      </c>
      <c r="AC27" s="189">
        <v>83</v>
      </c>
      <c r="AD27" s="191">
        <f>SUM(Y27:AC27)</f>
        <v>393</v>
      </c>
      <c r="AI27" s="239" t="s">
        <v>13</v>
      </c>
      <c r="AJ27" s="258"/>
      <c r="AK27" s="190"/>
      <c r="AL27" s="189"/>
      <c r="AM27" s="189"/>
      <c r="AN27" s="189"/>
      <c r="AO27" s="189"/>
      <c r="AP27" s="189">
        <f>SUM(AK27:AO27)</f>
        <v>0</v>
      </c>
      <c r="AQ27" s="249" t="s">
        <v>13</v>
      </c>
      <c r="AR27" s="250"/>
      <c r="AS27" s="189">
        <v>1</v>
      </c>
      <c r="AT27" s="189">
        <v>1</v>
      </c>
      <c r="AU27" s="189"/>
      <c r="AV27" s="189">
        <v>1</v>
      </c>
      <c r="AW27" s="189"/>
      <c r="AX27" s="191">
        <f>SUM(AS27:AW27)</f>
        <v>3</v>
      </c>
      <c r="BC27" s="239" t="s">
        <v>13</v>
      </c>
      <c r="BD27" s="258"/>
      <c r="BE27" s="190">
        <f t="shared" ref="BE27:BI28" si="36">Q27+AK27</f>
        <v>61</v>
      </c>
      <c r="BF27" s="189">
        <f t="shared" si="36"/>
        <v>57</v>
      </c>
      <c r="BG27" s="189">
        <f t="shared" si="36"/>
        <v>54</v>
      </c>
      <c r="BH27" s="189">
        <f t="shared" si="36"/>
        <v>48</v>
      </c>
      <c r="BI27" s="189">
        <f t="shared" si="36"/>
        <v>65</v>
      </c>
      <c r="BJ27" s="189">
        <f>SUM(BE27:BI27)</f>
        <v>285</v>
      </c>
      <c r="BK27" s="251" t="s">
        <v>13</v>
      </c>
      <c r="BL27" s="251"/>
      <c r="BM27" s="189">
        <f t="shared" ref="BM27:BQ28" si="37">Y27+AS27</f>
        <v>70</v>
      </c>
      <c r="BN27" s="189">
        <f t="shared" si="37"/>
        <v>75</v>
      </c>
      <c r="BO27" s="189">
        <f t="shared" si="37"/>
        <v>80</v>
      </c>
      <c r="BP27" s="189">
        <f t="shared" si="37"/>
        <v>88</v>
      </c>
      <c r="BQ27" s="189">
        <f t="shared" si="37"/>
        <v>83</v>
      </c>
      <c r="BR27" s="191">
        <f>SUM(BM27:BQ27)</f>
        <v>396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56</v>
      </c>
      <c r="R28" s="15">
        <v>59</v>
      </c>
      <c r="S28" s="15">
        <v>49</v>
      </c>
      <c r="T28" s="15">
        <v>54</v>
      </c>
      <c r="U28" s="15">
        <v>59</v>
      </c>
      <c r="V28" s="15">
        <f>SUM(Q28:U28)</f>
        <v>277</v>
      </c>
      <c r="W28" s="256" t="s">
        <v>15</v>
      </c>
      <c r="X28" s="257"/>
      <c r="Y28" s="15">
        <v>70</v>
      </c>
      <c r="Z28" s="15">
        <v>64</v>
      </c>
      <c r="AA28" s="15">
        <v>61</v>
      </c>
      <c r="AB28" s="15">
        <v>63</v>
      </c>
      <c r="AC28" s="15">
        <v>62</v>
      </c>
      <c r="AD28" s="16">
        <f>SUM(Y28:AC28)</f>
        <v>320</v>
      </c>
      <c r="AI28" s="239" t="s">
        <v>15</v>
      </c>
      <c r="AJ28" s="258"/>
      <c r="AK28" s="14"/>
      <c r="AL28" s="15"/>
      <c r="AM28" s="15"/>
      <c r="AN28" s="15"/>
      <c r="AO28" s="15">
        <v>2</v>
      </c>
      <c r="AP28" s="15">
        <f>SUM(AK28:AO28)</f>
        <v>2</v>
      </c>
      <c r="AQ28" s="256" t="s">
        <v>15</v>
      </c>
      <c r="AR28" s="257"/>
      <c r="AS28" s="15">
        <v>1</v>
      </c>
      <c r="AT28" s="15"/>
      <c r="AU28" s="15">
        <v>1</v>
      </c>
      <c r="AV28" s="15">
        <v>1</v>
      </c>
      <c r="AW28" s="15"/>
      <c r="AX28" s="16">
        <f>SUM(AS28:AW28)</f>
        <v>3</v>
      </c>
      <c r="BC28" s="239" t="s">
        <v>15</v>
      </c>
      <c r="BD28" s="258"/>
      <c r="BE28" s="14">
        <f t="shared" si="36"/>
        <v>56</v>
      </c>
      <c r="BF28" s="15">
        <f t="shared" si="36"/>
        <v>59</v>
      </c>
      <c r="BG28" s="15">
        <f t="shared" si="36"/>
        <v>49</v>
      </c>
      <c r="BH28" s="15">
        <f t="shared" si="36"/>
        <v>54</v>
      </c>
      <c r="BI28" s="15">
        <f t="shared" si="36"/>
        <v>61</v>
      </c>
      <c r="BJ28" s="15">
        <f>SUM(BE28:BI28)</f>
        <v>279</v>
      </c>
      <c r="BK28" s="252" t="s">
        <v>15</v>
      </c>
      <c r="BL28" s="252"/>
      <c r="BM28" s="15">
        <f t="shared" si="37"/>
        <v>71</v>
      </c>
      <c r="BN28" s="15">
        <f t="shared" si="37"/>
        <v>64</v>
      </c>
      <c r="BO28" s="15">
        <f t="shared" si="37"/>
        <v>62</v>
      </c>
      <c r="BP28" s="15">
        <f t="shared" si="37"/>
        <v>64</v>
      </c>
      <c r="BQ28" s="15">
        <f t="shared" si="37"/>
        <v>62</v>
      </c>
      <c r="BR28" s="16">
        <f>SUM(BM28:BQ28)</f>
        <v>323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117</v>
      </c>
      <c r="R29" s="17">
        <f t="shared" ref="R29:V29" si="38">SUM(R27:R28)</f>
        <v>116</v>
      </c>
      <c r="S29" s="17">
        <f t="shared" si="38"/>
        <v>103</v>
      </c>
      <c r="T29" s="17">
        <f t="shared" si="38"/>
        <v>102</v>
      </c>
      <c r="U29" s="17">
        <f t="shared" si="38"/>
        <v>124</v>
      </c>
      <c r="V29" s="17">
        <f t="shared" si="38"/>
        <v>562</v>
      </c>
      <c r="W29" s="260" t="s">
        <v>12</v>
      </c>
      <c r="X29" s="261"/>
      <c r="Y29" s="17">
        <f t="shared" ref="Y29:AD29" si="39">SUM(Y27:Y28)</f>
        <v>139</v>
      </c>
      <c r="Z29" s="17">
        <f t="shared" si="39"/>
        <v>138</v>
      </c>
      <c r="AA29" s="17">
        <f t="shared" si="39"/>
        <v>141</v>
      </c>
      <c r="AB29" s="17">
        <f t="shared" si="39"/>
        <v>150</v>
      </c>
      <c r="AC29" s="17">
        <f t="shared" si="39"/>
        <v>145</v>
      </c>
      <c r="AD29" s="17">
        <f t="shared" si="39"/>
        <v>713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0</v>
      </c>
      <c r="AO29" s="17">
        <f t="shared" si="40"/>
        <v>2</v>
      </c>
      <c r="AP29" s="17">
        <f t="shared" si="40"/>
        <v>2</v>
      </c>
      <c r="AQ29" s="260" t="s">
        <v>12</v>
      </c>
      <c r="AR29" s="261"/>
      <c r="AS29" s="17">
        <f t="shared" ref="AS29:AX29" si="41">SUM(AS27:AS28)</f>
        <v>2</v>
      </c>
      <c r="AT29" s="17">
        <f t="shared" si="41"/>
        <v>1</v>
      </c>
      <c r="AU29" s="17">
        <f t="shared" si="41"/>
        <v>1</v>
      </c>
      <c r="AV29" s="17">
        <f t="shared" si="41"/>
        <v>2</v>
      </c>
      <c r="AW29" s="17">
        <f t="shared" si="41"/>
        <v>0</v>
      </c>
      <c r="AX29" s="17">
        <f t="shared" si="41"/>
        <v>6</v>
      </c>
      <c r="BC29" s="239" t="s">
        <v>12</v>
      </c>
      <c r="BD29" s="240"/>
      <c r="BE29" s="17">
        <f t="shared" ref="BE29:BJ29" si="42">SUM(BE27:BE28)</f>
        <v>117</v>
      </c>
      <c r="BF29" s="17">
        <f t="shared" si="42"/>
        <v>116</v>
      </c>
      <c r="BG29" s="17">
        <f t="shared" si="42"/>
        <v>103</v>
      </c>
      <c r="BH29" s="17">
        <f t="shared" si="42"/>
        <v>102</v>
      </c>
      <c r="BI29" s="17">
        <f t="shared" si="42"/>
        <v>126</v>
      </c>
      <c r="BJ29" s="17">
        <f t="shared" si="42"/>
        <v>564</v>
      </c>
      <c r="BK29" s="260" t="s">
        <v>12</v>
      </c>
      <c r="BL29" s="261"/>
      <c r="BM29" s="17">
        <f t="shared" ref="BM29:BR29" si="43">SUM(BM27:BM28)</f>
        <v>141</v>
      </c>
      <c r="BN29" s="17">
        <f t="shared" si="43"/>
        <v>139</v>
      </c>
      <c r="BO29" s="17">
        <f t="shared" si="43"/>
        <v>142</v>
      </c>
      <c r="BP29" s="17">
        <f t="shared" si="43"/>
        <v>152</v>
      </c>
      <c r="BQ29" s="17">
        <f t="shared" si="43"/>
        <v>145</v>
      </c>
      <c r="BR29" s="17">
        <f t="shared" si="43"/>
        <v>719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851</v>
      </c>
      <c r="D32" s="284">
        <f t="shared" si="44"/>
        <v>908</v>
      </c>
      <c r="E32" s="286">
        <f t="shared" si="44"/>
        <v>1759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851</v>
      </c>
      <c r="J32" s="296">
        <f t="shared" si="44"/>
        <v>908</v>
      </c>
      <c r="K32" s="298">
        <f t="shared" si="44"/>
        <v>1759</v>
      </c>
      <c r="O32" s="239" t="s">
        <v>13</v>
      </c>
      <c r="P32" s="258"/>
      <c r="Q32" s="190">
        <v>62</v>
      </c>
      <c r="R32" s="189">
        <v>62</v>
      </c>
      <c r="S32" s="189">
        <v>68</v>
      </c>
      <c r="T32" s="189">
        <v>63</v>
      </c>
      <c r="U32" s="189">
        <v>58</v>
      </c>
      <c r="V32" s="189">
        <f>SUM(Q32:U32)</f>
        <v>313</v>
      </c>
      <c r="W32" s="249" t="s">
        <v>13</v>
      </c>
      <c r="X32" s="250"/>
      <c r="Y32" s="189">
        <v>58</v>
      </c>
      <c r="Z32" s="189">
        <v>47</v>
      </c>
      <c r="AA32" s="189">
        <v>56</v>
      </c>
      <c r="AB32" s="189">
        <v>63</v>
      </c>
      <c r="AC32" s="189">
        <v>46</v>
      </c>
      <c r="AD32" s="191">
        <f>SUM(Y32:AC32)</f>
        <v>270</v>
      </c>
      <c r="AI32" s="239" t="s">
        <v>13</v>
      </c>
      <c r="AJ32" s="258"/>
      <c r="AK32" s="190">
        <v>1</v>
      </c>
      <c r="AL32" s="189"/>
      <c r="AM32" s="189"/>
      <c r="AN32" s="189"/>
      <c r="AO32" s="189"/>
      <c r="AP32" s="189">
        <f>SUM(AK32:AO32)</f>
        <v>1</v>
      </c>
      <c r="AQ32" s="249" t="s">
        <v>13</v>
      </c>
      <c r="AR32" s="250"/>
      <c r="AS32" s="189"/>
      <c r="AT32" s="189">
        <v>1</v>
      </c>
      <c r="AU32" s="189"/>
      <c r="AV32" s="189"/>
      <c r="AW32" s="189"/>
      <c r="AX32" s="191">
        <f>SUM(AS32:AW32)</f>
        <v>1</v>
      </c>
      <c r="BC32" s="239" t="s">
        <v>13</v>
      </c>
      <c r="BD32" s="258"/>
      <c r="BE32" s="190">
        <f t="shared" ref="BE32:BI32" si="45">Q32+AK32</f>
        <v>63</v>
      </c>
      <c r="BF32" s="189">
        <f t="shared" si="45"/>
        <v>62</v>
      </c>
      <c r="BG32" s="189">
        <f t="shared" si="45"/>
        <v>68</v>
      </c>
      <c r="BH32" s="189">
        <f t="shared" si="45"/>
        <v>63</v>
      </c>
      <c r="BI32" s="189">
        <f t="shared" si="45"/>
        <v>58</v>
      </c>
      <c r="BJ32" s="189">
        <f>SUM(BE32:BI32)</f>
        <v>314</v>
      </c>
      <c r="BK32" s="251" t="s">
        <v>13</v>
      </c>
      <c r="BL32" s="251"/>
      <c r="BM32" s="189">
        <f t="shared" ref="BM32:BQ33" si="46">Y32+AS32</f>
        <v>58</v>
      </c>
      <c r="BN32" s="189">
        <f t="shared" si="46"/>
        <v>48</v>
      </c>
      <c r="BO32" s="189">
        <f t="shared" si="46"/>
        <v>56</v>
      </c>
      <c r="BP32" s="189">
        <f t="shared" si="46"/>
        <v>63</v>
      </c>
      <c r="BQ32" s="189">
        <f t="shared" si="46"/>
        <v>46</v>
      </c>
      <c r="BR32" s="191">
        <f>SUM(BM32:BQ32)</f>
        <v>271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68</v>
      </c>
      <c r="R33" s="15">
        <v>82</v>
      </c>
      <c r="S33" s="15">
        <v>59</v>
      </c>
      <c r="T33" s="15">
        <v>59</v>
      </c>
      <c r="U33" s="15">
        <v>60</v>
      </c>
      <c r="V33" s="15">
        <f>SUM(Q33:U33)</f>
        <v>328</v>
      </c>
      <c r="W33" s="256" t="s">
        <v>15</v>
      </c>
      <c r="X33" s="257"/>
      <c r="Y33" s="15">
        <v>50</v>
      </c>
      <c r="Z33" s="15">
        <v>54</v>
      </c>
      <c r="AA33" s="15">
        <v>49</v>
      </c>
      <c r="AB33" s="15">
        <v>44</v>
      </c>
      <c r="AC33" s="15">
        <v>65</v>
      </c>
      <c r="AD33" s="16">
        <f>SUM(Y33:AC33)</f>
        <v>262</v>
      </c>
      <c r="AI33" s="239" t="s">
        <v>15</v>
      </c>
      <c r="AJ33" s="258"/>
      <c r="AK33" s="14"/>
      <c r="AL33" s="15">
        <v>3</v>
      </c>
      <c r="AM33" s="15"/>
      <c r="AN33" s="15"/>
      <c r="AO33" s="15"/>
      <c r="AP33" s="15">
        <f>SUM(AK33:AO33)</f>
        <v>3</v>
      </c>
      <c r="AQ33" s="256" t="s">
        <v>15</v>
      </c>
      <c r="AR33" s="257"/>
      <c r="AS33" s="15"/>
      <c r="AT33" s="15">
        <v>1</v>
      </c>
      <c r="AU33" s="15"/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68</v>
      </c>
      <c r="BF33" s="14">
        <f t="shared" ref="BF33:BI33" si="47">SUM(R33,AL33)</f>
        <v>85</v>
      </c>
      <c r="BG33" s="14">
        <f t="shared" si="47"/>
        <v>59</v>
      </c>
      <c r="BH33" s="14">
        <f t="shared" si="47"/>
        <v>59</v>
      </c>
      <c r="BI33" s="14">
        <f t="shared" si="47"/>
        <v>60</v>
      </c>
      <c r="BJ33" s="15">
        <f>SUM(BE33:BI33)</f>
        <v>331</v>
      </c>
      <c r="BK33" s="252" t="s">
        <v>15</v>
      </c>
      <c r="BL33" s="252"/>
      <c r="BM33" s="15">
        <f>Y33+AS33</f>
        <v>50</v>
      </c>
      <c r="BN33" s="15">
        <f t="shared" si="46"/>
        <v>55</v>
      </c>
      <c r="BO33" s="15">
        <f t="shared" si="46"/>
        <v>49</v>
      </c>
      <c r="BP33" s="15">
        <f t="shared" si="46"/>
        <v>44</v>
      </c>
      <c r="BQ33" s="15">
        <f t="shared" si="46"/>
        <v>65</v>
      </c>
      <c r="BR33" s="16">
        <f>SUM(BM33:BQ33)</f>
        <v>263</v>
      </c>
    </row>
    <row r="34" spans="2:70" x14ac:dyDescent="0.15">
      <c r="B34" s="80" t="s">
        <v>46</v>
      </c>
      <c r="C34" s="312">
        <f t="shared" ref="C34:K34" si="48">C20</f>
        <v>855</v>
      </c>
      <c r="D34" s="314">
        <f t="shared" si="48"/>
        <v>1359</v>
      </c>
      <c r="E34" s="316">
        <f t="shared" si="48"/>
        <v>2214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855</v>
      </c>
      <c r="J34" s="310">
        <f t="shared" si="48"/>
        <v>1360</v>
      </c>
      <c r="K34" s="324">
        <f t="shared" si="48"/>
        <v>2215</v>
      </c>
      <c r="O34" s="239" t="s">
        <v>12</v>
      </c>
      <c r="P34" s="240"/>
      <c r="Q34" s="17">
        <f t="shared" ref="Q34:V34" si="49">SUM(Q32:Q33)</f>
        <v>130</v>
      </c>
      <c r="R34" s="17">
        <f t="shared" si="49"/>
        <v>144</v>
      </c>
      <c r="S34" s="17">
        <f t="shared" si="49"/>
        <v>127</v>
      </c>
      <c r="T34" s="17">
        <f t="shared" si="49"/>
        <v>122</v>
      </c>
      <c r="U34" s="17">
        <f t="shared" si="49"/>
        <v>118</v>
      </c>
      <c r="V34" s="17">
        <f t="shared" si="49"/>
        <v>641</v>
      </c>
      <c r="W34" s="260" t="s">
        <v>12</v>
      </c>
      <c r="X34" s="261"/>
      <c r="Y34" s="17">
        <f t="shared" ref="Y34:AD34" si="50">SUM(Y32:Y33)</f>
        <v>108</v>
      </c>
      <c r="Z34" s="17">
        <f t="shared" si="50"/>
        <v>101</v>
      </c>
      <c r="AA34" s="17">
        <f t="shared" si="50"/>
        <v>105</v>
      </c>
      <c r="AB34" s="17">
        <f t="shared" si="50"/>
        <v>107</v>
      </c>
      <c r="AC34" s="17">
        <f t="shared" si="50"/>
        <v>111</v>
      </c>
      <c r="AD34" s="17">
        <f t="shared" si="50"/>
        <v>532</v>
      </c>
      <c r="AI34" s="239" t="s">
        <v>12</v>
      </c>
      <c r="AJ34" s="240"/>
      <c r="AK34" s="17">
        <f t="shared" ref="AK34:AP34" si="51">SUM(AK32:AK33)</f>
        <v>1</v>
      </c>
      <c r="AL34" s="17">
        <f t="shared" si="51"/>
        <v>3</v>
      </c>
      <c r="AM34" s="17">
        <f t="shared" si="51"/>
        <v>0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0</v>
      </c>
      <c r="AT34" s="17">
        <f t="shared" ref="AT34:AX34" si="52">SUM(AT32:AT33)</f>
        <v>2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131</v>
      </c>
      <c r="BF34" s="17">
        <f t="shared" si="53"/>
        <v>147</v>
      </c>
      <c r="BG34" s="17">
        <f t="shared" si="53"/>
        <v>127</v>
      </c>
      <c r="BH34" s="17">
        <f t="shared" si="53"/>
        <v>122</v>
      </c>
      <c r="BI34" s="17">
        <f t="shared" si="53"/>
        <v>118</v>
      </c>
      <c r="BJ34" s="17">
        <f t="shared" si="53"/>
        <v>645</v>
      </c>
      <c r="BK34" s="260" t="s">
        <v>12</v>
      </c>
      <c r="BL34" s="261"/>
      <c r="BM34" s="17">
        <f t="shared" ref="BM34:BR34" si="54">SUM(BM32:BM33)</f>
        <v>108</v>
      </c>
      <c r="BN34" s="17">
        <f t="shared" si="54"/>
        <v>103</v>
      </c>
      <c r="BO34" s="17">
        <f t="shared" si="54"/>
        <v>105</v>
      </c>
      <c r="BP34" s="17">
        <f t="shared" si="54"/>
        <v>107</v>
      </c>
      <c r="BQ34" s="17">
        <f t="shared" si="54"/>
        <v>111</v>
      </c>
      <c r="BR34" s="17">
        <f t="shared" si="54"/>
        <v>534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90">
        <v>49</v>
      </c>
      <c r="R37" s="189">
        <v>66</v>
      </c>
      <c r="S37" s="189">
        <v>76</v>
      </c>
      <c r="T37" s="189">
        <v>69</v>
      </c>
      <c r="U37" s="189">
        <v>76</v>
      </c>
      <c r="V37" s="189">
        <f>SUM(Q37:U37)</f>
        <v>336</v>
      </c>
      <c r="W37" s="249" t="s">
        <v>13</v>
      </c>
      <c r="X37" s="250"/>
      <c r="Y37" s="189">
        <v>67</v>
      </c>
      <c r="Z37" s="189">
        <v>80</v>
      </c>
      <c r="AA37" s="189">
        <v>63</v>
      </c>
      <c r="AB37" s="189">
        <v>93</v>
      </c>
      <c r="AC37" s="189">
        <v>93</v>
      </c>
      <c r="AD37" s="191">
        <f>SUM(Y37:AC37)</f>
        <v>396</v>
      </c>
      <c r="AI37" s="239" t="s">
        <v>13</v>
      </c>
      <c r="AJ37" s="258"/>
      <c r="AK37" s="190"/>
      <c r="AL37" s="189"/>
      <c r="AM37" s="189"/>
      <c r="AN37" s="189"/>
      <c r="AO37" s="189"/>
      <c r="AP37" s="189">
        <f>SUM(AK37:AO37)</f>
        <v>0</v>
      </c>
      <c r="AQ37" s="249" t="s">
        <v>13</v>
      </c>
      <c r="AR37" s="250"/>
      <c r="AS37" s="189"/>
      <c r="AT37" s="189"/>
      <c r="AU37" s="189"/>
      <c r="AV37" s="189"/>
      <c r="AW37" s="189"/>
      <c r="AX37" s="191">
        <f>SUM(AS37:AW37)</f>
        <v>0</v>
      </c>
      <c r="BC37" s="239" t="s">
        <v>13</v>
      </c>
      <c r="BD37" s="258"/>
      <c r="BE37" s="190">
        <f t="shared" ref="BE37:BI38" si="55">Q37+AK37</f>
        <v>49</v>
      </c>
      <c r="BF37" s="189">
        <f t="shared" si="55"/>
        <v>66</v>
      </c>
      <c r="BG37" s="189">
        <f t="shared" si="55"/>
        <v>76</v>
      </c>
      <c r="BH37" s="189">
        <f t="shared" si="55"/>
        <v>69</v>
      </c>
      <c r="BI37" s="189">
        <f t="shared" si="55"/>
        <v>76</v>
      </c>
      <c r="BJ37" s="189">
        <f>SUM(BE37:BI37)</f>
        <v>336</v>
      </c>
      <c r="BK37" s="251" t="s">
        <v>13</v>
      </c>
      <c r="BL37" s="251"/>
      <c r="BM37" s="189">
        <f t="shared" ref="BM37:BQ38" si="56">Y37+AS37</f>
        <v>67</v>
      </c>
      <c r="BN37" s="189">
        <f t="shared" si="56"/>
        <v>80</v>
      </c>
      <c r="BO37" s="189">
        <f t="shared" si="56"/>
        <v>63</v>
      </c>
      <c r="BP37" s="189">
        <f t="shared" si="56"/>
        <v>93</v>
      </c>
      <c r="BQ37" s="189">
        <f t="shared" si="56"/>
        <v>93</v>
      </c>
      <c r="BR37" s="191">
        <f>SUM(BM37:BQ37)</f>
        <v>396</v>
      </c>
    </row>
    <row r="38" spans="2:70" ht="14.25" thickBot="1" x14ac:dyDescent="0.2">
      <c r="B38" s="135" t="s">
        <v>41</v>
      </c>
      <c r="C38" s="332">
        <f>ROUND(C32/$C$10,4)</f>
        <v>0.17399999999999999</v>
      </c>
      <c r="D38" s="334">
        <f>ROUND(D32/$D$10,4)</f>
        <v>0.17119999999999999</v>
      </c>
      <c r="E38" s="336">
        <f>ROUND(E32/$E$10,4)</f>
        <v>0.1726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0.17219999999999999</v>
      </c>
      <c r="J38" s="328">
        <f>ROUND(J32/$J$10,4)</f>
        <v>0.16980000000000001</v>
      </c>
      <c r="K38" s="330">
        <f>ROUND(K32/$K$10,4)</f>
        <v>0.17100000000000001</v>
      </c>
      <c r="O38" s="239" t="s">
        <v>15</v>
      </c>
      <c r="P38" s="258"/>
      <c r="Q38" s="14">
        <v>72</v>
      </c>
      <c r="R38" s="15">
        <v>59</v>
      </c>
      <c r="S38" s="15">
        <v>71</v>
      </c>
      <c r="T38" s="15">
        <v>60</v>
      </c>
      <c r="U38" s="15">
        <v>77</v>
      </c>
      <c r="V38" s="15">
        <f>SUM(Q38:U38)</f>
        <v>339</v>
      </c>
      <c r="W38" s="256" t="s">
        <v>15</v>
      </c>
      <c r="X38" s="257"/>
      <c r="Y38" s="15">
        <v>86</v>
      </c>
      <c r="Z38" s="15">
        <v>63</v>
      </c>
      <c r="AA38" s="15">
        <v>90</v>
      </c>
      <c r="AB38" s="15">
        <v>83</v>
      </c>
      <c r="AC38" s="15">
        <v>88</v>
      </c>
      <c r="AD38" s="16">
        <f>SUM(Y38:AC38)</f>
        <v>410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72</v>
      </c>
      <c r="BF38" s="15">
        <f t="shared" si="55"/>
        <v>59</v>
      </c>
      <c r="BG38" s="15">
        <f t="shared" si="55"/>
        <v>71</v>
      </c>
      <c r="BH38" s="15">
        <f t="shared" si="55"/>
        <v>60</v>
      </c>
      <c r="BI38" s="15">
        <f t="shared" si="55"/>
        <v>77</v>
      </c>
      <c r="BJ38" s="15">
        <f>SUM(BE38:BI38)</f>
        <v>339</v>
      </c>
      <c r="BK38" s="252" t="s">
        <v>15</v>
      </c>
      <c r="BL38" s="252"/>
      <c r="BM38" s="15">
        <f t="shared" si="56"/>
        <v>86</v>
      </c>
      <c r="BN38" s="15">
        <f t="shared" si="56"/>
        <v>63</v>
      </c>
      <c r="BO38" s="15">
        <f t="shared" si="56"/>
        <v>90</v>
      </c>
      <c r="BP38" s="15">
        <f t="shared" si="56"/>
        <v>83</v>
      </c>
      <c r="BQ38" s="15">
        <f t="shared" si="56"/>
        <v>88</v>
      </c>
      <c r="BR38" s="16">
        <f>SUM(BM38:BQ38)</f>
        <v>410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121</v>
      </c>
      <c r="R39" s="17">
        <f t="shared" si="57"/>
        <v>125</v>
      </c>
      <c r="S39" s="17">
        <f t="shared" si="57"/>
        <v>147</v>
      </c>
      <c r="T39" s="17">
        <f t="shared" si="57"/>
        <v>129</v>
      </c>
      <c r="U39" s="17">
        <f t="shared" si="57"/>
        <v>153</v>
      </c>
      <c r="V39" s="17">
        <f t="shared" si="57"/>
        <v>675</v>
      </c>
      <c r="W39" s="260" t="s">
        <v>12</v>
      </c>
      <c r="X39" s="261"/>
      <c r="Y39" s="17">
        <f t="shared" ref="Y39:AD39" si="58">SUM(Y37:Y38)</f>
        <v>153</v>
      </c>
      <c r="Z39" s="17">
        <f t="shared" si="58"/>
        <v>143</v>
      </c>
      <c r="AA39" s="17">
        <f t="shared" si="58"/>
        <v>153</v>
      </c>
      <c r="AB39" s="17">
        <f t="shared" si="58"/>
        <v>176</v>
      </c>
      <c r="AC39" s="17">
        <f t="shared" si="58"/>
        <v>181</v>
      </c>
      <c r="AD39" s="17">
        <f t="shared" si="58"/>
        <v>806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121</v>
      </c>
      <c r="BF39" s="17">
        <f t="shared" si="61"/>
        <v>125</v>
      </c>
      <c r="BG39" s="17">
        <f t="shared" si="61"/>
        <v>147</v>
      </c>
      <c r="BH39" s="17">
        <f t="shared" si="61"/>
        <v>129</v>
      </c>
      <c r="BI39" s="17">
        <f t="shared" si="61"/>
        <v>153</v>
      </c>
      <c r="BJ39" s="17">
        <f t="shared" si="61"/>
        <v>675</v>
      </c>
      <c r="BK39" s="260" t="s">
        <v>12</v>
      </c>
      <c r="BL39" s="261"/>
      <c r="BM39" s="17">
        <f t="shared" ref="BM39:BR39" si="62">SUM(BM37:BM38)</f>
        <v>153</v>
      </c>
      <c r="BN39" s="17">
        <f t="shared" si="62"/>
        <v>143</v>
      </c>
      <c r="BO39" s="17">
        <f t="shared" si="62"/>
        <v>153</v>
      </c>
      <c r="BP39" s="17">
        <f t="shared" si="62"/>
        <v>176</v>
      </c>
      <c r="BQ39" s="17">
        <f t="shared" si="62"/>
        <v>181</v>
      </c>
      <c r="BR39" s="17">
        <f t="shared" si="62"/>
        <v>806</v>
      </c>
    </row>
    <row r="40" spans="2:70" x14ac:dyDescent="0.15">
      <c r="B40" s="82" t="s">
        <v>43</v>
      </c>
      <c r="C40" s="333">
        <f>ROUND(C34/$C$10,4)</f>
        <v>0.17480000000000001</v>
      </c>
      <c r="D40" s="335">
        <f>ROUND(D34/$D$10,4)</f>
        <v>0.25629999999999997</v>
      </c>
      <c r="E40" s="337">
        <f>ROUND(E34/$E$10,4)</f>
        <v>0.2172</v>
      </c>
      <c r="F40" s="333">
        <f>ROUND(F34/$F$10,4)</f>
        <v>0</v>
      </c>
      <c r="G40" s="335">
        <f>ROUND(G34/$G$10,4)</f>
        <v>2.3300000000000001E-2</v>
      </c>
      <c r="H40" s="339">
        <f>ROUND(H34/$H$10,4)</f>
        <v>1.0500000000000001E-2</v>
      </c>
      <c r="I40" s="327">
        <f>ROUND(I34/$I$10,4)</f>
        <v>0.17299999999999999</v>
      </c>
      <c r="J40" s="329">
        <f>ROUND(J34/$J$10,4)</f>
        <v>0.25440000000000002</v>
      </c>
      <c r="K40" s="331">
        <f>ROUND(K34/$K$10,4)</f>
        <v>0.21529999999999999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90">
        <v>93</v>
      </c>
      <c r="R42" s="189">
        <v>88</v>
      </c>
      <c r="S42" s="189">
        <v>91</v>
      </c>
      <c r="T42" s="189">
        <v>85</v>
      </c>
      <c r="U42" s="189">
        <v>98</v>
      </c>
      <c r="V42" s="189">
        <f>SUM(Q42:U42)</f>
        <v>455</v>
      </c>
      <c r="W42" s="249" t="s">
        <v>13</v>
      </c>
      <c r="X42" s="250"/>
      <c r="Y42" s="189">
        <v>101</v>
      </c>
      <c r="Z42" s="189">
        <v>89</v>
      </c>
      <c r="AA42" s="189">
        <v>34</v>
      </c>
      <c r="AB42" s="189">
        <v>54</v>
      </c>
      <c r="AC42" s="189">
        <v>70</v>
      </c>
      <c r="AD42" s="191">
        <f>SUM(Y42:AC42)</f>
        <v>348</v>
      </c>
      <c r="AI42" s="239" t="s">
        <v>13</v>
      </c>
      <c r="AJ42" s="258"/>
      <c r="AK42" s="190"/>
      <c r="AL42" s="189"/>
      <c r="AM42" s="189"/>
      <c r="AN42" s="189"/>
      <c r="AO42" s="189"/>
      <c r="AP42" s="189">
        <f>SUM(AK42:AO42)</f>
        <v>0</v>
      </c>
      <c r="AQ42" s="249" t="s">
        <v>13</v>
      </c>
      <c r="AR42" s="250"/>
      <c r="AS42" s="189"/>
      <c r="AT42" s="189"/>
      <c r="AU42" s="189"/>
      <c r="AV42" s="189"/>
      <c r="AW42" s="189"/>
      <c r="AX42" s="191">
        <f>SUM(AS42:AW42)</f>
        <v>0</v>
      </c>
      <c r="BC42" s="239" t="s">
        <v>13</v>
      </c>
      <c r="BD42" s="258"/>
      <c r="BE42" s="190">
        <f t="shared" ref="BE42:BI43" si="63">Q42+AK42</f>
        <v>93</v>
      </c>
      <c r="BF42" s="189">
        <f t="shared" si="63"/>
        <v>88</v>
      </c>
      <c r="BG42" s="189">
        <f t="shared" si="63"/>
        <v>91</v>
      </c>
      <c r="BH42" s="189">
        <f t="shared" si="63"/>
        <v>85</v>
      </c>
      <c r="BI42" s="189">
        <f t="shared" si="63"/>
        <v>98</v>
      </c>
      <c r="BJ42" s="191">
        <f>SUM(BE42:BI42)</f>
        <v>455</v>
      </c>
      <c r="BK42" s="251" t="s">
        <v>13</v>
      </c>
      <c r="BL42" s="251"/>
      <c r="BM42" s="189">
        <f t="shared" ref="BM42:BQ43" si="64">Y42+AS42</f>
        <v>101</v>
      </c>
      <c r="BN42" s="189">
        <f t="shared" si="64"/>
        <v>89</v>
      </c>
      <c r="BO42" s="189">
        <f t="shared" si="64"/>
        <v>34</v>
      </c>
      <c r="BP42" s="189">
        <f t="shared" si="64"/>
        <v>54</v>
      </c>
      <c r="BQ42" s="189">
        <f t="shared" si="64"/>
        <v>70</v>
      </c>
      <c r="BR42" s="191">
        <f>SUM(BM42:BQ42)</f>
        <v>348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83</v>
      </c>
      <c r="R43" s="15">
        <v>95</v>
      </c>
      <c r="S43" s="15">
        <v>116</v>
      </c>
      <c r="T43" s="15">
        <v>103</v>
      </c>
      <c r="U43" s="15">
        <v>101</v>
      </c>
      <c r="V43" s="15">
        <f>SUM(Q43:U43)</f>
        <v>498</v>
      </c>
      <c r="W43" s="256" t="s">
        <v>15</v>
      </c>
      <c r="X43" s="257"/>
      <c r="Y43" s="15">
        <v>105</v>
      </c>
      <c r="Z43" s="15">
        <v>127</v>
      </c>
      <c r="AA43" s="15">
        <v>65</v>
      </c>
      <c r="AB43" s="15">
        <v>62</v>
      </c>
      <c r="AC43" s="15">
        <v>87</v>
      </c>
      <c r="AD43" s="160">
        <f>SUM(Y43:AC43)</f>
        <v>446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83</v>
      </c>
      <c r="BF43" s="15">
        <f t="shared" si="63"/>
        <v>95</v>
      </c>
      <c r="BG43" s="15">
        <f t="shared" si="63"/>
        <v>116</v>
      </c>
      <c r="BH43" s="15">
        <f t="shared" si="63"/>
        <v>103</v>
      </c>
      <c r="BI43" s="15">
        <f t="shared" si="63"/>
        <v>101</v>
      </c>
      <c r="BJ43" s="15">
        <f>SUM(BE43:BI43)</f>
        <v>498</v>
      </c>
      <c r="BK43" s="252" t="s">
        <v>15</v>
      </c>
      <c r="BL43" s="252"/>
      <c r="BM43" s="15">
        <f t="shared" si="64"/>
        <v>105</v>
      </c>
      <c r="BN43" s="15">
        <f t="shared" si="64"/>
        <v>127</v>
      </c>
      <c r="BO43" s="15">
        <f t="shared" si="64"/>
        <v>65</v>
      </c>
      <c r="BP43" s="15">
        <f t="shared" si="64"/>
        <v>62</v>
      </c>
      <c r="BQ43" s="15">
        <f t="shared" si="64"/>
        <v>87</v>
      </c>
      <c r="BR43" s="16">
        <f>SUM(BM43:BQ43)</f>
        <v>446</v>
      </c>
    </row>
    <row r="44" spans="2:70" x14ac:dyDescent="0.15">
      <c r="O44" s="239" t="s">
        <v>12</v>
      </c>
      <c r="P44" s="240"/>
      <c r="Q44" s="17">
        <f t="shared" ref="Q44:V44" si="65">SUM(Q42:Q43)</f>
        <v>176</v>
      </c>
      <c r="R44" s="17">
        <f t="shared" si="65"/>
        <v>183</v>
      </c>
      <c r="S44" s="17">
        <f t="shared" si="65"/>
        <v>207</v>
      </c>
      <c r="T44" s="17">
        <f t="shared" si="65"/>
        <v>188</v>
      </c>
      <c r="U44" s="17">
        <f t="shared" si="65"/>
        <v>199</v>
      </c>
      <c r="V44" s="17">
        <f t="shared" si="65"/>
        <v>953</v>
      </c>
      <c r="W44" s="260" t="s">
        <v>12</v>
      </c>
      <c r="X44" s="261"/>
      <c r="Y44" s="17">
        <f t="shared" ref="Y44:AD44" si="66">SUM(Y42:Y43)</f>
        <v>206</v>
      </c>
      <c r="Z44" s="17">
        <f t="shared" si="66"/>
        <v>216</v>
      </c>
      <c r="AA44" s="17">
        <f t="shared" si="66"/>
        <v>99</v>
      </c>
      <c r="AB44" s="17">
        <f t="shared" si="66"/>
        <v>116</v>
      </c>
      <c r="AC44" s="17">
        <f t="shared" si="66"/>
        <v>157</v>
      </c>
      <c r="AD44" s="17">
        <f t="shared" si="66"/>
        <v>794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176</v>
      </c>
      <c r="BF44" s="17">
        <f t="shared" si="69"/>
        <v>183</v>
      </c>
      <c r="BG44" s="17">
        <f t="shared" si="69"/>
        <v>207</v>
      </c>
      <c r="BH44" s="17">
        <f t="shared" si="69"/>
        <v>188</v>
      </c>
      <c r="BI44" s="17">
        <f t="shared" si="69"/>
        <v>199</v>
      </c>
      <c r="BJ44" s="17">
        <f t="shared" si="69"/>
        <v>953</v>
      </c>
      <c r="BK44" s="260" t="s">
        <v>12</v>
      </c>
      <c r="BL44" s="261"/>
      <c r="BM44" s="17">
        <f t="shared" ref="BM44:BR44" si="70">SUM(BM42:BM43)</f>
        <v>206</v>
      </c>
      <c r="BN44" s="17">
        <f t="shared" si="70"/>
        <v>216</v>
      </c>
      <c r="BO44" s="17">
        <f t="shared" si="70"/>
        <v>99</v>
      </c>
      <c r="BP44" s="17">
        <f t="shared" si="70"/>
        <v>116</v>
      </c>
      <c r="BQ44" s="17">
        <f t="shared" si="70"/>
        <v>157</v>
      </c>
      <c r="BR44" s="17">
        <f t="shared" si="70"/>
        <v>794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90">
        <v>66</v>
      </c>
      <c r="R47" s="189">
        <v>56</v>
      </c>
      <c r="S47" s="189">
        <v>49</v>
      </c>
      <c r="T47" s="189">
        <v>48</v>
      </c>
      <c r="U47" s="189">
        <v>33</v>
      </c>
      <c r="V47" s="189">
        <f>SUM(Q47:U47)</f>
        <v>252</v>
      </c>
      <c r="W47" s="249" t="s">
        <v>13</v>
      </c>
      <c r="X47" s="250"/>
      <c r="Y47" s="189">
        <v>37</v>
      </c>
      <c r="Z47" s="189">
        <v>36</v>
      </c>
      <c r="AA47" s="189">
        <v>31</v>
      </c>
      <c r="AB47" s="189">
        <v>33</v>
      </c>
      <c r="AC47" s="189">
        <v>24</v>
      </c>
      <c r="AD47" s="191">
        <f>SUM(Y47:AC47)</f>
        <v>161</v>
      </c>
      <c r="AI47" s="239" t="s">
        <v>13</v>
      </c>
      <c r="AJ47" s="258"/>
      <c r="AK47" s="190"/>
      <c r="AL47" s="189"/>
      <c r="AM47" s="189"/>
      <c r="AN47" s="189"/>
      <c r="AO47" s="189"/>
      <c r="AP47" s="189">
        <f>SUM(AK47:AO47)</f>
        <v>0</v>
      </c>
      <c r="AQ47" s="249" t="s">
        <v>13</v>
      </c>
      <c r="AR47" s="250"/>
      <c r="AS47" s="189"/>
      <c r="AT47" s="189"/>
      <c r="AU47" s="189"/>
      <c r="AV47" s="189"/>
      <c r="AW47" s="189"/>
      <c r="AX47" s="191">
        <f>SUM(AS47:AW47)</f>
        <v>0</v>
      </c>
      <c r="BC47" s="239" t="s">
        <v>13</v>
      </c>
      <c r="BD47" s="258"/>
      <c r="BE47" s="190">
        <f t="shared" ref="BE47:BI48" si="71">Q47+AK47</f>
        <v>66</v>
      </c>
      <c r="BF47" s="189">
        <f t="shared" si="71"/>
        <v>56</v>
      </c>
      <c r="BG47" s="189">
        <f t="shared" si="71"/>
        <v>49</v>
      </c>
      <c r="BH47" s="189">
        <f t="shared" si="71"/>
        <v>48</v>
      </c>
      <c r="BI47" s="189">
        <f t="shared" si="71"/>
        <v>33</v>
      </c>
      <c r="BJ47" s="189">
        <f>SUM(BE47:BI47)</f>
        <v>252</v>
      </c>
      <c r="BK47" s="251" t="s">
        <v>13</v>
      </c>
      <c r="BL47" s="251"/>
      <c r="BM47" s="189">
        <f t="shared" ref="BM47:BQ48" si="72">Y47+AS47</f>
        <v>37</v>
      </c>
      <c r="BN47" s="189">
        <f t="shared" si="72"/>
        <v>36</v>
      </c>
      <c r="BO47" s="189">
        <f t="shared" si="72"/>
        <v>31</v>
      </c>
      <c r="BP47" s="189">
        <f t="shared" si="72"/>
        <v>33</v>
      </c>
      <c r="BQ47" s="189">
        <f t="shared" si="72"/>
        <v>24</v>
      </c>
      <c r="BR47" s="191">
        <f>SUM(BM47:BQ47)</f>
        <v>161</v>
      </c>
    </row>
    <row r="48" spans="2:70" ht="14.25" thickBot="1" x14ac:dyDescent="0.2">
      <c r="O48" s="239" t="s">
        <v>15</v>
      </c>
      <c r="P48" s="258"/>
      <c r="Q48" s="14">
        <v>76</v>
      </c>
      <c r="R48" s="15">
        <v>61</v>
      </c>
      <c r="S48" s="15">
        <v>62</v>
      </c>
      <c r="T48" s="15">
        <v>49</v>
      </c>
      <c r="U48" s="15">
        <v>53</v>
      </c>
      <c r="V48" s="15">
        <f>SUM(Q48:U48)</f>
        <v>301</v>
      </c>
      <c r="W48" s="256" t="s">
        <v>15</v>
      </c>
      <c r="X48" s="257"/>
      <c r="Y48" s="15">
        <v>68</v>
      </c>
      <c r="Z48" s="15">
        <v>66</v>
      </c>
      <c r="AA48" s="15">
        <v>69</v>
      </c>
      <c r="AB48" s="15">
        <v>49</v>
      </c>
      <c r="AC48" s="15">
        <v>63</v>
      </c>
      <c r="AD48" s="16">
        <f>SUM(Y48:AC48)</f>
        <v>315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77</v>
      </c>
      <c r="BF48" s="15">
        <f t="shared" si="71"/>
        <v>61</v>
      </c>
      <c r="BG48" s="15">
        <f t="shared" si="71"/>
        <v>62</v>
      </c>
      <c r="BH48" s="15">
        <f t="shared" si="71"/>
        <v>49</v>
      </c>
      <c r="BI48" s="15">
        <f t="shared" si="71"/>
        <v>53</v>
      </c>
      <c r="BJ48" s="15">
        <f>SUM(BE48:BI48)</f>
        <v>302</v>
      </c>
      <c r="BK48" s="252" t="s">
        <v>15</v>
      </c>
      <c r="BL48" s="252"/>
      <c r="BM48" s="15">
        <f t="shared" si="72"/>
        <v>68</v>
      </c>
      <c r="BN48" s="15">
        <f t="shared" si="72"/>
        <v>66</v>
      </c>
      <c r="BO48" s="15">
        <f t="shared" si="72"/>
        <v>69</v>
      </c>
      <c r="BP48" s="15">
        <f t="shared" si="72"/>
        <v>49</v>
      </c>
      <c r="BQ48" s="15">
        <f t="shared" si="72"/>
        <v>63</v>
      </c>
      <c r="BR48" s="16">
        <f>SUM(BM48:BQ48)</f>
        <v>315</v>
      </c>
    </row>
    <row r="49" spans="15:76" x14ac:dyDescent="0.15">
      <c r="O49" s="239" t="s">
        <v>12</v>
      </c>
      <c r="P49" s="240"/>
      <c r="Q49" s="17">
        <f t="shared" ref="Q49:V49" si="73">SUM(Q47:Q48)</f>
        <v>142</v>
      </c>
      <c r="R49" s="17">
        <f t="shared" si="73"/>
        <v>117</v>
      </c>
      <c r="S49" s="17">
        <f t="shared" si="73"/>
        <v>111</v>
      </c>
      <c r="T49" s="17">
        <f t="shared" si="73"/>
        <v>97</v>
      </c>
      <c r="U49" s="17">
        <f t="shared" si="73"/>
        <v>86</v>
      </c>
      <c r="V49" s="17">
        <f t="shared" si="73"/>
        <v>553</v>
      </c>
      <c r="W49" s="260" t="s">
        <v>12</v>
      </c>
      <c r="X49" s="261"/>
      <c r="Y49" s="17">
        <f t="shared" ref="Y49:AD49" si="74">SUM(Y47:Y48)</f>
        <v>105</v>
      </c>
      <c r="Z49" s="17">
        <f t="shared" si="74"/>
        <v>102</v>
      </c>
      <c r="AA49" s="17">
        <f t="shared" si="74"/>
        <v>100</v>
      </c>
      <c r="AB49" s="17">
        <f t="shared" si="74"/>
        <v>82</v>
      </c>
      <c r="AC49" s="17">
        <f t="shared" si="74"/>
        <v>87</v>
      </c>
      <c r="AD49" s="17">
        <f t="shared" si="74"/>
        <v>476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143</v>
      </c>
      <c r="BF49" s="17">
        <f t="shared" si="77"/>
        <v>117</v>
      </c>
      <c r="BG49" s="17">
        <f t="shared" si="77"/>
        <v>111</v>
      </c>
      <c r="BH49" s="17">
        <f t="shared" si="77"/>
        <v>97</v>
      </c>
      <c r="BI49" s="17">
        <f t="shared" si="77"/>
        <v>86</v>
      </c>
      <c r="BJ49" s="17">
        <f t="shared" si="77"/>
        <v>554</v>
      </c>
      <c r="BK49" s="260" t="s">
        <v>12</v>
      </c>
      <c r="BL49" s="261"/>
      <c r="BM49" s="17">
        <f t="shared" ref="BM49:BR49" si="78">SUM(BM47:BM48)</f>
        <v>105</v>
      </c>
      <c r="BN49" s="17">
        <f t="shared" si="78"/>
        <v>102</v>
      </c>
      <c r="BO49" s="17">
        <f t="shared" si="78"/>
        <v>100</v>
      </c>
      <c r="BP49" s="17">
        <f t="shared" si="78"/>
        <v>82</v>
      </c>
      <c r="BQ49" s="17">
        <f t="shared" si="78"/>
        <v>87</v>
      </c>
      <c r="BR49" s="17">
        <f t="shared" si="78"/>
        <v>476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190">
        <v>32</v>
      </c>
      <c r="R52" s="189">
        <v>16</v>
      </c>
      <c r="S52" s="189">
        <v>11</v>
      </c>
      <c r="T52" s="189">
        <v>13</v>
      </c>
      <c r="U52" s="189">
        <v>2</v>
      </c>
      <c r="V52" s="189">
        <f>SUM(Q52:U52)</f>
        <v>74</v>
      </c>
      <c r="W52" s="249" t="s">
        <v>13</v>
      </c>
      <c r="X52" s="250"/>
      <c r="Y52" s="24">
        <v>6</v>
      </c>
      <c r="Z52" s="24">
        <v>8</v>
      </c>
      <c r="AA52" s="24">
        <v>2</v>
      </c>
      <c r="AB52" s="24">
        <v>2</v>
      </c>
      <c r="AC52" s="24"/>
      <c r="AD52" s="191">
        <f>SUM(Y52:AC52)</f>
        <v>18</v>
      </c>
      <c r="AI52" s="239" t="s">
        <v>13</v>
      </c>
      <c r="AJ52" s="258"/>
      <c r="AK52" s="190"/>
      <c r="AL52" s="189"/>
      <c r="AM52" s="189"/>
      <c r="AN52" s="189"/>
      <c r="AO52" s="189"/>
      <c r="AP52" s="189">
        <f>SUM(AK52:AO52)</f>
        <v>0</v>
      </c>
      <c r="AQ52" s="249" t="s">
        <v>13</v>
      </c>
      <c r="AR52" s="250"/>
      <c r="AS52" s="189"/>
      <c r="AT52" s="189"/>
      <c r="AU52" s="189"/>
      <c r="AV52" s="189"/>
      <c r="AW52" s="189"/>
      <c r="AX52" s="191">
        <f>SUM(AS52:AW52)</f>
        <v>0</v>
      </c>
      <c r="BC52" s="239" t="s">
        <v>13</v>
      </c>
      <c r="BD52" s="258"/>
      <c r="BE52" s="190">
        <f t="shared" ref="BE52:BI53" si="79">Q52+AK52</f>
        <v>32</v>
      </c>
      <c r="BF52" s="189">
        <f t="shared" si="79"/>
        <v>16</v>
      </c>
      <c r="BG52" s="189">
        <f t="shared" si="79"/>
        <v>11</v>
      </c>
      <c r="BH52" s="189">
        <f t="shared" si="79"/>
        <v>13</v>
      </c>
      <c r="BI52" s="189">
        <f t="shared" si="79"/>
        <v>2</v>
      </c>
      <c r="BJ52" s="189">
        <f>SUM(BE52:BI52)</f>
        <v>74</v>
      </c>
      <c r="BK52" s="251" t="s">
        <v>13</v>
      </c>
      <c r="BL52" s="251"/>
      <c r="BM52" s="189">
        <f t="shared" ref="BM52:BQ53" si="80">Y52+AS52</f>
        <v>6</v>
      </c>
      <c r="BN52" s="189">
        <f t="shared" si="80"/>
        <v>8</v>
      </c>
      <c r="BO52" s="189">
        <f t="shared" si="80"/>
        <v>2</v>
      </c>
      <c r="BP52" s="189">
        <f t="shared" si="80"/>
        <v>2</v>
      </c>
      <c r="BQ52" s="189">
        <f t="shared" si="80"/>
        <v>0</v>
      </c>
      <c r="BR52" s="191">
        <f>SUM(BM52:BQ52)</f>
        <v>18</v>
      </c>
    </row>
    <row r="53" spans="15:76" ht="14.25" thickBot="1" x14ac:dyDescent="0.2">
      <c r="O53" s="239" t="s">
        <v>15</v>
      </c>
      <c r="P53" s="258"/>
      <c r="Q53" s="14">
        <v>55</v>
      </c>
      <c r="R53" s="15">
        <v>47</v>
      </c>
      <c r="S53" s="15">
        <v>45</v>
      </c>
      <c r="T53" s="15">
        <v>34</v>
      </c>
      <c r="U53" s="15">
        <v>35</v>
      </c>
      <c r="V53" s="15">
        <f>SUM(Q53:U53)</f>
        <v>216</v>
      </c>
      <c r="W53" s="256" t="s">
        <v>15</v>
      </c>
      <c r="X53" s="257"/>
      <c r="Y53" s="25">
        <v>17</v>
      </c>
      <c r="Z53" s="25">
        <v>12</v>
      </c>
      <c r="AA53" s="25">
        <v>17</v>
      </c>
      <c r="AB53" s="25">
        <v>12</v>
      </c>
      <c r="AC53" s="25">
        <v>9</v>
      </c>
      <c r="AD53" s="191">
        <f>SUM(Y53:AC53)</f>
        <v>67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55</v>
      </c>
      <c r="BF53" s="15">
        <f t="shared" si="79"/>
        <v>47</v>
      </c>
      <c r="BG53" s="15">
        <f t="shared" si="79"/>
        <v>45</v>
      </c>
      <c r="BH53" s="15">
        <f t="shared" si="79"/>
        <v>34</v>
      </c>
      <c r="BI53" s="15">
        <f t="shared" si="79"/>
        <v>35</v>
      </c>
      <c r="BJ53" s="15">
        <f>SUM(BE53:BI53)</f>
        <v>216</v>
      </c>
      <c r="BK53" s="252" t="s">
        <v>15</v>
      </c>
      <c r="BL53" s="252"/>
      <c r="BM53" s="15">
        <f t="shared" si="80"/>
        <v>17</v>
      </c>
      <c r="BN53" s="15">
        <f t="shared" si="80"/>
        <v>12</v>
      </c>
      <c r="BO53" s="15">
        <f t="shared" si="80"/>
        <v>17</v>
      </c>
      <c r="BP53" s="15">
        <f t="shared" si="80"/>
        <v>12</v>
      </c>
      <c r="BQ53" s="15">
        <f t="shared" si="80"/>
        <v>9</v>
      </c>
      <c r="BR53" s="16">
        <f>SUM(BM53:BQ53)</f>
        <v>67</v>
      </c>
    </row>
    <row r="54" spans="15:76" x14ac:dyDescent="0.15">
      <c r="O54" s="239" t="s">
        <v>12</v>
      </c>
      <c r="P54" s="240"/>
      <c r="Q54" s="17">
        <f t="shared" ref="Q54:V54" si="81">SUM(Q52:Q53)</f>
        <v>87</v>
      </c>
      <c r="R54" s="17">
        <f t="shared" si="81"/>
        <v>63</v>
      </c>
      <c r="S54" s="17">
        <f t="shared" si="81"/>
        <v>56</v>
      </c>
      <c r="T54" s="17">
        <f t="shared" si="81"/>
        <v>47</v>
      </c>
      <c r="U54" s="17">
        <f t="shared" si="81"/>
        <v>37</v>
      </c>
      <c r="V54" s="17">
        <f t="shared" si="81"/>
        <v>290</v>
      </c>
      <c r="W54" s="260" t="s">
        <v>12</v>
      </c>
      <c r="X54" s="261"/>
      <c r="Y54" s="17">
        <f>SUM(Y52:Y53)</f>
        <v>23</v>
      </c>
      <c r="Z54" s="17">
        <f t="shared" ref="Z54:AD54" si="82">SUM(Z52:Z53)</f>
        <v>20</v>
      </c>
      <c r="AA54" s="17">
        <f t="shared" si="82"/>
        <v>19</v>
      </c>
      <c r="AB54" s="17">
        <f t="shared" si="82"/>
        <v>14</v>
      </c>
      <c r="AC54" s="17">
        <f t="shared" si="82"/>
        <v>9</v>
      </c>
      <c r="AD54" s="17">
        <f t="shared" si="82"/>
        <v>85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87</v>
      </c>
      <c r="BF54" s="17">
        <f t="shared" si="85"/>
        <v>63</v>
      </c>
      <c r="BG54" s="17">
        <f t="shared" si="85"/>
        <v>56</v>
      </c>
      <c r="BH54" s="17">
        <f t="shared" si="85"/>
        <v>47</v>
      </c>
      <c r="BI54" s="17">
        <f t="shared" si="85"/>
        <v>37</v>
      </c>
      <c r="BJ54" s="17">
        <f t="shared" si="85"/>
        <v>290</v>
      </c>
      <c r="BK54" s="260" t="s">
        <v>12</v>
      </c>
      <c r="BL54" s="261"/>
      <c r="BM54" s="17">
        <f t="shared" ref="BM54:BR54" si="86">SUM(BM52:BM53)</f>
        <v>23</v>
      </c>
      <c r="BN54" s="17">
        <f t="shared" si="86"/>
        <v>20</v>
      </c>
      <c r="BO54" s="17">
        <f t="shared" si="86"/>
        <v>19</v>
      </c>
      <c r="BP54" s="17">
        <f t="shared" si="86"/>
        <v>14</v>
      </c>
      <c r="BQ54" s="17">
        <f t="shared" si="86"/>
        <v>9</v>
      </c>
      <c r="BR54" s="17">
        <f t="shared" si="86"/>
        <v>85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>
        <v>1</v>
      </c>
      <c r="T57" s="24"/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191">
        <f>SUM(AS57:AW57)</f>
        <v>0</v>
      </c>
      <c r="BC57" s="239" t="s">
        <v>13</v>
      </c>
      <c r="BD57" s="258"/>
      <c r="BE57" s="190">
        <f t="shared" ref="BE57:BI58" si="87">Q57+AK57</f>
        <v>1</v>
      </c>
      <c r="BF57" s="189">
        <f t="shared" si="87"/>
        <v>0</v>
      </c>
      <c r="BG57" s="189">
        <f t="shared" si="87"/>
        <v>1</v>
      </c>
      <c r="BH57" s="189">
        <f t="shared" si="87"/>
        <v>0</v>
      </c>
      <c r="BI57" s="189">
        <f t="shared" si="87"/>
        <v>0</v>
      </c>
      <c r="BJ57" s="24">
        <f>SUM(BE57:BI57)</f>
        <v>2</v>
      </c>
      <c r="BK57" s="251" t="s">
        <v>13</v>
      </c>
      <c r="BL57" s="251"/>
      <c r="BM57" s="189">
        <f t="shared" ref="BM57:BO58" si="88">Y57+AS57</f>
        <v>0</v>
      </c>
      <c r="BN57" s="189">
        <f t="shared" si="88"/>
        <v>0</v>
      </c>
      <c r="BO57" s="189">
        <f t="shared" si="88"/>
        <v>0</v>
      </c>
      <c r="BP57" s="189"/>
      <c r="BQ57" s="189"/>
      <c r="BR57" s="191">
        <f>SUM(BM57:BQ57)</f>
        <v>0</v>
      </c>
    </row>
    <row r="58" spans="15:76" ht="14.25" thickBot="1" x14ac:dyDescent="0.2">
      <c r="O58" s="239" t="s">
        <v>15</v>
      </c>
      <c r="P58" s="258"/>
      <c r="Q58" s="27">
        <v>1</v>
      </c>
      <c r="R58" s="25">
        <v>9</v>
      </c>
      <c r="S58" s="25">
        <v>2</v>
      </c>
      <c r="T58" s="25">
        <v>1</v>
      </c>
      <c r="U58" s="25">
        <v>1</v>
      </c>
      <c r="V58" s="25">
        <f>SUM(Q58:U58)</f>
        <v>14</v>
      </c>
      <c r="W58" s="349" t="s">
        <v>15</v>
      </c>
      <c r="X58" s="350"/>
      <c r="Y58" s="25"/>
      <c r="Z58" s="25"/>
      <c r="AA58" s="25"/>
      <c r="AB58" s="25"/>
      <c r="AC58" s="25"/>
      <c r="AD58" s="170">
        <f>SUM(Y58:AC58)</f>
        <v>0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1</v>
      </c>
      <c r="BF58" s="15">
        <f t="shared" si="87"/>
        <v>9</v>
      </c>
      <c r="BG58" s="15">
        <f t="shared" si="87"/>
        <v>2</v>
      </c>
      <c r="BH58" s="15">
        <f t="shared" si="87"/>
        <v>1</v>
      </c>
      <c r="BI58" s="15">
        <f t="shared" si="87"/>
        <v>1</v>
      </c>
      <c r="BJ58" s="25">
        <f>SUM(BE58:BI58)</f>
        <v>14</v>
      </c>
      <c r="BK58" s="252" t="s">
        <v>15</v>
      </c>
      <c r="BL58" s="252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39" t="s">
        <v>12</v>
      </c>
      <c r="P59" s="240"/>
      <c r="Q59" s="17">
        <f t="shared" ref="Q59:V59" si="89">SUM(Q57:Q58)</f>
        <v>2</v>
      </c>
      <c r="R59" s="17">
        <f t="shared" si="89"/>
        <v>9</v>
      </c>
      <c r="S59" s="17">
        <f t="shared" si="89"/>
        <v>3</v>
      </c>
      <c r="T59" s="17">
        <f t="shared" si="89"/>
        <v>1</v>
      </c>
      <c r="U59" s="17">
        <f t="shared" si="89"/>
        <v>1</v>
      </c>
      <c r="V59" s="17">
        <f t="shared" si="89"/>
        <v>16</v>
      </c>
      <c r="W59" s="260" t="s">
        <v>12</v>
      </c>
      <c r="X59" s="261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2</v>
      </c>
      <c r="BF59" s="17">
        <f t="shared" si="93"/>
        <v>9</v>
      </c>
      <c r="BG59" s="17">
        <f t="shared" si="93"/>
        <v>3</v>
      </c>
      <c r="BH59" s="17">
        <f t="shared" si="93"/>
        <v>1</v>
      </c>
      <c r="BI59" s="17">
        <f t="shared" si="93"/>
        <v>1</v>
      </c>
      <c r="BJ59" s="17">
        <f t="shared" si="93"/>
        <v>16</v>
      </c>
      <c r="BK59" s="260" t="s">
        <v>12</v>
      </c>
      <c r="BL59" s="261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549</v>
      </c>
      <c r="S62" s="371"/>
      <c r="T62" s="43"/>
      <c r="U62" s="44"/>
      <c r="V62" s="46" t="s">
        <v>16</v>
      </c>
      <c r="W62" s="370">
        <f>AD12+V17+AD17+V22+AD22+V27+AD27+V32+AD32+V37</f>
        <v>2635</v>
      </c>
      <c r="X62" s="371"/>
      <c r="Y62" s="47"/>
      <c r="Z62" s="47"/>
      <c r="AA62" s="46" t="s">
        <v>16</v>
      </c>
      <c r="AB62" s="370">
        <f>AD37+V42+AD42+V47+AD47+V52+AD52+V57+AD57</f>
        <v>1706</v>
      </c>
      <c r="AC62" s="371"/>
      <c r="AD62" s="37" t="s">
        <v>16</v>
      </c>
      <c r="AE62" s="164">
        <f>AD37+V42</f>
        <v>851</v>
      </c>
      <c r="AF62" s="164">
        <f>AD42+V47+AD47+V52+AD52+V57+AD57</f>
        <v>855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52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549</v>
      </c>
      <c r="BG62" s="374"/>
      <c r="BH62" s="28"/>
      <c r="BJ62" s="30" t="s">
        <v>16</v>
      </c>
      <c r="BK62" s="373">
        <f>BR12+BJ17+BR17+BJ22+BR22+BJ27+BR27+BJ32+BR32+BJ37</f>
        <v>2687</v>
      </c>
      <c r="BL62" s="374"/>
      <c r="BM62" s="31"/>
      <c r="BN62" s="31"/>
      <c r="BO62" s="30" t="s">
        <v>16</v>
      </c>
      <c r="BP62" s="373">
        <f>BR37+BJ42+BR42+BJ47+BR47+BJ52+BR52+BJ57+BR57</f>
        <v>1706</v>
      </c>
      <c r="BQ62" s="374"/>
      <c r="BR62" s="37" t="s">
        <v>16</v>
      </c>
      <c r="BS62" s="164">
        <f>BR37+BJ42</f>
        <v>851</v>
      </c>
      <c r="BT62" s="164">
        <f>BR42+BJ47+BR47+BJ52+BR52+BJ57+BR57</f>
        <v>855</v>
      </c>
    </row>
    <row r="63" spans="15:76" ht="15" thickBot="1" x14ac:dyDescent="0.2">
      <c r="Q63" s="48" t="s">
        <v>14</v>
      </c>
      <c r="R63" s="375">
        <f>V8+AD8+V13</f>
        <v>543</v>
      </c>
      <c r="S63" s="376"/>
      <c r="T63" s="43"/>
      <c r="U63" s="44"/>
      <c r="V63" s="48" t="s">
        <v>14</v>
      </c>
      <c r="W63" s="375">
        <f>AD13+V18+AD18+V23+AD23+V28+AD28+V33+AD33+V38</f>
        <v>2493</v>
      </c>
      <c r="X63" s="376"/>
      <c r="Y63" s="47"/>
      <c r="Z63" s="47"/>
      <c r="AA63" s="48" t="s">
        <v>14</v>
      </c>
      <c r="AB63" s="375">
        <f>AD38+V43+AD43+V48+AD48+V53+AD53+V58+AD58</f>
        <v>2267</v>
      </c>
      <c r="AC63" s="376"/>
      <c r="AD63" s="37" t="s">
        <v>14</v>
      </c>
      <c r="AE63" s="165">
        <f>AD38+V43</f>
        <v>908</v>
      </c>
      <c r="AF63" s="165">
        <f>AD43+V48+AD48+V53+AD53+V58+AD58</f>
        <v>1359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42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543</v>
      </c>
      <c r="BG63" s="380"/>
      <c r="BH63" s="28"/>
      <c r="BJ63" s="161" t="s">
        <v>14</v>
      </c>
      <c r="BK63" s="379">
        <f>BR13+BJ18+BR18+BJ23+BR23+BJ28+BR28+BJ33+BR33+BJ38</f>
        <v>2535</v>
      </c>
      <c r="BL63" s="380"/>
      <c r="BM63" s="31"/>
      <c r="BN63" s="31"/>
      <c r="BO63" s="161" t="s">
        <v>14</v>
      </c>
      <c r="BP63" s="379">
        <f>BR38+BJ43+BR43+BJ48+BR48+BJ53+BR53+BJ58+BR58</f>
        <v>2268</v>
      </c>
      <c r="BQ63" s="381"/>
      <c r="BR63" s="37" t="s">
        <v>14</v>
      </c>
      <c r="BS63" s="165">
        <f>BR38+BJ43</f>
        <v>908</v>
      </c>
      <c r="BT63" s="165">
        <f>BR43+BJ48+BR48+BJ53+BR53+BJ58+BR58</f>
        <v>1360</v>
      </c>
    </row>
    <row r="64" spans="15:76" ht="15" thickBot="1" x14ac:dyDescent="0.2">
      <c r="Q64" s="49" t="s">
        <v>12</v>
      </c>
      <c r="R64" s="389">
        <f>R62+R63</f>
        <v>1092</v>
      </c>
      <c r="S64" s="390"/>
      <c r="T64" s="43"/>
      <c r="U64" s="44"/>
      <c r="V64" s="49" t="s">
        <v>12</v>
      </c>
      <c r="W64" s="389">
        <f>W62+W63</f>
        <v>5128</v>
      </c>
      <c r="X64" s="390"/>
      <c r="Y64" s="47"/>
      <c r="Z64" s="47"/>
      <c r="AA64" s="49" t="s">
        <v>12</v>
      </c>
      <c r="AB64" s="389">
        <f>AB62+AB63</f>
        <v>3973</v>
      </c>
      <c r="AC64" s="390"/>
      <c r="AD64" s="37" t="s">
        <v>12</v>
      </c>
      <c r="AE64" s="166">
        <f>AD39+V44</f>
        <v>1759</v>
      </c>
      <c r="AF64" s="167">
        <f>AD44+V49+AD49+V54+AD54+V59+AD59</f>
        <v>2214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94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1092</v>
      </c>
      <c r="BG64" s="386"/>
      <c r="BH64" s="28"/>
      <c r="BJ64" s="163" t="s">
        <v>12</v>
      </c>
      <c r="BK64" s="385">
        <f>BK62+BK63</f>
        <v>5222</v>
      </c>
      <c r="BL64" s="386"/>
      <c r="BM64" s="31"/>
      <c r="BN64" s="31"/>
      <c r="BO64" s="163" t="s">
        <v>12</v>
      </c>
      <c r="BP64" s="385">
        <f>BP62+BP63</f>
        <v>3974</v>
      </c>
      <c r="BQ64" s="386"/>
      <c r="BR64" s="37" t="s">
        <v>12</v>
      </c>
      <c r="BS64" s="166">
        <f>BR39+BJ44</f>
        <v>1759</v>
      </c>
      <c r="BT64" s="167">
        <f>BR44+BJ49+BR49+BJ54+BR54+BJ59+BR59</f>
        <v>2215</v>
      </c>
      <c r="BW64" s="32"/>
      <c r="BX64" s="32"/>
    </row>
    <row r="65" spans="17:76" ht="14.25" x14ac:dyDescent="0.15">
      <c r="Q65" s="50" t="s">
        <v>23</v>
      </c>
      <c r="R65" s="387">
        <f>R64/O9</f>
        <v>0.10713234572746003</v>
      </c>
      <c r="S65" s="388"/>
      <c r="T65" s="44"/>
      <c r="U65" s="44"/>
      <c r="V65" s="50" t="s">
        <v>23</v>
      </c>
      <c r="W65" s="387">
        <f>W64/O9</f>
        <v>0.50309035612675368</v>
      </c>
      <c r="X65" s="388"/>
      <c r="Y65" s="51"/>
      <c r="Z65" s="51"/>
      <c r="AA65" s="50" t="s">
        <v>23</v>
      </c>
      <c r="AB65" s="387">
        <f>AB64/O9</f>
        <v>0.38977729814578632</v>
      </c>
      <c r="AC65" s="388"/>
      <c r="AE65" s="42">
        <f>AE64/O9</f>
        <v>0.17256941037967233</v>
      </c>
      <c r="AF65" s="42">
        <f>AF64/O9</f>
        <v>0.21720788776611399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0.98947368421052628</v>
      </c>
      <c r="AR65" s="383"/>
      <c r="AS65" s="33"/>
      <c r="AT65" s="33"/>
      <c r="AU65" s="162" t="s">
        <v>23</v>
      </c>
      <c r="AV65" s="382">
        <f>AV64/AI9</f>
        <v>1.0526315789473684E-2</v>
      </c>
      <c r="AW65" s="383"/>
      <c r="AY65" s="42">
        <f>AY64/AI9</f>
        <v>0</v>
      </c>
      <c r="AZ65" s="42">
        <f>AZ64/AI9</f>
        <v>1.0526315789473684E-2</v>
      </c>
      <c r="BE65" s="162" t="s">
        <v>23</v>
      </c>
      <c r="BF65" s="382">
        <f>BF64/BC9</f>
        <v>0.10614307931570761</v>
      </c>
      <c r="BG65" s="383"/>
      <c r="BJ65" s="162" t="s">
        <v>23</v>
      </c>
      <c r="BK65" s="382">
        <f>BK64/BC9</f>
        <v>0.5075816485225505</v>
      </c>
      <c r="BL65" s="383"/>
      <c r="BM65" s="33"/>
      <c r="BN65" s="33"/>
      <c r="BO65" s="162" t="s">
        <v>23</v>
      </c>
      <c r="BP65" s="382">
        <f>BP64/BC9</f>
        <v>0.38627527216174184</v>
      </c>
      <c r="BQ65" s="383"/>
      <c r="BS65" s="42">
        <f>BS64/BC9</f>
        <v>0.17097589424572318</v>
      </c>
      <c r="BT65" s="42">
        <f>BT64/BC9</f>
        <v>0.21529937791601866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1597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1526</v>
      </c>
      <c r="AA75" s="384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B058-28A3-4261-ABE7-4095D946F16A}">
  <dimension ref="A1:BX75"/>
  <sheetViews>
    <sheetView view="pageBreakPreview" zoomScale="95" zoomScaleNormal="100" zoomScaleSheetLayoutView="95" workbookViewId="0">
      <selection activeCell="C2" sqref="C2:I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393" t="s">
        <v>60</v>
      </c>
      <c r="B1" s="393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393"/>
      <c r="B2" s="393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393"/>
      <c r="B3" s="393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62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令和5年7月31日現在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令和5年7月31日現在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令和5年7月31日現在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4893</v>
      </c>
      <c r="P7" s="248"/>
      <c r="Q7" s="186">
        <v>24</v>
      </c>
      <c r="R7" s="187">
        <v>29</v>
      </c>
      <c r="S7" s="187">
        <v>35</v>
      </c>
      <c r="T7" s="187">
        <v>36</v>
      </c>
      <c r="U7" s="187">
        <v>28</v>
      </c>
      <c r="V7" s="187">
        <f>SUM(Q7:U7)</f>
        <v>152</v>
      </c>
      <c r="W7" s="249" t="s">
        <v>13</v>
      </c>
      <c r="X7" s="250"/>
      <c r="Y7" s="187">
        <v>35</v>
      </c>
      <c r="Z7" s="187">
        <v>45</v>
      </c>
      <c r="AA7" s="187">
        <v>41</v>
      </c>
      <c r="AB7" s="187">
        <v>39</v>
      </c>
      <c r="AC7" s="187">
        <v>32</v>
      </c>
      <c r="AD7" s="188">
        <f>SUM(Y7:AC7)</f>
        <v>192</v>
      </c>
      <c r="AG7" s="239" t="s">
        <v>13</v>
      </c>
      <c r="AH7" s="240"/>
      <c r="AI7" s="247">
        <f>AP7+AX7+AP12+AX12+AP17+AX17+AP22+AX22+AP27+AX27+AP32+AX32+AP37+AX37+AP42+AX42+AP47+AX47+AP52+AX52+AP57+AX57</f>
        <v>50</v>
      </c>
      <c r="AJ7" s="248"/>
      <c r="AK7" s="186"/>
      <c r="AL7" s="187"/>
      <c r="AM7" s="187"/>
      <c r="AN7" s="187"/>
      <c r="AO7" s="187"/>
      <c r="AP7" s="187">
        <f>SUM(AK7:AO7)</f>
        <v>0</v>
      </c>
      <c r="AQ7" s="249" t="s">
        <v>13</v>
      </c>
      <c r="AR7" s="250"/>
      <c r="AS7" s="187"/>
      <c r="AT7" s="187"/>
      <c r="AU7" s="187"/>
      <c r="AV7" s="187"/>
      <c r="AW7" s="187"/>
      <c r="AX7" s="188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4943</v>
      </c>
      <c r="BD7" s="248"/>
      <c r="BE7" s="186">
        <f>Q7+AK7</f>
        <v>24</v>
      </c>
      <c r="BF7" s="187">
        <f t="shared" ref="BF7:BJ8" si="0">R7+AL7</f>
        <v>29</v>
      </c>
      <c r="BG7" s="187">
        <f t="shared" si="0"/>
        <v>35</v>
      </c>
      <c r="BH7" s="187">
        <f t="shared" si="0"/>
        <v>36</v>
      </c>
      <c r="BI7" s="187">
        <f t="shared" si="0"/>
        <v>28</v>
      </c>
      <c r="BJ7" s="187">
        <f t="shared" si="0"/>
        <v>152</v>
      </c>
      <c r="BK7" s="251" t="s">
        <v>13</v>
      </c>
      <c r="BL7" s="251"/>
      <c r="BM7" s="187">
        <f>Y7+AS7</f>
        <v>35</v>
      </c>
      <c r="BN7" s="187">
        <f t="shared" ref="BN7:BQ8" si="1">Z7+AT7</f>
        <v>45</v>
      </c>
      <c r="BO7" s="187">
        <f t="shared" si="1"/>
        <v>41</v>
      </c>
      <c r="BP7" s="187">
        <f t="shared" si="1"/>
        <v>39</v>
      </c>
      <c r="BQ7" s="187">
        <f t="shared" si="1"/>
        <v>32</v>
      </c>
      <c r="BR7" s="188">
        <f>SUM(BM7:BQ7)</f>
        <v>192</v>
      </c>
    </row>
    <row r="8" spans="1:70" ht="15.75" customHeight="1" thickBot="1" x14ac:dyDescent="0.2">
      <c r="B8" s="141" t="s">
        <v>34</v>
      </c>
      <c r="C8" s="137">
        <f t="shared" ref="C8:H8" si="2">+C10-C9</f>
        <v>3191</v>
      </c>
      <c r="D8" s="55">
        <f t="shared" si="2"/>
        <v>3042</v>
      </c>
      <c r="E8" s="56">
        <f t="shared" si="2"/>
        <v>6233</v>
      </c>
      <c r="F8" s="57">
        <f>+F10-F9</f>
        <v>50</v>
      </c>
      <c r="G8" s="58">
        <f t="shared" si="2"/>
        <v>44</v>
      </c>
      <c r="H8" s="56">
        <f t="shared" si="2"/>
        <v>94</v>
      </c>
      <c r="I8" s="101">
        <f t="shared" ref="I8:K10" si="3">+C8+F8</f>
        <v>3241</v>
      </c>
      <c r="J8" s="102">
        <f t="shared" si="3"/>
        <v>3086</v>
      </c>
      <c r="K8" s="103">
        <f t="shared" si="3"/>
        <v>6327</v>
      </c>
      <c r="L8" s="68"/>
      <c r="M8" s="239" t="s">
        <v>14</v>
      </c>
      <c r="N8" s="240"/>
      <c r="O8" s="247">
        <f>V8+AD8+V13+AD13+V18+AD18+V23+AD23+V28+AD28+V33+AD33+V38+AD38+V43+AD43+V48+AD48+V53+AD53+V58+AD58</f>
        <v>5305</v>
      </c>
      <c r="P8" s="248"/>
      <c r="Q8" s="14">
        <v>18</v>
      </c>
      <c r="R8" s="15">
        <v>28</v>
      </c>
      <c r="S8" s="15">
        <v>24</v>
      </c>
      <c r="T8" s="15">
        <v>23</v>
      </c>
      <c r="U8" s="15">
        <v>24</v>
      </c>
      <c r="V8" s="15">
        <f>SUM(Q8:U8)</f>
        <v>117</v>
      </c>
      <c r="W8" s="256" t="s">
        <v>15</v>
      </c>
      <c r="X8" s="257"/>
      <c r="Y8" s="15">
        <v>42</v>
      </c>
      <c r="Z8" s="25">
        <v>39</v>
      </c>
      <c r="AA8" s="15">
        <v>34</v>
      </c>
      <c r="AB8" s="15">
        <v>38</v>
      </c>
      <c r="AC8" s="15">
        <v>37</v>
      </c>
      <c r="AD8" s="16">
        <f>SUM(Y8:AC8)</f>
        <v>190</v>
      </c>
      <c r="AG8" s="239" t="s">
        <v>14</v>
      </c>
      <c r="AH8" s="240"/>
      <c r="AI8" s="247">
        <f>AP8+AX8+AP13+AX13+AP18+AX18+AP23+AX23+AP28+AX28+AP33+AX33+AP38+AX38+AP43+AX43+AP48+AX48+AP53+AX53+AP58+AX58</f>
        <v>45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5350</v>
      </c>
      <c r="BD8" s="248"/>
      <c r="BE8" s="14">
        <f>Q8+AK8</f>
        <v>18</v>
      </c>
      <c r="BF8" s="15">
        <f t="shared" si="0"/>
        <v>28</v>
      </c>
      <c r="BG8" s="15">
        <f t="shared" si="0"/>
        <v>24</v>
      </c>
      <c r="BH8" s="15">
        <f t="shared" si="0"/>
        <v>23</v>
      </c>
      <c r="BI8" s="15">
        <f t="shared" si="0"/>
        <v>24</v>
      </c>
      <c r="BJ8" s="15">
        <f>SUM(BE8:BI8)</f>
        <v>117</v>
      </c>
      <c r="BK8" s="252" t="s">
        <v>15</v>
      </c>
      <c r="BL8" s="252"/>
      <c r="BM8" s="15">
        <f>Y8+AS8</f>
        <v>42</v>
      </c>
      <c r="BN8" s="15">
        <f t="shared" si="1"/>
        <v>39</v>
      </c>
      <c r="BO8" s="15">
        <f t="shared" si="1"/>
        <v>34</v>
      </c>
      <c r="BP8" s="15">
        <f t="shared" si="1"/>
        <v>38</v>
      </c>
      <c r="BQ8" s="15">
        <f t="shared" si="1"/>
        <v>37</v>
      </c>
      <c r="BR8" s="16">
        <f>SUM(BM8:BQ8)</f>
        <v>190</v>
      </c>
    </row>
    <row r="9" spans="1:70" ht="15" x14ac:dyDescent="0.15">
      <c r="B9" s="142" t="s">
        <v>35</v>
      </c>
      <c r="C9" s="138">
        <f>AB62</f>
        <v>1702</v>
      </c>
      <c r="D9" s="59">
        <f>AB63</f>
        <v>2263</v>
      </c>
      <c r="E9" s="60">
        <f>+C9+D9</f>
        <v>3965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1702</v>
      </c>
      <c r="J9" s="105">
        <f t="shared" si="3"/>
        <v>2264</v>
      </c>
      <c r="K9" s="106">
        <f t="shared" si="3"/>
        <v>3966</v>
      </c>
      <c r="L9" s="68"/>
      <c r="M9" s="239" t="s">
        <v>12</v>
      </c>
      <c r="N9" s="240"/>
      <c r="O9" s="247">
        <f>SUM(O7:O8)</f>
        <v>10198</v>
      </c>
      <c r="P9" s="253"/>
      <c r="Q9" s="17">
        <f t="shared" ref="Q9:V9" si="4">SUM(Q7:Q8)</f>
        <v>42</v>
      </c>
      <c r="R9" s="17">
        <f t="shared" si="4"/>
        <v>57</v>
      </c>
      <c r="S9" s="17">
        <f t="shared" si="4"/>
        <v>59</v>
      </c>
      <c r="T9" s="17">
        <f t="shared" si="4"/>
        <v>59</v>
      </c>
      <c r="U9" s="17">
        <f t="shared" si="4"/>
        <v>52</v>
      </c>
      <c r="V9" s="17">
        <f t="shared" si="4"/>
        <v>269</v>
      </c>
      <c r="W9" s="254" t="s">
        <v>12</v>
      </c>
      <c r="X9" s="255"/>
      <c r="Y9" s="17">
        <f t="shared" ref="Y9:AD9" si="5">SUM(Y7:Y8)</f>
        <v>77</v>
      </c>
      <c r="Z9" s="17">
        <f t="shared" si="5"/>
        <v>84</v>
      </c>
      <c r="AA9" s="17">
        <f t="shared" si="5"/>
        <v>75</v>
      </c>
      <c r="AB9" s="17">
        <f t="shared" si="5"/>
        <v>77</v>
      </c>
      <c r="AC9" s="17">
        <f t="shared" si="5"/>
        <v>69</v>
      </c>
      <c r="AD9" s="17">
        <f t="shared" si="5"/>
        <v>382</v>
      </c>
      <c r="AG9" s="239" t="s">
        <v>12</v>
      </c>
      <c r="AH9" s="240"/>
      <c r="AI9" s="247">
        <f>SUM(AI7:AI8)</f>
        <v>95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10293</v>
      </c>
      <c r="BD9" s="248"/>
      <c r="BE9" s="17">
        <f t="shared" ref="BE9:BJ9" si="8">SUM(BE7:BE8)</f>
        <v>42</v>
      </c>
      <c r="BF9" s="17">
        <f t="shared" si="8"/>
        <v>57</v>
      </c>
      <c r="BG9" s="17">
        <f t="shared" si="8"/>
        <v>59</v>
      </c>
      <c r="BH9" s="17">
        <f t="shared" si="8"/>
        <v>59</v>
      </c>
      <c r="BI9" s="17">
        <f t="shared" si="8"/>
        <v>52</v>
      </c>
      <c r="BJ9" s="17">
        <f t="shared" si="8"/>
        <v>269</v>
      </c>
      <c r="BK9" s="259" t="s">
        <v>12</v>
      </c>
      <c r="BL9" s="259"/>
      <c r="BM9" s="17">
        <f t="shared" ref="BM9:BR9" si="9">SUM(BM7:BM8)</f>
        <v>77</v>
      </c>
      <c r="BN9" s="17">
        <f t="shared" si="9"/>
        <v>84</v>
      </c>
      <c r="BO9" s="17">
        <f t="shared" si="9"/>
        <v>75</v>
      </c>
      <c r="BP9" s="17">
        <f t="shared" si="9"/>
        <v>77</v>
      </c>
      <c r="BQ9" s="17">
        <f t="shared" si="9"/>
        <v>69</v>
      </c>
      <c r="BR9" s="17">
        <f t="shared" si="9"/>
        <v>382</v>
      </c>
    </row>
    <row r="10" spans="1:70" ht="15.75" thickBot="1" x14ac:dyDescent="0.2">
      <c r="B10" s="143" t="s">
        <v>12</v>
      </c>
      <c r="C10" s="139">
        <f>O7</f>
        <v>4893</v>
      </c>
      <c r="D10" s="62">
        <f>O8</f>
        <v>5305</v>
      </c>
      <c r="E10" s="63">
        <f>+C10+D10</f>
        <v>10198</v>
      </c>
      <c r="F10" s="64">
        <f>AI7</f>
        <v>50</v>
      </c>
      <c r="G10" s="62">
        <f>AI8</f>
        <v>45</v>
      </c>
      <c r="H10" s="63">
        <f>SUM(F10:G10)</f>
        <v>95</v>
      </c>
      <c r="I10" s="107">
        <f t="shared" si="3"/>
        <v>4943</v>
      </c>
      <c r="J10" s="108">
        <f t="shared" si="3"/>
        <v>5350</v>
      </c>
      <c r="K10" s="109">
        <f t="shared" si="3"/>
        <v>10293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34.78</v>
      </c>
      <c r="D12" s="159">
        <f t="shared" si="10"/>
        <v>42.66</v>
      </c>
      <c r="E12" s="155">
        <f t="shared" si="10"/>
        <v>38.880000000000003</v>
      </c>
      <c r="F12" s="154">
        <f t="shared" si="10"/>
        <v>0</v>
      </c>
      <c r="G12" s="159">
        <f t="shared" si="10"/>
        <v>2.2200000000000002</v>
      </c>
      <c r="H12" s="155">
        <f t="shared" si="10"/>
        <v>1.05</v>
      </c>
      <c r="I12" s="156">
        <f t="shared" si="10"/>
        <v>34.43</v>
      </c>
      <c r="J12" s="157">
        <f t="shared" si="10"/>
        <v>42.32</v>
      </c>
      <c r="K12" s="155">
        <f t="shared" si="10"/>
        <v>38.53</v>
      </c>
      <c r="L12" s="69"/>
      <c r="N12" s="158"/>
      <c r="O12" s="239" t="s">
        <v>13</v>
      </c>
      <c r="P12" s="258"/>
      <c r="Q12" s="23">
        <v>42</v>
      </c>
      <c r="R12" s="187">
        <v>31</v>
      </c>
      <c r="S12" s="187">
        <v>42</v>
      </c>
      <c r="T12" s="187">
        <v>41</v>
      </c>
      <c r="U12" s="187">
        <v>52</v>
      </c>
      <c r="V12" s="187">
        <f>SUM(Q12:U12)</f>
        <v>208</v>
      </c>
      <c r="W12" s="249" t="s">
        <v>13</v>
      </c>
      <c r="X12" s="250"/>
      <c r="Y12" s="24">
        <v>37</v>
      </c>
      <c r="Z12" s="187">
        <v>45</v>
      </c>
      <c r="AA12" s="187">
        <v>48</v>
      </c>
      <c r="AB12" s="187">
        <v>52</v>
      </c>
      <c r="AC12" s="187">
        <v>47</v>
      </c>
      <c r="AD12" s="188">
        <f>SUM(Y12:AC12)</f>
        <v>229</v>
      </c>
      <c r="AI12" s="239" t="s">
        <v>13</v>
      </c>
      <c r="AJ12" s="258"/>
      <c r="AK12" s="186"/>
      <c r="AL12" s="187"/>
      <c r="AM12" s="187"/>
      <c r="AN12" s="187"/>
      <c r="AO12" s="187"/>
      <c r="AP12" s="187">
        <f>SUM(AK12:AO12)</f>
        <v>0</v>
      </c>
      <c r="AQ12" s="249" t="s">
        <v>13</v>
      </c>
      <c r="AR12" s="250"/>
      <c r="AS12" s="187"/>
      <c r="AT12" s="187"/>
      <c r="AU12" s="187"/>
      <c r="AV12" s="187"/>
      <c r="AW12" s="187">
        <v>2</v>
      </c>
      <c r="AX12" s="188">
        <f>SUM(AS12:AW12)</f>
        <v>2</v>
      </c>
      <c r="BC12" s="239" t="s">
        <v>13</v>
      </c>
      <c r="BD12" s="258"/>
      <c r="BE12" s="186">
        <f>Q12+AK12</f>
        <v>42</v>
      </c>
      <c r="BF12" s="187">
        <f t="shared" ref="BF12:BI13" si="11">R12+AL12</f>
        <v>31</v>
      </c>
      <c r="BG12" s="187">
        <f t="shared" si="11"/>
        <v>42</v>
      </c>
      <c r="BH12" s="187">
        <f t="shared" si="11"/>
        <v>41</v>
      </c>
      <c r="BI12" s="187">
        <f t="shared" si="11"/>
        <v>52</v>
      </c>
      <c r="BJ12" s="187">
        <f>SUM(BE12:BI12)</f>
        <v>208</v>
      </c>
      <c r="BK12" s="251" t="s">
        <v>13</v>
      </c>
      <c r="BL12" s="251"/>
      <c r="BM12" s="187">
        <f t="shared" ref="BM12:BQ13" si="12">Y12+AS12</f>
        <v>37</v>
      </c>
      <c r="BN12" s="187">
        <f t="shared" si="12"/>
        <v>45</v>
      </c>
      <c r="BO12" s="187">
        <f t="shared" si="12"/>
        <v>48</v>
      </c>
      <c r="BP12" s="187">
        <f t="shared" si="12"/>
        <v>52</v>
      </c>
      <c r="BQ12" s="187">
        <f t="shared" si="12"/>
        <v>49</v>
      </c>
      <c r="BR12" s="188">
        <f>SUM(BM12:BQ12)</f>
        <v>231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48</v>
      </c>
      <c r="R13" s="15">
        <v>56</v>
      </c>
      <c r="S13" s="15">
        <v>43</v>
      </c>
      <c r="T13" s="15">
        <v>47</v>
      </c>
      <c r="U13" s="15">
        <v>38</v>
      </c>
      <c r="V13" s="15">
        <f>SUM(Q13:U13)</f>
        <v>232</v>
      </c>
      <c r="W13" s="256" t="s">
        <v>15</v>
      </c>
      <c r="X13" s="257"/>
      <c r="Y13" s="15">
        <v>39</v>
      </c>
      <c r="Z13" s="15">
        <v>47</v>
      </c>
      <c r="AA13" s="15">
        <v>57</v>
      </c>
      <c r="AB13" s="15">
        <v>49</v>
      </c>
      <c r="AC13" s="15">
        <v>46</v>
      </c>
      <c r="AD13" s="16">
        <f>SUM(Y13:AC13)</f>
        <v>238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2</v>
      </c>
      <c r="AX13" s="16">
        <f>SUM(AS13:AW13)</f>
        <v>2</v>
      </c>
      <c r="BC13" s="239" t="s">
        <v>15</v>
      </c>
      <c r="BD13" s="258"/>
      <c r="BE13" s="14">
        <f>Q13+AK13</f>
        <v>48</v>
      </c>
      <c r="BF13" s="15">
        <f t="shared" si="11"/>
        <v>56</v>
      </c>
      <c r="BG13" s="15">
        <f t="shared" si="11"/>
        <v>43</v>
      </c>
      <c r="BH13" s="15">
        <f t="shared" si="11"/>
        <v>47</v>
      </c>
      <c r="BI13" s="15">
        <f t="shared" si="11"/>
        <v>38</v>
      </c>
      <c r="BJ13" s="15">
        <f>SUM(BE13:BI13)</f>
        <v>232</v>
      </c>
      <c r="BK13" s="252" t="s">
        <v>15</v>
      </c>
      <c r="BL13" s="252"/>
      <c r="BM13" s="15">
        <f t="shared" si="12"/>
        <v>39</v>
      </c>
      <c r="BN13" s="15">
        <f t="shared" si="12"/>
        <v>47</v>
      </c>
      <c r="BO13" s="15">
        <f t="shared" si="12"/>
        <v>57</v>
      </c>
      <c r="BP13" s="15">
        <f t="shared" si="12"/>
        <v>49</v>
      </c>
      <c r="BQ13" s="15">
        <f t="shared" si="12"/>
        <v>48</v>
      </c>
      <c r="BR13" s="16">
        <f>SUM(BM13:BQ13)</f>
        <v>240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90</v>
      </c>
      <c r="R14" s="17">
        <f t="shared" si="13"/>
        <v>87</v>
      </c>
      <c r="S14" s="17">
        <f t="shared" si="13"/>
        <v>85</v>
      </c>
      <c r="T14" s="17">
        <f t="shared" si="13"/>
        <v>88</v>
      </c>
      <c r="U14" s="17">
        <f t="shared" si="13"/>
        <v>90</v>
      </c>
      <c r="V14" s="17">
        <f t="shared" si="13"/>
        <v>440</v>
      </c>
      <c r="W14" s="260" t="s">
        <v>12</v>
      </c>
      <c r="X14" s="261"/>
      <c r="Y14" s="17">
        <f t="shared" ref="Y14:AD14" si="14">SUM(Y12:Y13)</f>
        <v>76</v>
      </c>
      <c r="Z14" s="17">
        <f t="shared" si="14"/>
        <v>92</v>
      </c>
      <c r="AA14" s="17">
        <f t="shared" si="14"/>
        <v>105</v>
      </c>
      <c r="AB14" s="17">
        <f t="shared" si="14"/>
        <v>101</v>
      </c>
      <c r="AC14" s="17">
        <f t="shared" si="14"/>
        <v>93</v>
      </c>
      <c r="AD14" s="17">
        <f t="shared" si="14"/>
        <v>467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4</v>
      </c>
      <c r="AX14" s="17">
        <f t="shared" si="16"/>
        <v>4</v>
      </c>
      <c r="BC14" s="239" t="s">
        <v>12</v>
      </c>
      <c r="BD14" s="240"/>
      <c r="BE14" s="17">
        <f t="shared" ref="BE14:BJ14" si="17">SUM(BE12:BE13)</f>
        <v>90</v>
      </c>
      <c r="BF14" s="17">
        <f t="shared" si="17"/>
        <v>87</v>
      </c>
      <c r="BG14" s="17">
        <f t="shared" si="17"/>
        <v>85</v>
      </c>
      <c r="BH14" s="17">
        <f t="shared" si="17"/>
        <v>88</v>
      </c>
      <c r="BI14" s="17">
        <f t="shared" si="17"/>
        <v>90</v>
      </c>
      <c r="BJ14" s="17">
        <f t="shared" si="17"/>
        <v>440</v>
      </c>
      <c r="BK14" s="260" t="s">
        <v>12</v>
      </c>
      <c r="BL14" s="261"/>
      <c r="BM14" s="17">
        <f t="shared" ref="BM14:BR14" si="18">SUM(BM12:BM13)</f>
        <v>76</v>
      </c>
      <c r="BN14" s="17">
        <f t="shared" si="18"/>
        <v>92</v>
      </c>
      <c r="BO14" s="17">
        <f t="shared" si="18"/>
        <v>105</v>
      </c>
      <c r="BP14" s="17">
        <f t="shared" si="18"/>
        <v>101</v>
      </c>
      <c r="BQ14" s="17">
        <f t="shared" si="18"/>
        <v>97</v>
      </c>
      <c r="BR14" s="17">
        <f t="shared" si="18"/>
        <v>471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1603</v>
      </c>
      <c r="D17" s="73">
        <f>V28+AD28+V33+AD33+V38</f>
        <v>1531</v>
      </c>
      <c r="E17" s="74">
        <f>SUM(C17:D17)</f>
        <v>3134</v>
      </c>
      <c r="F17" s="75">
        <f>AP27+AX27+AP32+AX32+AP37</f>
        <v>4</v>
      </c>
      <c r="G17" s="73">
        <f>AP28+AX28+AP33+AX33+AP38</f>
        <v>9</v>
      </c>
      <c r="H17" s="74">
        <f>SUM(F17:G17)</f>
        <v>13</v>
      </c>
      <c r="I17" s="112">
        <f t="shared" ref="I17:K20" si="19">+C17+F17</f>
        <v>1607</v>
      </c>
      <c r="J17" s="113">
        <f t="shared" si="19"/>
        <v>1540</v>
      </c>
      <c r="K17" s="114">
        <f t="shared" si="19"/>
        <v>3147</v>
      </c>
      <c r="L17" s="68"/>
      <c r="O17" s="239" t="s">
        <v>13</v>
      </c>
      <c r="P17" s="258"/>
      <c r="Q17" s="186">
        <v>42</v>
      </c>
      <c r="R17" s="187">
        <v>23</v>
      </c>
      <c r="S17" s="187">
        <v>39</v>
      </c>
      <c r="T17" s="187">
        <v>47</v>
      </c>
      <c r="U17" s="187">
        <v>33</v>
      </c>
      <c r="V17" s="187">
        <f>SUM(Q17:U17)</f>
        <v>184</v>
      </c>
      <c r="W17" s="249" t="s">
        <v>13</v>
      </c>
      <c r="X17" s="250"/>
      <c r="Y17" s="187">
        <v>44</v>
      </c>
      <c r="Z17" s="187">
        <v>37</v>
      </c>
      <c r="AA17" s="187">
        <v>31</v>
      </c>
      <c r="AB17" s="187">
        <v>41</v>
      </c>
      <c r="AC17" s="187">
        <v>34</v>
      </c>
      <c r="AD17" s="188">
        <f>SUM(Y17:AC17)</f>
        <v>187</v>
      </c>
      <c r="AI17" s="239" t="s">
        <v>13</v>
      </c>
      <c r="AJ17" s="258"/>
      <c r="AK17" s="23">
        <v>4</v>
      </c>
      <c r="AL17" s="187">
        <v>4</v>
      </c>
      <c r="AM17" s="187">
        <v>4</v>
      </c>
      <c r="AN17" s="187">
        <v>2</v>
      </c>
      <c r="AO17" s="187">
        <v>3</v>
      </c>
      <c r="AP17" s="187">
        <f>SUM(AK17:AO17)</f>
        <v>17</v>
      </c>
      <c r="AQ17" s="249" t="s">
        <v>13</v>
      </c>
      <c r="AR17" s="250"/>
      <c r="AS17" s="187">
        <v>2</v>
      </c>
      <c r="AT17" s="187">
        <v>3</v>
      </c>
      <c r="AU17" s="187">
        <v>1</v>
      </c>
      <c r="AV17" s="187">
        <v>3</v>
      </c>
      <c r="AW17" s="187">
        <v>2</v>
      </c>
      <c r="AX17" s="188">
        <f>SUM(AS17:AW17)</f>
        <v>11</v>
      </c>
      <c r="BC17" s="239" t="s">
        <v>13</v>
      </c>
      <c r="BD17" s="258"/>
      <c r="BE17" s="186">
        <f t="shared" ref="BE17:BI18" si="20">Q17+AK17</f>
        <v>46</v>
      </c>
      <c r="BF17" s="187">
        <f t="shared" si="20"/>
        <v>27</v>
      </c>
      <c r="BG17" s="187">
        <f t="shared" si="20"/>
        <v>43</v>
      </c>
      <c r="BH17" s="187">
        <f t="shared" si="20"/>
        <v>49</v>
      </c>
      <c r="BI17" s="187">
        <f t="shared" si="20"/>
        <v>36</v>
      </c>
      <c r="BJ17" s="187">
        <f>SUM(BE17:BI17)</f>
        <v>201</v>
      </c>
      <c r="BK17" s="251" t="s">
        <v>13</v>
      </c>
      <c r="BL17" s="251"/>
      <c r="BM17" s="187">
        <f t="shared" ref="BM17:BQ18" si="21">Y17+AS17</f>
        <v>46</v>
      </c>
      <c r="BN17" s="187">
        <f t="shared" si="21"/>
        <v>40</v>
      </c>
      <c r="BO17" s="187">
        <f t="shared" si="21"/>
        <v>32</v>
      </c>
      <c r="BP17" s="187">
        <f t="shared" si="21"/>
        <v>44</v>
      </c>
      <c r="BQ17" s="187">
        <f t="shared" si="21"/>
        <v>36</v>
      </c>
      <c r="BR17" s="188">
        <f>SUM(BM17:BQ17)</f>
        <v>198</v>
      </c>
    </row>
    <row r="18" spans="2:70" ht="15.75" thickBot="1" x14ac:dyDescent="0.2">
      <c r="B18" s="149" t="s">
        <v>38</v>
      </c>
      <c r="C18" s="146">
        <f>AD37</f>
        <v>394</v>
      </c>
      <c r="D18" s="65">
        <f>AD38</f>
        <v>413</v>
      </c>
      <c r="E18" s="66">
        <f>SUM(C18:D18)</f>
        <v>807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394</v>
      </c>
      <c r="J18" s="116">
        <f t="shared" si="19"/>
        <v>413</v>
      </c>
      <c r="K18" s="117">
        <f t="shared" si="19"/>
        <v>807</v>
      </c>
      <c r="L18" s="69"/>
      <c r="O18" s="239" t="s">
        <v>15</v>
      </c>
      <c r="P18" s="258"/>
      <c r="Q18" s="14">
        <v>39</v>
      </c>
      <c r="R18" s="15">
        <v>37</v>
      </c>
      <c r="S18" s="15">
        <v>57</v>
      </c>
      <c r="T18" s="15">
        <v>25</v>
      </c>
      <c r="U18" s="15">
        <v>27</v>
      </c>
      <c r="V18" s="15">
        <f>SUM(Q18:U18)</f>
        <v>185</v>
      </c>
      <c r="W18" s="256" t="s">
        <v>15</v>
      </c>
      <c r="X18" s="257"/>
      <c r="Y18" s="15">
        <v>27</v>
      </c>
      <c r="Z18" s="15">
        <v>27</v>
      </c>
      <c r="AA18" s="15">
        <v>30</v>
      </c>
      <c r="AB18" s="15">
        <v>31</v>
      </c>
      <c r="AC18" s="15">
        <v>25</v>
      </c>
      <c r="AD18" s="16">
        <f>SUM(Y18:AC18)</f>
        <v>140</v>
      </c>
      <c r="AI18" s="239" t="s">
        <v>15</v>
      </c>
      <c r="AJ18" s="258"/>
      <c r="AK18" s="14">
        <v>1</v>
      </c>
      <c r="AL18" s="15">
        <v>1</v>
      </c>
      <c r="AM18" s="15">
        <v>2</v>
      </c>
      <c r="AN18" s="15">
        <v>1</v>
      </c>
      <c r="AO18" s="15">
        <v>0</v>
      </c>
      <c r="AP18" s="15">
        <f>SUM(AK18:AO18)</f>
        <v>5</v>
      </c>
      <c r="AQ18" s="256" t="s">
        <v>15</v>
      </c>
      <c r="AR18" s="257"/>
      <c r="AS18" s="15">
        <v>1</v>
      </c>
      <c r="AT18" s="15">
        <v>1</v>
      </c>
      <c r="AU18" s="15">
        <v>1</v>
      </c>
      <c r="AV18" s="15">
        <v>3</v>
      </c>
      <c r="AW18" s="15">
        <v>1</v>
      </c>
      <c r="AX18" s="16">
        <f>SUM(AS18:AW18)</f>
        <v>7</v>
      </c>
      <c r="BC18" s="239" t="s">
        <v>15</v>
      </c>
      <c r="BD18" s="258"/>
      <c r="BE18" s="14">
        <f t="shared" si="20"/>
        <v>40</v>
      </c>
      <c r="BF18" s="15">
        <f t="shared" si="20"/>
        <v>38</v>
      </c>
      <c r="BG18" s="15">
        <f t="shared" si="20"/>
        <v>59</v>
      </c>
      <c r="BH18" s="15">
        <f t="shared" si="20"/>
        <v>26</v>
      </c>
      <c r="BI18" s="15">
        <f t="shared" si="20"/>
        <v>27</v>
      </c>
      <c r="BJ18" s="15">
        <f>SUM(BE18:BI18)</f>
        <v>190</v>
      </c>
      <c r="BK18" s="252" t="s">
        <v>15</v>
      </c>
      <c r="BL18" s="252"/>
      <c r="BM18" s="15">
        <f t="shared" si="21"/>
        <v>28</v>
      </c>
      <c r="BN18" s="15">
        <f t="shared" si="21"/>
        <v>28</v>
      </c>
      <c r="BO18" s="15">
        <f t="shared" si="21"/>
        <v>31</v>
      </c>
      <c r="BP18" s="15">
        <f t="shared" si="21"/>
        <v>34</v>
      </c>
      <c r="BQ18" s="15">
        <f t="shared" si="21"/>
        <v>26</v>
      </c>
      <c r="BR18" s="16">
        <f>SUM(BM18:BQ18)</f>
        <v>147</v>
      </c>
    </row>
    <row r="19" spans="2:70" ht="15" x14ac:dyDescent="0.15">
      <c r="B19" s="150" t="s">
        <v>39</v>
      </c>
      <c r="C19" s="138">
        <f>V42</f>
        <v>460</v>
      </c>
      <c r="D19" s="59">
        <f>V43</f>
        <v>492</v>
      </c>
      <c r="E19" s="60">
        <f>SUM(C19:D19)</f>
        <v>952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460</v>
      </c>
      <c r="J19" s="105">
        <f t="shared" si="19"/>
        <v>492</v>
      </c>
      <c r="K19" s="118">
        <f t="shared" si="19"/>
        <v>952</v>
      </c>
      <c r="L19" s="69"/>
      <c r="O19" s="239" t="s">
        <v>12</v>
      </c>
      <c r="P19" s="240"/>
      <c r="Q19" s="17">
        <f t="shared" ref="Q19:V19" si="22">SUM(Q17:Q18)</f>
        <v>81</v>
      </c>
      <c r="R19" s="17">
        <f t="shared" si="22"/>
        <v>60</v>
      </c>
      <c r="S19" s="17">
        <f t="shared" si="22"/>
        <v>96</v>
      </c>
      <c r="T19" s="17">
        <f t="shared" si="22"/>
        <v>72</v>
      </c>
      <c r="U19" s="17">
        <f t="shared" si="22"/>
        <v>60</v>
      </c>
      <c r="V19" s="17">
        <f t="shared" si="22"/>
        <v>369</v>
      </c>
      <c r="W19" s="260" t="s">
        <v>12</v>
      </c>
      <c r="X19" s="261"/>
      <c r="Y19" s="17">
        <f>SUM(Y17:Y18)</f>
        <v>71</v>
      </c>
      <c r="Z19" s="17">
        <f t="shared" ref="Z19:AD19" si="23">SUM(Z17:Z18)</f>
        <v>64</v>
      </c>
      <c r="AA19" s="17">
        <f t="shared" si="23"/>
        <v>61</v>
      </c>
      <c r="AB19" s="17">
        <f t="shared" si="23"/>
        <v>72</v>
      </c>
      <c r="AC19" s="17">
        <f t="shared" si="23"/>
        <v>59</v>
      </c>
      <c r="AD19" s="17">
        <f t="shared" si="23"/>
        <v>327</v>
      </c>
      <c r="AI19" s="239" t="s">
        <v>12</v>
      </c>
      <c r="AJ19" s="240"/>
      <c r="AK19" s="17">
        <f t="shared" ref="AK19:AP19" si="24">SUM(AK17:AK18)</f>
        <v>5</v>
      </c>
      <c r="AL19" s="17">
        <f t="shared" si="24"/>
        <v>5</v>
      </c>
      <c r="AM19" s="17">
        <f t="shared" si="24"/>
        <v>6</v>
      </c>
      <c r="AN19" s="17">
        <f t="shared" si="24"/>
        <v>3</v>
      </c>
      <c r="AO19" s="17">
        <f t="shared" si="24"/>
        <v>3</v>
      </c>
      <c r="AP19" s="17">
        <f t="shared" si="24"/>
        <v>22</v>
      </c>
      <c r="AQ19" s="260" t="s">
        <v>12</v>
      </c>
      <c r="AR19" s="261"/>
      <c r="AS19" s="17">
        <f t="shared" ref="AS19:AX19" si="25">SUM(AS17:AS18)</f>
        <v>3</v>
      </c>
      <c r="AT19" s="17">
        <f t="shared" si="25"/>
        <v>4</v>
      </c>
      <c r="AU19" s="17">
        <f t="shared" si="25"/>
        <v>2</v>
      </c>
      <c r="AV19" s="17">
        <f t="shared" si="25"/>
        <v>6</v>
      </c>
      <c r="AW19" s="17">
        <f t="shared" si="25"/>
        <v>3</v>
      </c>
      <c r="AX19" s="17">
        <f t="shared" si="25"/>
        <v>18</v>
      </c>
      <c r="BC19" s="239" t="s">
        <v>12</v>
      </c>
      <c r="BD19" s="240"/>
      <c r="BE19" s="17">
        <f t="shared" ref="BE19:BJ19" si="26">SUM(BE17:BE18)</f>
        <v>86</v>
      </c>
      <c r="BF19" s="17">
        <f t="shared" si="26"/>
        <v>65</v>
      </c>
      <c r="BG19" s="17">
        <f t="shared" si="26"/>
        <v>102</v>
      </c>
      <c r="BH19" s="17">
        <f t="shared" si="26"/>
        <v>75</v>
      </c>
      <c r="BI19" s="17">
        <f t="shared" si="26"/>
        <v>63</v>
      </c>
      <c r="BJ19" s="17">
        <f t="shared" si="26"/>
        <v>391</v>
      </c>
      <c r="BK19" s="260" t="s">
        <v>12</v>
      </c>
      <c r="BL19" s="261"/>
      <c r="BM19" s="17">
        <f t="shared" ref="BM19:BR19" si="27">SUM(BM17:BM18)</f>
        <v>74</v>
      </c>
      <c r="BN19" s="17">
        <f t="shared" si="27"/>
        <v>68</v>
      </c>
      <c r="BO19" s="17">
        <f t="shared" si="27"/>
        <v>63</v>
      </c>
      <c r="BP19" s="17">
        <f t="shared" si="27"/>
        <v>78</v>
      </c>
      <c r="BQ19" s="17">
        <f t="shared" si="27"/>
        <v>62</v>
      </c>
      <c r="BR19" s="17">
        <f t="shared" si="27"/>
        <v>345</v>
      </c>
    </row>
    <row r="20" spans="2:70" ht="15.75" thickBot="1" x14ac:dyDescent="0.2">
      <c r="B20" s="151" t="s">
        <v>22</v>
      </c>
      <c r="C20" s="147">
        <f>C9-C18-C19</f>
        <v>848</v>
      </c>
      <c r="D20" s="76">
        <f>D9-D18-D19</f>
        <v>1358</v>
      </c>
      <c r="E20" s="77">
        <f>SUM(C20:D20)</f>
        <v>2206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848</v>
      </c>
      <c r="J20" s="120">
        <f t="shared" si="19"/>
        <v>1359</v>
      </c>
      <c r="K20" s="121">
        <f t="shared" si="19"/>
        <v>2207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86">
        <v>30</v>
      </c>
      <c r="R22" s="168">
        <v>40</v>
      </c>
      <c r="S22" s="187">
        <v>42</v>
      </c>
      <c r="T22" s="187">
        <v>42</v>
      </c>
      <c r="U22" s="187">
        <v>32</v>
      </c>
      <c r="V22" s="187">
        <f>SUM(Q22:U22)</f>
        <v>186</v>
      </c>
      <c r="W22" s="249" t="s">
        <v>13</v>
      </c>
      <c r="X22" s="250"/>
      <c r="Y22" s="186">
        <v>45</v>
      </c>
      <c r="Z22" s="168">
        <v>52</v>
      </c>
      <c r="AA22" s="187">
        <v>44</v>
      </c>
      <c r="AB22" s="187">
        <v>52</v>
      </c>
      <c r="AC22" s="187">
        <v>57</v>
      </c>
      <c r="AD22" s="188">
        <f>SUM(Y22:AC22)</f>
        <v>250</v>
      </c>
      <c r="AI22" s="239" t="s">
        <v>13</v>
      </c>
      <c r="AJ22" s="258"/>
      <c r="AK22" s="186">
        <v>3</v>
      </c>
      <c r="AL22" s="187">
        <v>1</v>
      </c>
      <c r="AM22" s="187">
        <v>0</v>
      </c>
      <c r="AN22" s="187">
        <v>1</v>
      </c>
      <c r="AO22" s="187">
        <v>4</v>
      </c>
      <c r="AP22" s="187">
        <f>SUM(AK22:AO22)</f>
        <v>9</v>
      </c>
      <c r="AQ22" s="249" t="s">
        <v>13</v>
      </c>
      <c r="AR22" s="250"/>
      <c r="AS22" s="187">
        <v>1</v>
      </c>
      <c r="AT22" s="187">
        <v>1</v>
      </c>
      <c r="AU22" s="187">
        <v>4</v>
      </c>
      <c r="AV22" s="187">
        <v>0</v>
      </c>
      <c r="AW22" s="187">
        <v>1</v>
      </c>
      <c r="AX22" s="188">
        <f>SUM(AS22:AW22)</f>
        <v>7</v>
      </c>
      <c r="BC22" s="239" t="s">
        <v>13</v>
      </c>
      <c r="BD22" s="258"/>
      <c r="BE22" s="186">
        <f t="shared" ref="BE22:BI23" si="28">Q22+AK22</f>
        <v>33</v>
      </c>
      <c r="BF22" s="187">
        <f t="shared" si="28"/>
        <v>41</v>
      </c>
      <c r="BG22" s="187">
        <f t="shared" si="28"/>
        <v>42</v>
      </c>
      <c r="BH22" s="187">
        <f t="shared" si="28"/>
        <v>43</v>
      </c>
      <c r="BI22" s="187">
        <f t="shared" si="28"/>
        <v>36</v>
      </c>
      <c r="BJ22" s="187">
        <f>SUM(BE22:BI22)</f>
        <v>195</v>
      </c>
      <c r="BK22" s="251" t="s">
        <v>13</v>
      </c>
      <c r="BL22" s="251"/>
      <c r="BM22" s="187">
        <f t="shared" ref="BM22:BQ23" si="29">Y22+AS22</f>
        <v>46</v>
      </c>
      <c r="BN22" s="187">
        <f t="shared" si="29"/>
        <v>53</v>
      </c>
      <c r="BO22" s="187">
        <f t="shared" si="29"/>
        <v>48</v>
      </c>
      <c r="BP22" s="187">
        <f t="shared" si="29"/>
        <v>52</v>
      </c>
      <c r="BQ22" s="187">
        <f t="shared" si="29"/>
        <v>58</v>
      </c>
      <c r="BR22" s="188">
        <f>SUM(BM22:BQ22)</f>
        <v>257</v>
      </c>
    </row>
    <row r="23" spans="2:70" ht="16.5" thickTop="1" thickBot="1" x14ac:dyDescent="0.2">
      <c r="B23" s="94" t="s">
        <v>37</v>
      </c>
      <c r="C23" s="95">
        <f>ROUND(C17/$C$10,4)</f>
        <v>0.3276</v>
      </c>
      <c r="D23" s="96">
        <f>ROUND(D17/$D$10,4)</f>
        <v>0.28860000000000002</v>
      </c>
      <c r="E23" s="97">
        <f>ROUND(E17/$E$10,4)</f>
        <v>0.30730000000000002</v>
      </c>
      <c r="F23" s="95">
        <f>ROUND(F17/$F$10,4)</f>
        <v>0.08</v>
      </c>
      <c r="G23" s="96">
        <f>ROUND(G17/$G$10,4)</f>
        <v>0.2</v>
      </c>
      <c r="H23" s="97">
        <f>ROUND(H17/$H$10,4)</f>
        <v>0.1368</v>
      </c>
      <c r="I23" s="124">
        <f>ROUND(I17/$I$10,4)</f>
        <v>0.3251</v>
      </c>
      <c r="J23" s="125">
        <f>ROUND(J17/$J$10,4)</f>
        <v>0.28789999999999999</v>
      </c>
      <c r="K23" s="126">
        <f>ROUND(K17/$K$10,4)</f>
        <v>0.30570000000000003</v>
      </c>
      <c r="L23" s="69"/>
      <c r="O23" s="239" t="s">
        <v>15</v>
      </c>
      <c r="P23" s="258"/>
      <c r="Q23" s="14">
        <v>36</v>
      </c>
      <c r="R23" s="15">
        <v>28</v>
      </c>
      <c r="S23" s="15">
        <v>29</v>
      </c>
      <c r="T23" s="15">
        <v>36</v>
      </c>
      <c r="U23" s="15">
        <v>38</v>
      </c>
      <c r="V23" s="15">
        <f>SUM(Q23:U23)</f>
        <v>167</v>
      </c>
      <c r="W23" s="256" t="s">
        <v>15</v>
      </c>
      <c r="X23" s="257"/>
      <c r="Y23" s="15">
        <v>46</v>
      </c>
      <c r="Z23" s="15">
        <v>40</v>
      </c>
      <c r="AA23" s="15">
        <v>47</v>
      </c>
      <c r="AB23" s="15">
        <v>48</v>
      </c>
      <c r="AC23" s="25">
        <v>61</v>
      </c>
      <c r="AD23" s="16">
        <f>SUM(Y23:AC23)</f>
        <v>242</v>
      </c>
      <c r="AI23" s="239" t="s">
        <v>15</v>
      </c>
      <c r="AJ23" s="258"/>
      <c r="AK23" s="14">
        <v>3</v>
      </c>
      <c r="AL23" s="15">
        <v>3</v>
      </c>
      <c r="AM23" s="15">
        <v>2</v>
      </c>
      <c r="AN23" s="15">
        <v>3</v>
      </c>
      <c r="AO23" s="15">
        <v>3</v>
      </c>
      <c r="AP23" s="15">
        <f>SUM(AK23:AO23)</f>
        <v>14</v>
      </c>
      <c r="AQ23" s="256" t="s">
        <v>15</v>
      </c>
      <c r="AR23" s="257"/>
      <c r="AS23" s="15">
        <v>2</v>
      </c>
      <c r="AT23" s="15">
        <v>3</v>
      </c>
      <c r="AU23" s="15">
        <v>2</v>
      </c>
      <c r="AV23" s="15">
        <v>0</v>
      </c>
      <c r="AW23" s="15">
        <v>0</v>
      </c>
      <c r="AX23" s="16">
        <f>SUM(AS23:AW23)</f>
        <v>7</v>
      </c>
      <c r="BC23" s="239" t="s">
        <v>15</v>
      </c>
      <c r="BD23" s="258"/>
      <c r="BE23" s="14">
        <f t="shared" si="28"/>
        <v>39</v>
      </c>
      <c r="BF23" s="15">
        <f t="shared" si="28"/>
        <v>31</v>
      </c>
      <c r="BG23" s="15">
        <f t="shared" si="28"/>
        <v>31</v>
      </c>
      <c r="BH23" s="15">
        <f t="shared" si="28"/>
        <v>39</v>
      </c>
      <c r="BI23" s="15">
        <f t="shared" si="28"/>
        <v>41</v>
      </c>
      <c r="BJ23" s="15">
        <f>SUM(BE23:BI23)</f>
        <v>181</v>
      </c>
      <c r="BK23" s="252" t="s">
        <v>15</v>
      </c>
      <c r="BL23" s="252"/>
      <c r="BM23" s="15">
        <f t="shared" si="29"/>
        <v>48</v>
      </c>
      <c r="BN23" s="15">
        <f t="shared" si="29"/>
        <v>43</v>
      </c>
      <c r="BO23" s="15">
        <f t="shared" si="29"/>
        <v>49</v>
      </c>
      <c r="BP23" s="15">
        <f t="shared" si="29"/>
        <v>48</v>
      </c>
      <c r="BQ23" s="15">
        <f t="shared" si="29"/>
        <v>61</v>
      </c>
      <c r="BR23" s="16">
        <f>SUM(BM23:BQ23)</f>
        <v>249</v>
      </c>
    </row>
    <row r="24" spans="2:70" ht="15" x14ac:dyDescent="0.15">
      <c r="B24" s="84" t="s">
        <v>38</v>
      </c>
      <c r="C24" s="86">
        <f>ROUND(C18/$C$10,4)</f>
        <v>8.0500000000000002E-2</v>
      </c>
      <c r="D24" s="83">
        <f>ROUND(D18/$D$10,4)</f>
        <v>7.7899999999999997E-2</v>
      </c>
      <c r="E24" s="87">
        <f>ROUND(E18/$E$10,4)</f>
        <v>7.9100000000000004E-2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7.9699999999999993E-2</v>
      </c>
      <c r="J24" s="128">
        <f>ROUND(J18/$J$10,4)</f>
        <v>7.7200000000000005E-2</v>
      </c>
      <c r="K24" s="129">
        <f>ROUND(K18/$K$10,4)</f>
        <v>7.8399999999999997E-2</v>
      </c>
      <c r="O24" s="239" t="s">
        <v>12</v>
      </c>
      <c r="P24" s="240"/>
      <c r="Q24" s="17">
        <f t="shared" ref="Q24:V24" si="30">SUM(Q22:Q23)</f>
        <v>66</v>
      </c>
      <c r="R24" s="17">
        <f t="shared" si="30"/>
        <v>68</v>
      </c>
      <c r="S24" s="17">
        <f t="shared" si="30"/>
        <v>71</v>
      </c>
      <c r="T24" s="17">
        <f t="shared" si="30"/>
        <v>78</v>
      </c>
      <c r="U24" s="17">
        <f t="shared" si="30"/>
        <v>70</v>
      </c>
      <c r="V24" s="17">
        <f t="shared" si="30"/>
        <v>353</v>
      </c>
      <c r="W24" s="260" t="s">
        <v>12</v>
      </c>
      <c r="X24" s="261"/>
      <c r="Y24" s="17">
        <f t="shared" ref="Y24:AD24" si="31">SUM(Y22:Y23)</f>
        <v>91</v>
      </c>
      <c r="Z24" s="17">
        <f t="shared" si="31"/>
        <v>92</v>
      </c>
      <c r="AA24" s="17">
        <f t="shared" si="31"/>
        <v>91</v>
      </c>
      <c r="AB24" s="17">
        <f t="shared" si="31"/>
        <v>100</v>
      </c>
      <c r="AC24" s="17">
        <f t="shared" si="31"/>
        <v>118</v>
      </c>
      <c r="AD24" s="17">
        <f t="shared" si="31"/>
        <v>492</v>
      </c>
      <c r="AI24" s="239" t="s">
        <v>12</v>
      </c>
      <c r="AJ24" s="240"/>
      <c r="AK24" s="17">
        <f t="shared" ref="AK24:AP24" si="32">SUM(AK22:AK23)</f>
        <v>6</v>
      </c>
      <c r="AL24" s="17">
        <f t="shared" si="32"/>
        <v>4</v>
      </c>
      <c r="AM24" s="17">
        <f t="shared" si="32"/>
        <v>2</v>
      </c>
      <c r="AN24" s="17">
        <f t="shared" si="32"/>
        <v>4</v>
      </c>
      <c r="AO24" s="17">
        <f t="shared" si="32"/>
        <v>7</v>
      </c>
      <c r="AP24" s="26">
        <f t="shared" si="32"/>
        <v>23</v>
      </c>
      <c r="AQ24" s="260" t="s">
        <v>12</v>
      </c>
      <c r="AR24" s="261"/>
      <c r="AS24" s="17">
        <f t="shared" ref="AS24:AX24" si="33">SUM(AS22:AS23)</f>
        <v>3</v>
      </c>
      <c r="AT24" s="17">
        <f t="shared" si="33"/>
        <v>4</v>
      </c>
      <c r="AU24" s="17">
        <f t="shared" si="33"/>
        <v>6</v>
      </c>
      <c r="AV24" s="17">
        <f t="shared" si="33"/>
        <v>0</v>
      </c>
      <c r="AW24" s="17">
        <f t="shared" si="33"/>
        <v>1</v>
      </c>
      <c r="AX24" s="17">
        <f t="shared" si="33"/>
        <v>14</v>
      </c>
      <c r="BC24" s="239" t="s">
        <v>12</v>
      </c>
      <c r="BD24" s="240"/>
      <c r="BE24" s="17">
        <f t="shared" ref="BE24:BJ24" si="34">SUM(BE22:BE23)</f>
        <v>72</v>
      </c>
      <c r="BF24" s="17">
        <f t="shared" si="34"/>
        <v>72</v>
      </c>
      <c r="BG24" s="17">
        <f t="shared" si="34"/>
        <v>73</v>
      </c>
      <c r="BH24" s="17">
        <f t="shared" si="34"/>
        <v>82</v>
      </c>
      <c r="BI24" s="17">
        <f t="shared" si="34"/>
        <v>77</v>
      </c>
      <c r="BJ24" s="17">
        <f t="shared" si="34"/>
        <v>376</v>
      </c>
      <c r="BK24" s="260" t="s">
        <v>12</v>
      </c>
      <c r="BL24" s="261"/>
      <c r="BM24" s="17">
        <f t="shared" ref="BM24:BR24" si="35">SUM(BM22:BM23)</f>
        <v>94</v>
      </c>
      <c r="BN24" s="17">
        <f t="shared" si="35"/>
        <v>96</v>
      </c>
      <c r="BO24" s="17">
        <f t="shared" si="35"/>
        <v>97</v>
      </c>
      <c r="BP24" s="17">
        <f t="shared" si="35"/>
        <v>100</v>
      </c>
      <c r="BQ24" s="17">
        <f t="shared" si="35"/>
        <v>119</v>
      </c>
      <c r="BR24" s="17">
        <f t="shared" si="35"/>
        <v>506</v>
      </c>
    </row>
    <row r="25" spans="2:70" ht="15" x14ac:dyDescent="0.15">
      <c r="B25" s="84" t="s">
        <v>39</v>
      </c>
      <c r="C25" s="86">
        <f>ROUND(C19/$C$10,4)</f>
        <v>9.4E-2</v>
      </c>
      <c r="D25" s="83">
        <f>ROUND(D19/$D$10,4)</f>
        <v>9.2700000000000005E-2</v>
      </c>
      <c r="E25" s="87">
        <f>ROUND(E19/$E$10,4)</f>
        <v>9.3399999999999997E-2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9.3100000000000002E-2</v>
      </c>
      <c r="J25" s="128">
        <f>ROUND(J19/$J$10,4)</f>
        <v>9.1999999999999998E-2</v>
      </c>
      <c r="K25" s="129">
        <f>ROUND(K19/$K$10,4)</f>
        <v>9.2499999999999999E-2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0.17330000000000001</v>
      </c>
      <c r="D26" s="89">
        <f>ROUND(D20/$D$10,4)</f>
        <v>0.25600000000000001</v>
      </c>
      <c r="E26" s="90">
        <f>ROUND(E20/$E$10,4)</f>
        <v>0.21629999999999999</v>
      </c>
      <c r="F26" s="88">
        <f>ROUND(F20/$F$10,4)</f>
        <v>0</v>
      </c>
      <c r="G26" s="89">
        <f>ROUND(G20/$G$10,4)</f>
        <v>2.2200000000000001E-2</v>
      </c>
      <c r="H26" s="90">
        <f>ROUND(H20/$H$10,4)</f>
        <v>1.0500000000000001E-2</v>
      </c>
      <c r="I26" s="130">
        <f>ROUND(I20/$I$10,4)</f>
        <v>0.1716</v>
      </c>
      <c r="J26" s="131">
        <f>ROUND(J20/$J$10,4)</f>
        <v>0.254</v>
      </c>
      <c r="K26" s="132">
        <f>ROUND(K20/$K$10,4)</f>
        <v>0.21440000000000001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86">
        <v>65</v>
      </c>
      <c r="R27" s="187">
        <v>54</v>
      </c>
      <c r="S27" s="187">
        <v>53</v>
      </c>
      <c r="T27" s="187">
        <v>55</v>
      </c>
      <c r="U27" s="187">
        <v>63</v>
      </c>
      <c r="V27" s="187">
        <f>SUM(Q27:U27)</f>
        <v>290</v>
      </c>
      <c r="W27" s="249" t="s">
        <v>13</v>
      </c>
      <c r="X27" s="250"/>
      <c r="Y27" s="187">
        <v>67</v>
      </c>
      <c r="Z27" s="187">
        <v>72</v>
      </c>
      <c r="AA27" s="187">
        <v>83</v>
      </c>
      <c r="AB27" s="187">
        <v>89</v>
      </c>
      <c r="AC27" s="187">
        <v>79</v>
      </c>
      <c r="AD27" s="188">
        <f>SUM(Y27:AC27)</f>
        <v>390</v>
      </c>
      <c r="AI27" s="239" t="s">
        <v>13</v>
      </c>
      <c r="AJ27" s="258"/>
      <c r="AK27" s="186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f>SUM(AK27:AO27)</f>
        <v>0</v>
      </c>
      <c r="AQ27" s="249" t="s">
        <v>13</v>
      </c>
      <c r="AR27" s="250"/>
      <c r="AS27" s="187">
        <v>1</v>
      </c>
      <c r="AT27" s="187">
        <v>0</v>
      </c>
      <c r="AU27" s="187">
        <v>0</v>
      </c>
      <c r="AV27" s="187">
        <v>1</v>
      </c>
      <c r="AW27" s="187">
        <v>0</v>
      </c>
      <c r="AX27" s="188">
        <f>SUM(AS27:AW27)</f>
        <v>2</v>
      </c>
      <c r="BC27" s="239" t="s">
        <v>13</v>
      </c>
      <c r="BD27" s="258"/>
      <c r="BE27" s="186">
        <f t="shared" ref="BE27:BI28" si="36">Q27+AK27</f>
        <v>65</v>
      </c>
      <c r="BF27" s="187">
        <f t="shared" si="36"/>
        <v>54</v>
      </c>
      <c r="BG27" s="187">
        <f t="shared" si="36"/>
        <v>53</v>
      </c>
      <c r="BH27" s="187">
        <f t="shared" si="36"/>
        <v>55</v>
      </c>
      <c r="BI27" s="187">
        <f t="shared" si="36"/>
        <v>63</v>
      </c>
      <c r="BJ27" s="187">
        <f>SUM(BE27:BI27)</f>
        <v>290</v>
      </c>
      <c r="BK27" s="251" t="s">
        <v>13</v>
      </c>
      <c r="BL27" s="251"/>
      <c r="BM27" s="187">
        <f t="shared" ref="BM27:BQ28" si="37">Y27+AS27</f>
        <v>68</v>
      </c>
      <c r="BN27" s="187">
        <f t="shared" si="37"/>
        <v>72</v>
      </c>
      <c r="BO27" s="187">
        <f t="shared" si="37"/>
        <v>83</v>
      </c>
      <c r="BP27" s="187">
        <f t="shared" si="37"/>
        <v>90</v>
      </c>
      <c r="BQ27" s="187">
        <f t="shared" si="37"/>
        <v>79</v>
      </c>
      <c r="BR27" s="188">
        <f>SUM(BM27:BQ27)</f>
        <v>392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56</v>
      </c>
      <c r="R28" s="15">
        <v>59</v>
      </c>
      <c r="S28" s="15">
        <v>46</v>
      </c>
      <c r="T28" s="15">
        <v>56</v>
      </c>
      <c r="U28" s="15">
        <v>62</v>
      </c>
      <c r="V28" s="15">
        <f>SUM(Q28:U28)</f>
        <v>279</v>
      </c>
      <c r="W28" s="256" t="s">
        <v>15</v>
      </c>
      <c r="X28" s="257"/>
      <c r="Y28" s="15">
        <v>68</v>
      </c>
      <c r="Z28" s="15">
        <v>64</v>
      </c>
      <c r="AA28" s="15">
        <v>65</v>
      </c>
      <c r="AB28" s="15">
        <v>62</v>
      </c>
      <c r="AC28" s="15">
        <v>60</v>
      </c>
      <c r="AD28" s="16">
        <f>SUM(Y28:AC28)</f>
        <v>319</v>
      </c>
      <c r="AI28" s="239" t="s">
        <v>15</v>
      </c>
      <c r="AJ28" s="258"/>
      <c r="AK28" s="14">
        <v>0</v>
      </c>
      <c r="AL28" s="15">
        <v>0</v>
      </c>
      <c r="AM28" s="15">
        <v>0</v>
      </c>
      <c r="AN28" s="15">
        <v>0</v>
      </c>
      <c r="AO28" s="15">
        <v>2</v>
      </c>
      <c r="AP28" s="15">
        <f>SUM(AK28:AO28)</f>
        <v>2</v>
      </c>
      <c r="AQ28" s="256" t="s">
        <v>15</v>
      </c>
      <c r="AR28" s="257"/>
      <c r="AS28" s="15">
        <v>1</v>
      </c>
      <c r="AT28" s="15">
        <v>0</v>
      </c>
      <c r="AU28" s="15">
        <v>1</v>
      </c>
      <c r="AV28" s="15">
        <v>1</v>
      </c>
      <c r="AW28" s="15">
        <v>0</v>
      </c>
      <c r="AX28" s="16">
        <f>SUM(AS28:AW28)</f>
        <v>3</v>
      </c>
      <c r="BC28" s="239" t="s">
        <v>15</v>
      </c>
      <c r="BD28" s="258"/>
      <c r="BE28" s="14">
        <f t="shared" si="36"/>
        <v>56</v>
      </c>
      <c r="BF28" s="15">
        <f t="shared" si="36"/>
        <v>59</v>
      </c>
      <c r="BG28" s="15">
        <f t="shared" si="36"/>
        <v>46</v>
      </c>
      <c r="BH28" s="15">
        <f t="shared" si="36"/>
        <v>56</v>
      </c>
      <c r="BI28" s="15">
        <f t="shared" si="36"/>
        <v>64</v>
      </c>
      <c r="BJ28" s="15">
        <f>SUM(BE28:BI28)</f>
        <v>281</v>
      </c>
      <c r="BK28" s="252" t="s">
        <v>15</v>
      </c>
      <c r="BL28" s="252"/>
      <c r="BM28" s="15">
        <f t="shared" si="37"/>
        <v>69</v>
      </c>
      <c r="BN28" s="15">
        <f t="shared" si="37"/>
        <v>64</v>
      </c>
      <c r="BO28" s="15">
        <f t="shared" si="37"/>
        <v>66</v>
      </c>
      <c r="BP28" s="15">
        <f t="shared" si="37"/>
        <v>63</v>
      </c>
      <c r="BQ28" s="15">
        <f t="shared" si="37"/>
        <v>60</v>
      </c>
      <c r="BR28" s="16">
        <f>SUM(BM28:BQ28)</f>
        <v>322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121</v>
      </c>
      <c r="R29" s="17">
        <f t="shared" ref="R29:V29" si="38">SUM(R27:R28)</f>
        <v>113</v>
      </c>
      <c r="S29" s="17">
        <f t="shared" si="38"/>
        <v>99</v>
      </c>
      <c r="T29" s="17">
        <f t="shared" si="38"/>
        <v>111</v>
      </c>
      <c r="U29" s="17">
        <f t="shared" si="38"/>
        <v>125</v>
      </c>
      <c r="V29" s="17">
        <f t="shared" si="38"/>
        <v>569</v>
      </c>
      <c r="W29" s="260" t="s">
        <v>12</v>
      </c>
      <c r="X29" s="261"/>
      <c r="Y29" s="17">
        <f t="shared" ref="Y29:AD29" si="39">SUM(Y27:Y28)</f>
        <v>135</v>
      </c>
      <c r="Z29" s="17">
        <f t="shared" si="39"/>
        <v>136</v>
      </c>
      <c r="AA29" s="17">
        <f t="shared" si="39"/>
        <v>148</v>
      </c>
      <c r="AB29" s="17">
        <f t="shared" si="39"/>
        <v>151</v>
      </c>
      <c r="AC29" s="17">
        <f t="shared" si="39"/>
        <v>139</v>
      </c>
      <c r="AD29" s="17">
        <f t="shared" si="39"/>
        <v>709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0</v>
      </c>
      <c r="AO29" s="17">
        <f t="shared" si="40"/>
        <v>2</v>
      </c>
      <c r="AP29" s="17">
        <f t="shared" si="40"/>
        <v>2</v>
      </c>
      <c r="AQ29" s="260" t="s">
        <v>12</v>
      </c>
      <c r="AR29" s="261"/>
      <c r="AS29" s="17">
        <f t="shared" ref="AS29:AX29" si="41">SUM(AS27:AS28)</f>
        <v>2</v>
      </c>
      <c r="AT29" s="17">
        <f t="shared" si="41"/>
        <v>0</v>
      </c>
      <c r="AU29" s="17">
        <f t="shared" si="41"/>
        <v>1</v>
      </c>
      <c r="AV29" s="17">
        <f t="shared" si="41"/>
        <v>2</v>
      </c>
      <c r="AW29" s="17">
        <f t="shared" si="41"/>
        <v>0</v>
      </c>
      <c r="AX29" s="17">
        <f t="shared" si="41"/>
        <v>5</v>
      </c>
      <c r="BC29" s="239" t="s">
        <v>12</v>
      </c>
      <c r="BD29" s="240"/>
      <c r="BE29" s="17">
        <f t="shared" ref="BE29:BJ29" si="42">SUM(BE27:BE28)</f>
        <v>121</v>
      </c>
      <c r="BF29" s="17">
        <f t="shared" si="42"/>
        <v>113</v>
      </c>
      <c r="BG29" s="17">
        <f t="shared" si="42"/>
        <v>99</v>
      </c>
      <c r="BH29" s="17">
        <f t="shared" si="42"/>
        <v>111</v>
      </c>
      <c r="BI29" s="17">
        <f t="shared" si="42"/>
        <v>127</v>
      </c>
      <c r="BJ29" s="17">
        <f t="shared" si="42"/>
        <v>571</v>
      </c>
      <c r="BK29" s="260" t="s">
        <v>12</v>
      </c>
      <c r="BL29" s="261"/>
      <c r="BM29" s="17">
        <f t="shared" ref="BM29:BR29" si="43">SUM(BM27:BM28)</f>
        <v>137</v>
      </c>
      <c r="BN29" s="17">
        <f t="shared" si="43"/>
        <v>136</v>
      </c>
      <c r="BO29" s="17">
        <f t="shared" si="43"/>
        <v>149</v>
      </c>
      <c r="BP29" s="17">
        <f t="shared" si="43"/>
        <v>153</v>
      </c>
      <c r="BQ29" s="17">
        <f t="shared" si="43"/>
        <v>139</v>
      </c>
      <c r="BR29" s="17">
        <f t="shared" si="43"/>
        <v>714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854</v>
      </c>
      <c r="D32" s="284">
        <f t="shared" si="44"/>
        <v>905</v>
      </c>
      <c r="E32" s="286">
        <f t="shared" si="44"/>
        <v>1759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854</v>
      </c>
      <c r="J32" s="296">
        <f t="shared" si="44"/>
        <v>905</v>
      </c>
      <c r="K32" s="298">
        <f t="shared" si="44"/>
        <v>1759</v>
      </c>
      <c r="O32" s="239" t="s">
        <v>13</v>
      </c>
      <c r="P32" s="258"/>
      <c r="Q32" s="186">
        <v>64</v>
      </c>
      <c r="R32" s="187">
        <v>64</v>
      </c>
      <c r="S32" s="187">
        <v>65</v>
      </c>
      <c r="T32" s="187">
        <v>61</v>
      </c>
      <c r="U32" s="187">
        <v>56</v>
      </c>
      <c r="V32" s="187">
        <f>SUM(Q32:U32)</f>
        <v>310</v>
      </c>
      <c r="W32" s="249" t="s">
        <v>13</v>
      </c>
      <c r="X32" s="250"/>
      <c r="Y32" s="187">
        <v>58</v>
      </c>
      <c r="Z32" s="187">
        <v>50</v>
      </c>
      <c r="AA32" s="187">
        <v>60</v>
      </c>
      <c r="AB32" s="187">
        <v>58</v>
      </c>
      <c r="AC32" s="187">
        <v>42</v>
      </c>
      <c r="AD32" s="188">
        <f>SUM(Y32:AC32)</f>
        <v>268</v>
      </c>
      <c r="AI32" s="239" t="s">
        <v>13</v>
      </c>
      <c r="AJ32" s="258"/>
      <c r="AK32" s="186">
        <v>1</v>
      </c>
      <c r="AL32" s="187">
        <v>0</v>
      </c>
      <c r="AM32" s="187">
        <v>0</v>
      </c>
      <c r="AN32" s="187">
        <v>0</v>
      </c>
      <c r="AO32" s="187">
        <v>0</v>
      </c>
      <c r="AP32" s="187">
        <f>SUM(AK32:AO32)</f>
        <v>1</v>
      </c>
      <c r="AQ32" s="249" t="s">
        <v>13</v>
      </c>
      <c r="AR32" s="250"/>
      <c r="AS32" s="187">
        <v>0</v>
      </c>
      <c r="AT32" s="187">
        <v>1</v>
      </c>
      <c r="AU32" s="187"/>
      <c r="AV32" s="187"/>
      <c r="AW32" s="187"/>
      <c r="AX32" s="188">
        <f>SUM(AS32:AW32)</f>
        <v>1</v>
      </c>
      <c r="BC32" s="239" t="s">
        <v>13</v>
      </c>
      <c r="BD32" s="258"/>
      <c r="BE32" s="186">
        <f t="shared" ref="BE32:BI32" si="45">Q32+AK32</f>
        <v>65</v>
      </c>
      <c r="BF32" s="187">
        <f t="shared" si="45"/>
        <v>64</v>
      </c>
      <c r="BG32" s="187">
        <f t="shared" si="45"/>
        <v>65</v>
      </c>
      <c r="BH32" s="187">
        <f t="shared" si="45"/>
        <v>61</v>
      </c>
      <c r="BI32" s="187">
        <f t="shared" si="45"/>
        <v>56</v>
      </c>
      <c r="BJ32" s="187">
        <f>SUM(BE32:BI32)</f>
        <v>311</v>
      </c>
      <c r="BK32" s="251" t="s">
        <v>13</v>
      </c>
      <c r="BL32" s="251"/>
      <c r="BM32" s="187">
        <f t="shared" ref="BM32:BQ33" si="46">Y32+AS32</f>
        <v>58</v>
      </c>
      <c r="BN32" s="187">
        <f t="shared" si="46"/>
        <v>51</v>
      </c>
      <c r="BO32" s="187">
        <f t="shared" si="46"/>
        <v>60</v>
      </c>
      <c r="BP32" s="187">
        <f t="shared" si="46"/>
        <v>58</v>
      </c>
      <c r="BQ32" s="187">
        <f t="shared" si="46"/>
        <v>42</v>
      </c>
      <c r="BR32" s="188">
        <f>SUM(BM32:BQ32)</f>
        <v>269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68</v>
      </c>
      <c r="R33" s="15">
        <v>79</v>
      </c>
      <c r="S33" s="15">
        <v>63</v>
      </c>
      <c r="T33" s="15">
        <v>56</v>
      </c>
      <c r="U33" s="15">
        <v>63</v>
      </c>
      <c r="V33" s="15">
        <f>SUM(Q33:U33)</f>
        <v>329</v>
      </c>
      <c r="W33" s="256" t="s">
        <v>15</v>
      </c>
      <c r="X33" s="257"/>
      <c r="Y33" s="15">
        <v>46</v>
      </c>
      <c r="Z33" s="15">
        <v>55</v>
      </c>
      <c r="AA33" s="15">
        <v>49</v>
      </c>
      <c r="AB33" s="15">
        <v>49</v>
      </c>
      <c r="AC33" s="15">
        <v>63</v>
      </c>
      <c r="AD33" s="16">
        <f>SUM(Y33:AC33)</f>
        <v>262</v>
      </c>
      <c r="AI33" s="239" t="s">
        <v>15</v>
      </c>
      <c r="AJ33" s="258"/>
      <c r="AK33" s="14">
        <v>0</v>
      </c>
      <c r="AL33" s="15">
        <v>3</v>
      </c>
      <c r="AM33" s="15">
        <v>0</v>
      </c>
      <c r="AN33" s="15">
        <v>0</v>
      </c>
      <c r="AO33" s="15">
        <v>0</v>
      </c>
      <c r="AP33" s="15">
        <f>SUM(AK33:AO33)</f>
        <v>3</v>
      </c>
      <c r="AQ33" s="256" t="s">
        <v>15</v>
      </c>
      <c r="AR33" s="257"/>
      <c r="AS33" s="15">
        <v>0</v>
      </c>
      <c r="AT33" s="15">
        <v>1</v>
      </c>
      <c r="AU33" s="15"/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68</v>
      </c>
      <c r="BF33" s="14">
        <f t="shared" ref="BF33:BI33" si="47">SUM(R33,AL33)</f>
        <v>82</v>
      </c>
      <c r="BG33" s="14">
        <f t="shared" si="47"/>
        <v>63</v>
      </c>
      <c r="BH33" s="14">
        <f t="shared" si="47"/>
        <v>56</v>
      </c>
      <c r="BI33" s="14">
        <f t="shared" si="47"/>
        <v>63</v>
      </c>
      <c r="BJ33" s="15">
        <f>SUM(BE33:BI33)</f>
        <v>332</v>
      </c>
      <c r="BK33" s="252" t="s">
        <v>15</v>
      </c>
      <c r="BL33" s="252"/>
      <c r="BM33" s="15">
        <f>Y33+AS33</f>
        <v>46</v>
      </c>
      <c r="BN33" s="15">
        <f t="shared" si="46"/>
        <v>56</v>
      </c>
      <c r="BO33" s="15">
        <f t="shared" si="46"/>
        <v>49</v>
      </c>
      <c r="BP33" s="15">
        <f t="shared" si="46"/>
        <v>49</v>
      </c>
      <c r="BQ33" s="15">
        <f t="shared" si="46"/>
        <v>63</v>
      </c>
      <c r="BR33" s="16">
        <f>SUM(BM33:BQ33)</f>
        <v>263</v>
      </c>
    </row>
    <row r="34" spans="2:70" x14ac:dyDescent="0.15">
      <c r="B34" s="80" t="s">
        <v>46</v>
      </c>
      <c r="C34" s="312">
        <f t="shared" ref="C34:K34" si="48">C20</f>
        <v>848</v>
      </c>
      <c r="D34" s="314">
        <f t="shared" si="48"/>
        <v>1358</v>
      </c>
      <c r="E34" s="316">
        <f t="shared" si="48"/>
        <v>2206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848</v>
      </c>
      <c r="J34" s="310">
        <f t="shared" si="48"/>
        <v>1359</v>
      </c>
      <c r="K34" s="324">
        <f t="shared" si="48"/>
        <v>2207</v>
      </c>
      <c r="O34" s="239" t="s">
        <v>12</v>
      </c>
      <c r="P34" s="240"/>
      <c r="Q34" s="17">
        <f t="shared" ref="Q34:V34" si="49">SUM(Q32:Q33)</f>
        <v>132</v>
      </c>
      <c r="R34" s="17">
        <f t="shared" si="49"/>
        <v>143</v>
      </c>
      <c r="S34" s="17">
        <f t="shared" si="49"/>
        <v>128</v>
      </c>
      <c r="T34" s="17">
        <f t="shared" si="49"/>
        <v>117</v>
      </c>
      <c r="U34" s="17">
        <f t="shared" si="49"/>
        <v>119</v>
      </c>
      <c r="V34" s="17">
        <f t="shared" si="49"/>
        <v>639</v>
      </c>
      <c r="W34" s="260" t="s">
        <v>12</v>
      </c>
      <c r="X34" s="261"/>
      <c r="Y34" s="17">
        <f t="shared" ref="Y34:AD34" si="50">SUM(Y32:Y33)</f>
        <v>104</v>
      </c>
      <c r="Z34" s="17">
        <f t="shared" si="50"/>
        <v>105</v>
      </c>
      <c r="AA34" s="17">
        <f t="shared" si="50"/>
        <v>109</v>
      </c>
      <c r="AB34" s="17">
        <f t="shared" si="50"/>
        <v>107</v>
      </c>
      <c r="AC34" s="17">
        <f t="shared" si="50"/>
        <v>105</v>
      </c>
      <c r="AD34" s="17">
        <f t="shared" si="50"/>
        <v>530</v>
      </c>
      <c r="AI34" s="239" t="s">
        <v>12</v>
      </c>
      <c r="AJ34" s="240"/>
      <c r="AK34" s="17">
        <f t="shared" ref="AK34:AP34" si="51">SUM(AK32:AK33)</f>
        <v>1</v>
      </c>
      <c r="AL34" s="17">
        <f t="shared" si="51"/>
        <v>3</v>
      </c>
      <c r="AM34" s="17">
        <f t="shared" si="51"/>
        <v>0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0</v>
      </c>
      <c r="AT34" s="17">
        <f t="shared" ref="AT34:AX34" si="52">SUM(AT32:AT33)</f>
        <v>2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133</v>
      </c>
      <c r="BF34" s="17">
        <f t="shared" si="53"/>
        <v>146</v>
      </c>
      <c r="BG34" s="17">
        <f t="shared" si="53"/>
        <v>128</v>
      </c>
      <c r="BH34" s="17">
        <f t="shared" si="53"/>
        <v>117</v>
      </c>
      <c r="BI34" s="17">
        <f t="shared" si="53"/>
        <v>119</v>
      </c>
      <c r="BJ34" s="17">
        <f t="shared" si="53"/>
        <v>643</v>
      </c>
      <c r="BK34" s="260" t="s">
        <v>12</v>
      </c>
      <c r="BL34" s="261"/>
      <c r="BM34" s="17">
        <f t="shared" ref="BM34:BR34" si="54">SUM(BM32:BM33)</f>
        <v>104</v>
      </c>
      <c r="BN34" s="17">
        <f t="shared" si="54"/>
        <v>107</v>
      </c>
      <c r="BO34" s="17">
        <f t="shared" si="54"/>
        <v>109</v>
      </c>
      <c r="BP34" s="17">
        <f t="shared" si="54"/>
        <v>107</v>
      </c>
      <c r="BQ34" s="17">
        <f t="shared" si="54"/>
        <v>105</v>
      </c>
      <c r="BR34" s="17">
        <f t="shared" si="54"/>
        <v>532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86">
        <v>52</v>
      </c>
      <c r="R37" s="187">
        <v>69</v>
      </c>
      <c r="S37" s="187">
        <v>75</v>
      </c>
      <c r="T37" s="187">
        <v>72</v>
      </c>
      <c r="U37" s="187">
        <v>77</v>
      </c>
      <c r="V37" s="187">
        <f>SUM(Q37:U37)</f>
        <v>345</v>
      </c>
      <c r="W37" s="249" t="s">
        <v>13</v>
      </c>
      <c r="X37" s="250"/>
      <c r="Y37" s="187">
        <v>66</v>
      </c>
      <c r="Z37" s="187">
        <v>75</v>
      </c>
      <c r="AA37" s="187">
        <v>68</v>
      </c>
      <c r="AB37" s="187">
        <v>96</v>
      </c>
      <c r="AC37" s="187">
        <v>89</v>
      </c>
      <c r="AD37" s="188">
        <f>SUM(Y37:AC37)</f>
        <v>394</v>
      </c>
      <c r="AI37" s="239" t="s">
        <v>13</v>
      </c>
      <c r="AJ37" s="258"/>
      <c r="AK37" s="186"/>
      <c r="AL37" s="187"/>
      <c r="AM37" s="187"/>
      <c r="AN37" s="187"/>
      <c r="AO37" s="187"/>
      <c r="AP37" s="187">
        <f>SUM(AK37:AO37)</f>
        <v>0</v>
      </c>
      <c r="AQ37" s="249" t="s">
        <v>13</v>
      </c>
      <c r="AR37" s="250"/>
      <c r="AS37" s="187"/>
      <c r="AT37" s="187"/>
      <c r="AU37" s="187"/>
      <c r="AV37" s="187"/>
      <c r="AW37" s="187"/>
      <c r="AX37" s="188">
        <f>SUM(AS37:AW37)</f>
        <v>0</v>
      </c>
      <c r="BC37" s="239" t="s">
        <v>13</v>
      </c>
      <c r="BD37" s="258"/>
      <c r="BE37" s="186">
        <f t="shared" ref="BE37:BI38" si="55">Q37+AK37</f>
        <v>52</v>
      </c>
      <c r="BF37" s="187">
        <f t="shared" si="55"/>
        <v>69</v>
      </c>
      <c r="BG37" s="187">
        <f t="shared" si="55"/>
        <v>75</v>
      </c>
      <c r="BH37" s="187">
        <f t="shared" si="55"/>
        <v>72</v>
      </c>
      <c r="BI37" s="187">
        <f t="shared" si="55"/>
        <v>77</v>
      </c>
      <c r="BJ37" s="187">
        <f>SUM(BE37:BI37)</f>
        <v>345</v>
      </c>
      <c r="BK37" s="251" t="s">
        <v>13</v>
      </c>
      <c r="BL37" s="251"/>
      <c r="BM37" s="187">
        <f t="shared" ref="BM37:BQ38" si="56">Y37+AS37</f>
        <v>66</v>
      </c>
      <c r="BN37" s="187">
        <f t="shared" si="56"/>
        <v>75</v>
      </c>
      <c r="BO37" s="187">
        <f t="shared" si="56"/>
        <v>68</v>
      </c>
      <c r="BP37" s="187">
        <f t="shared" si="56"/>
        <v>96</v>
      </c>
      <c r="BQ37" s="187">
        <f t="shared" si="56"/>
        <v>89</v>
      </c>
      <c r="BR37" s="188">
        <f>SUM(BM37:BQ37)</f>
        <v>394</v>
      </c>
    </row>
    <row r="38" spans="2:70" ht="14.25" thickBot="1" x14ac:dyDescent="0.2">
      <c r="B38" s="135" t="s">
        <v>41</v>
      </c>
      <c r="C38" s="332">
        <f>ROUND(C32/$C$10,4)</f>
        <v>0.17449999999999999</v>
      </c>
      <c r="D38" s="334">
        <f>ROUND(D32/$D$10,4)</f>
        <v>0.1706</v>
      </c>
      <c r="E38" s="336">
        <f>ROUND(E32/$E$10,4)</f>
        <v>0.17249999999999999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0.17280000000000001</v>
      </c>
      <c r="J38" s="328">
        <f>ROUND(J32/$J$10,4)</f>
        <v>0.16919999999999999</v>
      </c>
      <c r="K38" s="330">
        <f>ROUND(K32/$K$10,4)</f>
        <v>0.1709</v>
      </c>
      <c r="O38" s="239" t="s">
        <v>15</v>
      </c>
      <c r="P38" s="258"/>
      <c r="Q38" s="14">
        <v>70</v>
      </c>
      <c r="R38" s="15">
        <v>61</v>
      </c>
      <c r="S38" s="15">
        <v>69</v>
      </c>
      <c r="T38" s="15">
        <v>66</v>
      </c>
      <c r="U38" s="15">
        <v>76</v>
      </c>
      <c r="V38" s="15">
        <f>SUM(Q38:U38)</f>
        <v>342</v>
      </c>
      <c r="W38" s="256" t="s">
        <v>15</v>
      </c>
      <c r="X38" s="257"/>
      <c r="Y38" s="15">
        <v>83</v>
      </c>
      <c r="Z38" s="15">
        <v>61</v>
      </c>
      <c r="AA38" s="15">
        <v>94</v>
      </c>
      <c r="AB38" s="15">
        <v>83</v>
      </c>
      <c r="AC38" s="15">
        <v>92</v>
      </c>
      <c r="AD38" s="16">
        <f>SUM(Y38:AC38)</f>
        <v>413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70</v>
      </c>
      <c r="BF38" s="15">
        <f t="shared" si="55"/>
        <v>61</v>
      </c>
      <c r="BG38" s="15">
        <f t="shared" si="55"/>
        <v>69</v>
      </c>
      <c r="BH38" s="15">
        <f t="shared" si="55"/>
        <v>66</v>
      </c>
      <c r="BI38" s="15">
        <f t="shared" si="55"/>
        <v>76</v>
      </c>
      <c r="BJ38" s="15">
        <f>SUM(BE38:BI38)</f>
        <v>342</v>
      </c>
      <c r="BK38" s="252" t="s">
        <v>15</v>
      </c>
      <c r="BL38" s="252"/>
      <c r="BM38" s="15">
        <f t="shared" si="56"/>
        <v>83</v>
      </c>
      <c r="BN38" s="15">
        <f t="shared" si="56"/>
        <v>61</v>
      </c>
      <c r="BO38" s="15">
        <f t="shared" si="56"/>
        <v>94</v>
      </c>
      <c r="BP38" s="15">
        <f t="shared" si="56"/>
        <v>83</v>
      </c>
      <c r="BQ38" s="15">
        <f t="shared" si="56"/>
        <v>92</v>
      </c>
      <c r="BR38" s="16">
        <f>SUM(BM38:BQ38)</f>
        <v>413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122</v>
      </c>
      <c r="R39" s="17">
        <f t="shared" si="57"/>
        <v>130</v>
      </c>
      <c r="S39" s="17">
        <f t="shared" si="57"/>
        <v>144</v>
      </c>
      <c r="T39" s="17">
        <f t="shared" si="57"/>
        <v>138</v>
      </c>
      <c r="U39" s="17">
        <f t="shared" si="57"/>
        <v>153</v>
      </c>
      <c r="V39" s="17">
        <f t="shared" si="57"/>
        <v>687</v>
      </c>
      <c r="W39" s="260" t="s">
        <v>12</v>
      </c>
      <c r="X39" s="261"/>
      <c r="Y39" s="17">
        <f t="shared" ref="Y39:AD39" si="58">SUM(Y37:Y38)</f>
        <v>149</v>
      </c>
      <c r="Z39" s="17">
        <f t="shared" si="58"/>
        <v>136</v>
      </c>
      <c r="AA39" s="17">
        <f t="shared" si="58"/>
        <v>162</v>
      </c>
      <c r="AB39" s="17">
        <f t="shared" si="58"/>
        <v>179</v>
      </c>
      <c r="AC39" s="17">
        <f t="shared" si="58"/>
        <v>181</v>
      </c>
      <c r="AD39" s="17">
        <f t="shared" si="58"/>
        <v>807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122</v>
      </c>
      <c r="BF39" s="17">
        <f t="shared" si="61"/>
        <v>130</v>
      </c>
      <c r="BG39" s="17">
        <f t="shared" si="61"/>
        <v>144</v>
      </c>
      <c r="BH39" s="17">
        <f t="shared" si="61"/>
        <v>138</v>
      </c>
      <c r="BI39" s="17">
        <f t="shared" si="61"/>
        <v>153</v>
      </c>
      <c r="BJ39" s="17">
        <f t="shared" si="61"/>
        <v>687</v>
      </c>
      <c r="BK39" s="260" t="s">
        <v>12</v>
      </c>
      <c r="BL39" s="261"/>
      <c r="BM39" s="17">
        <f t="shared" ref="BM39:BR39" si="62">SUM(BM37:BM38)</f>
        <v>149</v>
      </c>
      <c r="BN39" s="17">
        <f t="shared" si="62"/>
        <v>136</v>
      </c>
      <c r="BO39" s="17">
        <f t="shared" si="62"/>
        <v>162</v>
      </c>
      <c r="BP39" s="17">
        <f t="shared" si="62"/>
        <v>179</v>
      </c>
      <c r="BQ39" s="17">
        <f t="shared" si="62"/>
        <v>181</v>
      </c>
      <c r="BR39" s="17">
        <f t="shared" si="62"/>
        <v>807</v>
      </c>
    </row>
    <row r="40" spans="2:70" x14ac:dyDescent="0.15">
      <c r="B40" s="82" t="s">
        <v>43</v>
      </c>
      <c r="C40" s="333">
        <f>ROUND(C34/$C$10,4)</f>
        <v>0.17330000000000001</v>
      </c>
      <c r="D40" s="335">
        <f>ROUND(D34/$D$10,4)</f>
        <v>0.25600000000000001</v>
      </c>
      <c r="E40" s="337">
        <f>ROUND(E34/$E$10,4)</f>
        <v>0.21629999999999999</v>
      </c>
      <c r="F40" s="333">
        <f>ROUND(F34/$F$10,4)</f>
        <v>0</v>
      </c>
      <c r="G40" s="335">
        <f>ROUND(G34/$G$10,4)</f>
        <v>2.2200000000000001E-2</v>
      </c>
      <c r="H40" s="339">
        <f>ROUND(H34/$H$10,4)</f>
        <v>1.0500000000000001E-2</v>
      </c>
      <c r="I40" s="327">
        <f>ROUND(I34/$I$10,4)</f>
        <v>0.1716</v>
      </c>
      <c r="J40" s="329">
        <f>ROUND(J34/$J$10,4)</f>
        <v>0.254</v>
      </c>
      <c r="K40" s="331">
        <f>ROUND(K34/$K$10,4)</f>
        <v>0.21440000000000001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86">
        <v>90</v>
      </c>
      <c r="R42" s="187">
        <v>90</v>
      </c>
      <c r="S42" s="187">
        <v>92</v>
      </c>
      <c r="T42" s="187">
        <v>85</v>
      </c>
      <c r="U42" s="187">
        <v>103</v>
      </c>
      <c r="V42" s="187">
        <f>SUM(Q42:U42)</f>
        <v>460</v>
      </c>
      <c r="W42" s="249" t="s">
        <v>13</v>
      </c>
      <c r="X42" s="250"/>
      <c r="Y42" s="187">
        <v>100</v>
      </c>
      <c r="Z42" s="187">
        <v>87</v>
      </c>
      <c r="AA42" s="187">
        <v>32</v>
      </c>
      <c r="AB42" s="187">
        <v>56</v>
      </c>
      <c r="AC42" s="187">
        <v>66</v>
      </c>
      <c r="AD42" s="188">
        <f>SUM(Y42:AC42)</f>
        <v>341</v>
      </c>
      <c r="AI42" s="239" t="s">
        <v>13</v>
      </c>
      <c r="AJ42" s="258"/>
      <c r="AK42" s="186"/>
      <c r="AL42" s="187"/>
      <c r="AM42" s="187"/>
      <c r="AN42" s="187"/>
      <c r="AO42" s="187"/>
      <c r="AP42" s="187">
        <f>SUM(AK42:AO42)</f>
        <v>0</v>
      </c>
      <c r="AQ42" s="249" t="s">
        <v>13</v>
      </c>
      <c r="AR42" s="250"/>
      <c r="AS42" s="187"/>
      <c r="AT42" s="187"/>
      <c r="AU42" s="187"/>
      <c r="AV42" s="187"/>
      <c r="AW42" s="187"/>
      <c r="AX42" s="188">
        <f>SUM(AS42:AW42)</f>
        <v>0</v>
      </c>
      <c r="BC42" s="239" t="s">
        <v>13</v>
      </c>
      <c r="BD42" s="258"/>
      <c r="BE42" s="186">
        <f t="shared" ref="BE42:BI43" si="63">Q42+AK42</f>
        <v>90</v>
      </c>
      <c r="BF42" s="187">
        <f t="shared" si="63"/>
        <v>90</v>
      </c>
      <c r="BG42" s="187">
        <f t="shared" si="63"/>
        <v>92</v>
      </c>
      <c r="BH42" s="187">
        <f t="shared" si="63"/>
        <v>85</v>
      </c>
      <c r="BI42" s="187">
        <f t="shared" si="63"/>
        <v>103</v>
      </c>
      <c r="BJ42" s="188">
        <f>SUM(BE42:BI42)</f>
        <v>460</v>
      </c>
      <c r="BK42" s="251" t="s">
        <v>13</v>
      </c>
      <c r="BL42" s="251"/>
      <c r="BM42" s="187">
        <f t="shared" ref="BM42:BQ43" si="64">Y42+AS42</f>
        <v>100</v>
      </c>
      <c r="BN42" s="187">
        <f t="shared" si="64"/>
        <v>87</v>
      </c>
      <c r="BO42" s="187">
        <f t="shared" si="64"/>
        <v>32</v>
      </c>
      <c r="BP42" s="187">
        <f t="shared" si="64"/>
        <v>56</v>
      </c>
      <c r="BQ42" s="187">
        <f t="shared" si="64"/>
        <v>66</v>
      </c>
      <c r="BR42" s="188">
        <f>SUM(BM42:BQ42)</f>
        <v>341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79</v>
      </c>
      <c r="R43" s="15">
        <v>94</v>
      </c>
      <c r="S43" s="15">
        <v>118</v>
      </c>
      <c r="T43" s="15">
        <v>100</v>
      </c>
      <c r="U43" s="15">
        <v>101</v>
      </c>
      <c r="V43" s="15">
        <f>SUM(Q43:U43)</f>
        <v>492</v>
      </c>
      <c r="W43" s="256" t="s">
        <v>15</v>
      </c>
      <c r="X43" s="257"/>
      <c r="Y43" s="15">
        <v>112</v>
      </c>
      <c r="Z43" s="15">
        <v>118</v>
      </c>
      <c r="AA43" s="15">
        <v>65</v>
      </c>
      <c r="AB43" s="15">
        <v>63</v>
      </c>
      <c r="AC43" s="15">
        <v>87</v>
      </c>
      <c r="AD43" s="160">
        <f>SUM(Y43:AC43)</f>
        <v>445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79</v>
      </c>
      <c r="BF43" s="15">
        <f t="shared" si="63"/>
        <v>94</v>
      </c>
      <c r="BG43" s="15">
        <f t="shared" si="63"/>
        <v>118</v>
      </c>
      <c r="BH43" s="15">
        <f t="shared" si="63"/>
        <v>100</v>
      </c>
      <c r="BI43" s="15">
        <f t="shared" si="63"/>
        <v>101</v>
      </c>
      <c r="BJ43" s="15">
        <f>SUM(BE43:BI43)</f>
        <v>492</v>
      </c>
      <c r="BK43" s="252" t="s">
        <v>15</v>
      </c>
      <c r="BL43" s="252"/>
      <c r="BM43" s="15">
        <f t="shared" si="64"/>
        <v>112</v>
      </c>
      <c r="BN43" s="15">
        <f t="shared" si="64"/>
        <v>118</v>
      </c>
      <c r="BO43" s="15">
        <f t="shared" si="64"/>
        <v>65</v>
      </c>
      <c r="BP43" s="15">
        <f t="shared" si="64"/>
        <v>63</v>
      </c>
      <c r="BQ43" s="15">
        <f t="shared" si="64"/>
        <v>87</v>
      </c>
      <c r="BR43" s="16">
        <f>SUM(BM43:BQ43)</f>
        <v>445</v>
      </c>
    </row>
    <row r="44" spans="2:70" x14ac:dyDescent="0.15">
      <c r="O44" s="239" t="s">
        <v>12</v>
      </c>
      <c r="P44" s="240"/>
      <c r="Q44" s="17">
        <f t="shared" ref="Q44:V44" si="65">SUM(Q42:Q43)</f>
        <v>169</v>
      </c>
      <c r="R44" s="17">
        <f t="shared" si="65"/>
        <v>184</v>
      </c>
      <c r="S44" s="17">
        <f t="shared" si="65"/>
        <v>210</v>
      </c>
      <c r="T44" s="17">
        <f t="shared" si="65"/>
        <v>185</v>
      </c>
      <c r="U44" s="17">
        <f t="shared" si="65"/>
        <v>204</v>
      </c>
      <c r="V44" s="17">
        <f t="shared" si="65"/>
        <v>952</v>
      </c>
      <c r="W44" s="260" t="s">
        <v>12</v>
      </c>
      <c r="X44" s="261"/>
      <c r="Y44" s="17">
        <f t="shared" ref="Y44:AD44" si="66">SUM(Y42:Y43)</f>
        <v>212</v>
      </c>
      <c r="Z44" s="17">
        <f t="shared" si="66"/>
        <v>205</v>
      </c>
      <c r="AA44" s="17">
        <f t="shared" si="66"/>
        <v>97</v>
      </c>
      <c r="AB44" s="17">
        <f t="shared" si="66"/>
        <v>119</v>
      </c>
      <c r="AC44" s="17">
        <f t="shared" si="66"/>
        <v>153</v>
      </c>
      <c r="AD44" s="17">
        <f t="shared" si="66"/>
        <v>786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169</v>
      </c>
      <c r="BF44" s="17">
        <f t="shared" si="69"/>
        <v>184</v>
      </c>
      <c r="BG44" s="17">
        <f t="shared" si="69"/>
        <v>210</v>
      </c>
      <c r="BH44" s="17">
        <f t="shared" si="69"/>
        <v>185</v>
      </c>
      <c r="BI44" s="17">
        <f t="shared" si="69"/>
        <v>204</v>
      </c>
      <c r="BJ44" s="17">
        <f t="shared" si="69"/>
        <v>952</v>
      </c>
      <c r="BK44" s="260" t="s">
        <v>12</v>
      </c>
      <c r="BL44" s="261"/>
      <c r="BM44" s="17">
        <f t="shared" ref="BM44:BR44" si="70">SUM(BM42:BM43)</f>
        <v>212</v>
      </c>
      <c r="BN44" s="17">
        <f t="shared" si="70"/>
        <v>205</v>
      </c>
      <c r="BO44" s="17">
        <f t="shared" si="70"/>
        <v>97</v>
      </c>
      <c r="BP44" s="17">
        <f t="shared" si="70"/>
        <v>119</v>
      </c>
      <c r="BQ44" s="17">
        <f t="shared" si="70"/>
        <v>153</v>
      </c>
      <c r="BR44" s="17">
        <f t="shared" si="70"/>
        <v>786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86">
        <v>67</v>
      </c>
      <c r="R47" s="187">
        <v>53</v>
      </c>
      <c r="S47" s="187">
        <v>51</v>
      </c>
      <c r="T47" s="187">
        <v>44</v>
      </c>
      <c r="U47" s="187">
        <v>35</v>
      </c>
      <c r="V47" s="187">
        <f>SUM(Q47:U47)</f>
        <v>250</v>
      </c>
      <c r="W47" s="249" t="s">
        <v>13</v>
      </c>
      <c r="X47" s="250"/>
      <c r="Y47" s="187">
        <v>41</v>
      </c>
      <c r="Z47" s="187">
        <v>34</v>
      </c>
      <c r="AA47" s="187">
        <v>32</v>
      </c>
      <c r="AB47" s="187">
        <v>30</v>
      </c>
      <c r="AC47" s="187">
        <v>30</v>
      </c>
      <c r="AD47" s="188">
        <f>SUM(Y47:AC47)</f>
        <v>167</v>
      </c>
      <c r="AI47" s="239" t="s">
        <v>13</v>
      </c>
      <c r="AJ47" s="258"/>
      <c r="AK47" s="186"/>
      <c r="AL47" s="187"/>
      <c r="AM47" s="187"/>
      <c r="AN47" s="187"/>
      <c r="AO47" s="187"/>
      <c r="AP47" s="187">
        <f>SUM(AK47:AO47)</f>
        <v>0</v>
      </c>
      <c r="AQ47" s="249" t="s">
        <v>13</v>
      </c>
      <c r="AR47" s="250"/>
      <c r="AS47" s="187"/>
      <c r="AT47" s="187"/>
      <c r="AU47" s="187"/>
      <c r="AV47" s="187"/>
      <c r="AW47" s="187"/>
      <c r="AX47" s="188">
        <f>SUM(AS47:AW47)</f>
        <v>0</v>
      </c>
      <c r="BC47" s="239" t="s">
        <v>13</v>
      </c>
      <c r="BD47" s="258"/>
      <c r="BE47" s="186">
        <f t="shared" ref="BE47:BI48" si="71">Q47+AK47</f>
        <v>67</v>
      </c>
      <c r="BF47" s="187">
        <f t="shared" si="71"/>
        <v>53</v>
      </c>
      <c r="BG47" s="187">
        <f t="shared" si="71"/>
        <v>51</v>
      </c>
      <c r="BH47" s="187">
        <f t="shared" si="71"/>
        <v>44</v>
      </c>
      <c r="BI47" s="187">
        <f t="shared" si="71"/>
        <v>35</v>
      </c>
      <c r="BJ47" s="187">
        <f>SUM(BE47:BI47)</f>
        <v>250</v>
      </c>
      <c r="BK47" s="251" t="s">
        <v>13</v>
      </c>
      <c r="BL47" s="251"/>
      <c r="BM47" s="187">
        <f t="shared" ref="BM47:BQ48" si="72">Y47+AS47</f>
        <v>41</v>
      </c>
      <c r="BN47" s="187">
        <f t="shared" si="72"/>
        <v>34</v>
      </c>
      <c r="BO47" s="187">
        <f t="shared" si="72"/>
        <v>32</v>
      </c>
      <c r="BP47" s="187">
        <f t="shared" si="72"/>
        <v>30</v>
      </c>
      <c r="BQ47" s="187">
        <f t="shared" si="72"/>
        <v>30</v>
      </c>
      <c r="BR47" s="188">
        <f>SUM(BM47:BQ47)</f>
        <v>167</v>
      </c>
    </row>
    <row r="48" spans="2:70" ht="14.25" thickBot="1" x14ac:dyDescent="0.2">
      <c r="O48" s="239" t="s">
        <v>15</v>
      </c>
      <c r="P48" s="258"/>
      <c r="Q48" s="14">
        <v>76</v>
      </c>
      <c r="R48" s="15">
        <v>60</v>
      </c>
      <c r="S48" s="15">
        <v>59</v>
      </c>
      <c r="T48" s="15">
        <v>51</v>
      </c>
      <c r="U48" s="15">
        <v>54</v>
      </c>
      <c r="V48" s="15">
        <f>SUM(Q48:U48)</f>
        <v>300</v>
      </c>
      <c r="W48" s="256" t="s">
        <v>15</v>
      </c>
      <c r="X48" s="257"/>
      <c r="Y48" s="15">
        <v>68</v>
      </c>
      <c r="Z48" s="15">
        <v>71</v>
      </c>
      <c r="AA48" s="15">
        <v>60</v>
      </c>
      <c r="AB48" s="15">
        <v>49</v>
      </c>
      <c r="AC48" s="15">
        <v>65</v>
      </c>
      <c r="AD48" s="16">
        <f>SUM(Y48:AC48)</f>
        <v>313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77</v>
      </c>
      <c r="BF48" s="15">
        <f t="shared" si="71"/>
        <v>60</v>
      </c>
      <c r="BG48" s="15">
        <f t="shared" si="71"/>
        <v>59</v>
      </c>
      <c r="BH48" s="15">
        <f t="shared" si="71"/>
        <v>51</v>
      </c>
      <c r="BI48" s="15">
        <f t="shared" si="71"/>
        <v>54</v>
      </c>
      <c r="BJ48" s="15">
        <f>SUM(BE48:BI48)</f>
        <v>301</v>
      </c>
      <c r="BK48" s="252" t="s">
        <v>15</v>
      </c>
      <c r="BL48" s="252"/>
      <c r="BM48" s="15">
        <f t="shared" si="72"/>
        <v>68</v>
      </c>
      <c r="BN48" s="15">
        <f t="shared" si="72"/>
        <v>71</v>
      </c>
      <c r="BO48" s="15">
        <f t="shared" si="72"/>
        <v>60</v>
      </c>
      <c r="BP48" s="15">
        <f t="shared" si="72"/>
        <v>49</v>
      </c>
      <c r="BQ48" s="15">
        <f t="shared" si="72"/>
        <v>65</v>
      </c>
      <c r="BR48" s="16">
        <f>SUM(BM48:BQ48)</f>
        <v>313</v>
      </c>
    </row>
    <row r="49" spans="15:76" x14ac:dyDescent="0.15">
      <c r="O49" s="239" t="s">
        <v>12</v>
      </c>
      <c r="P49" s="240"/>
      <c r="Q49" s="17">
        <f t="shared" ref="Q49:V49" si="73">SUM(Q47:Q48)</f>
        <v>143</v>
      </c>
      <c r="R49" s="17">
        <f t="shared" si="73"/>
        <v>113</v>
      </c>
      <c r="S49" s="17">
        <f t="shared" si="73"/>
        <v>110</v>
      </c>
      <c r="T49" s="17">
        <f t="shared" si="73"/>
        <v>95</v>
      </c>
      <c r="U49" s="17">
        <f t="shared" si="73"/>
        <v>89</v>
      </c>
      <c r="V49" s="17">
        <f t="shared" si="73"/>
        <v>550</v>
      </c>
      <c r="W49" s="260" t="s">
        <v>12</v>
      </c>
      <c r="X49" s="261"/>
      <c r="Y49" s="17">
        <f t="shared" ref="Y49:AD49" si="74">SUM(Y47:Y48)</f>
        <v>109</v>
      </c>
      <c r="Z49" s="17">
        <f t="shared" si="74"/>
        <v>105</v>
      </c>
      <c r="AA49" s="17">
        <f t="shared" si="74"/>
        <v>92</v>
      </c>
      <c r="AB49" s="17">
        <f t="shared" si="74"/>
        <v>79</v>
      </c>
      <c r="AC49" s="17">
        <f t="shared" si="74"/>
        <v>95</v>
      </c>
      <c r="AD49" s="17">
        <f t="shared" si="74"/>
        <v>480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144</v>
      </c>
      <c r="BF49" s="17">
        <f t="shared" si="77"/>
        <v>113</v>
      </c>
      <c r="BG49" s="17">
        <f t="shared" si="77"/>
        <v>110</v>
      </c>
      <c r="BH49" s="17">
        <f t="shared" si="77"/>
        <v>95</v>
      </c>
      <c r="BI49" s="17">
        <f t="shared" si="77"/>
        <v>89</v>
      </c>
      <c r="BJ49" s="17">
        <f t="shared" si="77"/>
        <v>551</v>
      </c>
      <c r="BK49" s="260" t="s">
        <v>12</v>
      </c>
      <c r="BL49" s="261"/>
      <c r="BM49" s="17">
        <f t="shared" ref="BM49:BR49" si="78">SUM(BM47:BM48)</f>
        <v>109</v>
      </c>
      <c r="BN49" s="17">
        <f t="shared" si="78"/>
        <v>105</v>
      </c>
      <c r="BO49" s="17">
        <f t="shared" si="78"/>
        <v>92</v>
      </c>
      <c r="BP49" s="17">
        <f t="shared" si="78"/>
        <v>79</v>
      </c>
      <c r="BQ49" s="17">
        <f t="shared" si="78"/>
        <v>95</v>
      </c>
      <c r="BR49" s="17">
        <f t="shared" si="78"/>
        <v>480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ht="14.25" thickBot="1" x14ac:dyDescent="0.2">
      <c r="O52" s="239" t="s">
        <v>13</v>
      </c>
      <c r="P52" s="258"/>
      <c r="Q52" s="186">
        <v>26</v>
      </c>
      <c r="R52" s="187">
        <v>18</v>
      </c>
      <c r="S52" s="187">
        <v>11</v>
      </c>
      <c r="T52" s="187">
        <v>13</v>
      </c>
      <c r="U52" s="187">
        <v>1</v>
      </c>
      <c r="V52" s="187">
        <f>SUM(Q52:U52)</f>
        <v>69</v>
      </c>
      <c r="W52" s="249" t="s">
        <v>13</v>
      </c>
      <c r="X52" s="250"/>
      <c r="Y52" s="24">
        <v>7</v>
      </c>
      <c r="Z52" s="24">
        <v>8</v>
      </c>
      <c r="AA52" s="24">
        <v>2</v>
      </c>
      <c r="AB52" s="24">
        <v>2</v>
      </c>
      <c r="AC52" s="24">
        <v>0</v>
      </c>
      <c r="AD52" s="188">
        <f>SUM(Y52:AC52)</f>
        <v>19</v>
      </c>
      <c r="AI52" s="239" t="s">
        <v>13</v>
      </c>
      <c r="AJ52" s="258"/>
      <c r="AK52" s="186"/>
      <c r="AL52" s="187"/>
      <c r="AM52" s="187"/>
      <c r="AN52" s="187"/>
      <c r="AO52" s="187"/>
      <c r="AP52" s="187">
        <f>SUM(AK52:AO52)</f>
        <v>0</v>
      </c>
      <c r="AQ52" s="249" t="s">
        <v>13</v>
      </c>
      <c r="AR52" s="250"/>
      <c r="AS52" s="187"/>
      <c r="AT52" s="187"/>
      <c r="AU52" s="187"/>
      <c r="AV52" s="187"/>
      <c r="AW52" s="187"/>
      <c r="AX52" s="188">
        <f>SUM(AS52:AW52)</f>
        <v>0</v>
      </c>
      <c r="BC52" s="239" t="s">
        <v>13</v>
      </c>
      <c r="BD52" s="258"/>
      <c r="BE52" s="186">
        <f t="shared" ref="BE52:BI53" si="79">Q52+AK52</f>
        <v>26</v>
      </c>
      <c r="BF52" s="187">
        <f t="shared" si="79"/>
        <v>18</v>
      </c>
      <c r="BG52" s="187">
        <f t="shared" si="79"/>
        <v>11</v>
      </c>
      <c r="BH52" s="187">
        <f t="shared" si="79"/>
        <v>13</v>
      </c>
      <c r="BI52" s="187">
        <f t="shared" si="79"/>
        <v>1</v>
      </c>
      <c r="BJ52" s="187">
        <f>SUM(BE52:BI52)</f>
        <v>69</v>
      </c>
      <c r="BK52" s="251" t="s">
        <v>13</v>
      </c>
      <c r="BL52" s="251"/>
      <c r="BM52" s="187">
        <f t="shared" ref="BM52:BQ53" si="80">Y52+AS52</f>
        <v>7</v>
      </c>
      <c r="BN52" s="187">
        <f t="shared" si="80"/>
        <v>8</v>
      </c>
      <c r="BO52" s="187">
        <f t="shared" si="80"/>
        <v>2</v>
      </c>
      <c r="BP52" s="187">
        <f t="shared" si="80"/>
        <v>2</v>
      </c>
      <c r="BQ52" s="187">
        <f t="shared" si="80"/>
        <v>0</v>
      </c>
      <c r="BR52" s="188">
        <f>SUM(BM52:BQ52)</f>
        <v>19</v>
      </c>
    </row>
    <row r="53" spans="15:76" ht="14.25" thickBot="1" x14ac:dyDescent="0.2">
      <c r="O53" s="239" t="s">
        <v>15</v>
      </c>
      <c r="P53" s="258"/>
      <c r="Q53" s="14">
        <v>57</v>
      </c>
      <c r="R53" s="15">
        <v>46</v>
      </c>
      <c r="S53" s="15">
        <v>45</v>
      </c>
      <c r="T53" s="15">
        <v>34</v>
      </c>
      <c r="U53" s="15">
        <v>36</v>
      </c>
      <c r="V53" s="15">
        <f>SUM(Q53:U53)</f>
        <v>218</v>
      </c>
      <c r="W53" s="256" t="s">
        <v>15</v>
      </c>
      <c r="X53" s="257"/>
      <c r="Y53" s="25">
        <v>16</v>
      </c>
      <c r="Z53" s="25">
        <v>15</v>
      </c>
      <c r="AA53" s="25">
        <v>15</v>
      </c>
      <c r="AB53" s="25">
        <v>13</v>
      </c>
      <c r="AC53" s="25">
        <v>8</v>
      </c>
      <c r="AD53" s="188">
        <f>SUM(Y53:AC53)</f>
        <v>67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57</v>
      </c>
      <c r="BF53" s="15">
        <f t="shared" si="79"/>
        <v>46</v>
      </c>
      <c r="BG53" s="15">
        <f t="shared" si="79"/>
        <v>45</v>
      </c>
      <c r="BH53" s="15">
        <f t="shared" si="79"/>
        <v>34</v>
      </c>
      <c r="BI53" s="15">
        <f t="shared" si="79"/>
        <v>36</v>
      </c>
      <c r="BJ53" s="15">
        <f>SUM(BE53:BI53)</f>
        <v>218</v>
      </c>
      <c r="BK53" s="252" t="s">
        <v>15</v>
      </c>
      <c r="BL53" s="252"/>
      <c r="BM53" s="15">
        <f t="shared" si="80"/>
        <v>16</v>
      </c>
      <c r="BN53" s="15">
        <f t="shared" si="80"/>
        <v>15</v>
      </c>
      <c r="BO53" s="15">
        <f t="shared" si="80"/>
        <v>15</v>
      </c>
      <c r="BP53" s="15">
        <f t="shared" si="80"/>
        <v>13</v>
      </c>
      <c r="BQ53" s="15">
        <f t="shared" si="80"/>
        <v>8</v>
      </c>
      <c r="BR53" s="16">
        <f>SUM(BM53:BQ53)</f>
        <v>67</v>
      </c>
    </row>
    <row r="54" spans="15:76" x14ac:dyDescent="0.15">
      <c r="O54" s="239" t="s">
        <v>12</v>
      </c>
      <c r="P54" s="240"/>
      <c r="Q54" s="17">
        <f t="shared" ref="Q54:V54" si="81">SUM(Q52:Q53)</f>
        <v>83</v>
      </c>
      <c r="R54" s="17">
        <f t="shared" si="81"/>
        <v>64</v>
      </c>
      <c r="S54" s="17">
        <f t="shared" si="81"/>
        <v>56</v>
      </c>
      <c r="T54" s="17">
        <f t="shared" si="81"/>
        <v>47</v>
      </c>
      <c r="U54" s="17">
        <f t="shared" si="81"/>
        <v>37</v>
      </c>
      <c r="V54" s="17">
        <f t="shared" si="81"/>
        <v>287</v>
      </c>
      <c r="W54" s="260" t="s">
        <v>12</v>
      </c>
      <c r="X54" s="261"/>
      <c r="Y54" s="17">
        <f>SUM(Y52:Y53)</f>
        <v>23</v>
      </c>
      <c r="Z54" s="17">
        <f t="shared" ref="Z54:AD54" si="82">SUM(Z52:Z53)</f>
        <v>23</v>
      </c>
      <c r="AA54" s="17">
        <f t="shared" si="82"/>
        <v>17</v>
      </c>
      <c r="AB54" s="17">
        <f t="shared" si="82"/>
        <v>15</v>
      </c>
      <c r="AC54" s="17">
        <f t="shared" si="82"/>
        <v>8</v>
      </c>
      <c r="AD54" s="17">
        <f t="shared" si="82"/>
        <v>86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83</v>
      </c>
      <c r="BF54" s="17">
        <f t="shared" si="85"/>
        <v>64</v>
      </c>
      <c r="BG54" s="17">
        <f t="shared" si="85"/>
        <v>56</v>
      </c>
      <c r="BH54" s="17">
        <f t="shared" si="85"/>
        <v>47</v>
      </c>
      <c r="BI54" s="17">
        <f t="shared" si="85"/>
        <v>37</v>
      </c>
      <c r="BJ54" s="17">
        <f t="shared" si="85"/>
        <v>287</v>
      </c>
      <c r="BK54" s="260" t="s">
        <v>12</v>
      </c>
      <c r="BL54" s="261"/>
      <c r="BM54" s="17">
        <f t="shared" ref="BM54:BR54" si="86">SUM(BM52:BM53)</f>
        <v>23</v>
      </c>
      <c r="BN54" s="17">
        <f t="shared" si="86"/>
        <v>23</v>
      </c>
      <c r="BO54" s="17">
        <f t="shared" si="86"/>
        <v>17</v>
      </c>
      <c r="BP54" s="17">
        <f t="shared" si="86"/>
        <v>15</v>
      </c>
      <c r="BQ54" s="17">
        <f t="shared" si="86"/>
        <v>8</v>
      </c>
      <c r="BR54" s="17">
        <f t="shared" si="86"/>
        <v>86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>
        <v>1</v>
      </c>
      <c r="T57" s="24"/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188">
        <f>SUM(AS57:AW57)</f>
        <v>0</v>
      </c>
      <c r="BC57" s="239" t="s">
        <v>13</v>
      </c>
      <c r="BD57" s="258"/>
      <c r="BE57" s="186">
        <f t="shared" ref="BE57:BI58" si="87">Q57+AK57</f>
        <v>1</v>
      </c>
      <c r="BF57" s="187">
        <f t="shared" si="87"/>
        <v>0</v>
      </c>
      <c r="BG57" s="187">
        <f t="shared" si="87"/>
        <v>1</v>
      </c>
      <c r="BH57" s="187">
        <f t="shared" si="87"/>
        <v>0</v>
      </c>
      <c r="BI57" s="187">
        <f t="shared" si="87"/>
        <v>0</v>
      </c>
      <c r="BJ57" s="24">
        <f>SUM(BE57:BI57)</f>
        <v>2</v>
      </c>
      <c r="BK57" s="251" t="s">
        <v>13</v>
      </c>
      <c r="BL57" s="251"/>
      <c r="BM57" s="187">
        <f t="shared" ref="BM57:BO58" si="88">Y57+AS57</f>
        <v>0</v>
      </c>
      <c r="BN57" s="187">
        <f t="shared" si="88"/>
        <v>0</v>
      </c>
      <c r="BO57" s="187">
        <f t="shared" si="88"/>
        <v>0</v>
      </c>
      <c r="BP57" s="187"/>
      <c r="BQ57" s="187"/>
      <c r="BR57" s="188">
        <f>SUM(BM57:BQ57)</f>
        <v>0</v>
      </c>
    </row>
    <row r="58" spans="15:76" ht="14.25" thickBot="1" x14ac:dyDescent="0.2">
      <c r="O58" s="239" t="s">
        <v>15</v>
      </c>
      <c r="P58" s="258"/>
      <c r="Q58" s="27">
        <v>2</v>
      </c>
      <c r="R58" s="25">
        <v>8</v>
      </c>
      <c r="S58" s="25">
        <v>2</v>
      </c>
      <c r="T58" s="25">
        <v>1</v>
      </c>
      <c r="U58" s="25">
        <v>2</v>
      </c>
      <c r="V58" s="25">
        <f>SUM(Q58:U58)</f>
        <v>15</v>
      </c>
      <c r="W58" s="349" t="s">
        <v>15</v>
      </c>
      <c r="X58" s="350"/>
      <c r="Y58" s="25"/>
      <c r="Z58" s="25"/>
      <c r="AA58" s="25"/>
      <c r="AB58" s="25"/>
      <c r="AC58" s="25"/>
      <c r="AD58" s="170">
        <f>SUM(Y58:AC58)</f>
        <v>0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2</v>
      </c>
      <c r="BF58" s="15">
        <f t="shared" si="87"/>
        <v>8</v>
      </c>
      <c r="BG58" s="15">
        <f t="shared" si="87"/>
        <v>2</v>
      </c>
      <c r="BH58" s="15">
        <f t="shared" si="87"/>
        <v>1</v>
      </c>
      <c r="BI58" s="15">
        <f t="shared" si="87"/>
        <v>2</v>
      </c>
      <c r="BJ58" s="25">
        <f>SUM(BE58:BI58)</f>
        <v>15</v>
      </c>
      <c r="BK58" s="252" t="s">
        <v>15</v>
      </c>
      <c r="BL58" s="252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39" t="s">
        <v>12</v>
      </c>
      <c r="P59" s="240"/>
      <c r="Q59" s="17">
        <f t="shared" ref="Q59:V59" si="89">SUM(Q57:Q58)</f>
        <v>3</v>
      </c>
      <c r="R59" s="17">
        <f t="shared" si="89"/>
        <v>8</v>
      </c>
      <c r="S59" s="17">
        <f t="shared" si="89"/>
        <v>3</v>
      </c>
      <c r="T59" s="17">
        <f t="shared" si="89"/>
        <v>1</v>
      </c>
      <c r="U59" s="17">
        <f t="shared" si="89"/>
        <v>2</v>
      </c>
      <c r="V59" s="17">
        <f t="shared" si="89"/>
        <v>17</v>
      </c>
      <c r="W59" s="260" t="s">
        <v>12</v>
      </c>
      <c r="X59" s="261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3</v>
      </c>
      <c r="BF59" s="17">
        <f t="shared" si="93"/>
        <v>8</v>
      </c>
      <c r="BG59" s="17">
        <f t="shared" si="93"/>
        <v>3</v>
      </c>
      <c r="BH59" s="17">
        <f t="shared" si="93"/>
        <v>1</v>
      </c>
      <c r="BI59" s="17">
        <f t="shared" si="93"/>
        <v>2</v>
      </c>
      <c r="BJ59" s="17">
        <f t="shared" si="93"/>
        <v>17</v>
      </c>
      <c r="BK59" s="260" t="s">
        <v>12</v>
      </c>
      <c r="BL59" s="261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552</v>
      </c>
      <c r="S62" s="371"/>
      <c r="T62" s="43"/>
      <c r="U62" s="44"/>
      <c r="V62" s="46" t="s">
        <v>16</v>
      </c>
      <c r="W62" s="370">
        <f>AD12+V17+AD17+V22+AD22+V27+AD27+V32+AD32+V37</f>
        <v>2639</v>
      </c>
      <c r="X62" s="371"/>
      <c r="Y62" s="47"/>
      <c r="Z62" s="47"/>
      <c r="AA62" s="46" t="s">
        <v>16</v>
      </c>
      <c r="AB62" s="370">
        <f>AD37+V42+AD42+V47+AD47+V52+AD52+V57+AD57</f>
        <v>1702</v>
      </c>
      <c r="AC62" s="371"/>
      <c r="AD62" s="37" t="s">
        <v>16</v>
      </c>
      <c r="AE62" s="164">
        <f>AD37+V42</f>
        <v>854</v>
      </c>
      <c r="AF62" s="164">
        <f>AD42+V47+AD47+V52+AD52+V57+AD57</f>
        <v>848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50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552</v>
      </c>
      <c r="BG62" s="374"/>
      <c r="BH62" s="28"/>
      <c r="BJ62" s="30" t="s">
        <v>16</v>
      </c>
      <c r="BK62" s="373">
        <f>BR12+BJ17+BR17+BJ22+BR22+BJ27+BR27+BJ32+BR32+BJ37</f>
        <v>2689</v>
      </c>
      <c r="BL62" s="374"/>
      <c r="BM62" s="31"/>
      <c r="BN62" s="31"/>
      <c r="BO62" s="30" t="s">
        <v>16</v>
      </c>
      <c r="BP62" s="373">
        <f>BR37+BJ42+BR42+BJ47+BR47+BJ52+BR52+BJ57+BR57</f>
        <v>1702</v>
      </c>
      <c r="BQ62" s="374"/>
      <c r="BR62" s="37" t="s">
        <v>16</v>
      </c>
      <c r="BS62" s="164">
        <f>BR37+BJ42</f>
        <v>854</v>
      </c>
      <c r="BT62" s="164">
        <f>BR42+BJ47+BR47+BJ52+BR52+BJ57+BR57</f>
        <v>848</v>
      </c>
    </row>
    <row r="63" spans="15:76" ht="15" thickBot="1" x14ac:dyDescent="0.2">
      <c r="Q63" s="48" t="s">
        <v>14</v>
      </c>
      <c r="R63" s="375">
        <f>V8+AD8+V13</f>
        <v>539</v>
      </c>
      <c r="S63" s="376"/>
      <c r="T63" s="43"/>
      <c r="U63" s="44"/>
      <c r="V63" s="48" t="s">
        <v>14</v>
      </c>
      <c r="W63" s="375">
        <f>AD13+V18+AD18+V23+AD23+V28+AD28+V33+AD33+V38</f>
        <v>2503</v>
      </c>
      <c r="X63" s="376"/>
      <c r="Y63" s="47"/>
      <c r="Z63" s="47"/>
      <c r="AA63" s="48" t="s">
        <v>14</v>
      </c>
      <c r="AB63" s="375">
        <f>AD38+V43+AD43+V48+AD48+V53+AD53+V58+AD58</f>
        <v>2263</v>
      </c>
      <c r="AC63" s="376"/>
      <c r="AD63" s="37" t="s">
        <v>14</v>
      </c>
      <c r="AE63" s="165">
        <f>AD38+V43</f>
        <v>905</v>
      </c>
      <c r="AF63" s="165">
        <f>AD43+V48+AD48+V53+AD53+V58+AD58</f>
        <v>1358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44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539</v>
      </c>
      <c r="BG63" s="380"/>
      <c r="BH63" s="28"/>
      <c r="BJ63" s="161" t="s">
        <v>14</v>
      </c>
      <c r="BK63" s="379">
        <f>BR13+BJ18+BR18+BJ23+BR23+BJ28+BR28+BJ33+BR33+BJ38</f>
        <v>2547</v>
      </c>
      <c r="BL63" s="380"/>
      <c r="BM63" s="31"/>
      <c r="BN63" s="31"/>
      <c r="BO63" s="161" t="s">
        <v>14</v>
      </c>
      <c r="BP63" s="379">
        <f>BR38+BJ43+BR43+BJ48+BR48+BJ53+BR53+BJ58+BR58</f>
        <v>2264</v>
      </c>
      <c r="BQ63" s="381"/>
      <c r="BR63" s="37" t="s">
        <v>14</v>
      </c>
      <c r="BS63" s="165">
        <f>BR38+BJ43</f>
        <v>905</v>
      </c>
      <c r="BT63" s="165">
        <f>BR43+BJ48+BR48+BJ53+BR53+BJ58+BR58</f>
        <v>1359</v>
      </c>
    </row>
    <row r="64" spans="15:76" ht="15" thickBot="1" x14ac:dyDescent="0.2">
      <c r="Q64" s="49" t="s">
        <v>12</v>
      </c>
      <c r="R64" s="389">
        <f>R62+R63</f>
        <v>1091</v>
      </c>
      <c r="S64" s="390"/>
      <c r="T64" s="43"/>
      <c r="U64" s="44"/>
      <c r="V64" s="49" t="s">
        <v>12</v>
      </c>
      <c r="W64" s="389">
        <f>W62+W63</f>
        <v>5142</v>
      </c>
      <c r="X64" s="390"/>
      <c r="Y64" s="47"/>
      <c r="Z64" s="47"/>
      <c r="AA64" s="49" t="s">
        <v>12</v>
      </c>
      <c r="AB64" s="389">
        <f>AB62+AB63</f>
        <v>3965</v>
      </c>
      <c r="AC64" s="390"/>
      <c r="AD64" s="37" t="s">
        <v>12</v>
      </c>
      <c r="AE64" s="166">
        <f>AD39+V44</f>
        <v>1759</v>
      </c>
      <c r="AF64" s="167">
        <f>AD44+V49+AD49+V54+AD54+V59+AD59</f>
        <v>2206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94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1091</v>
      </c>
      <c r="BG64" s="386"/>
      <c r="BH64" s="28"/>
      <c r="BJ64" s="163" t="s">
        <v>12</v>
      </c>
      <c r="BK64" s="385">
        <f>BK62+BK63</f>
        <v>5236</v>
      </c>
      <c r="BL64" s="386"/>
      <c r="BM64" s="31"/>
      <c r="BN64" s="31"/>
      <c r="BO64" s="163" t="s">
        <v>12</v>
      </c>
      <c r="BP64" s="385">
        <f>BP62+BP63</f>
        <v>3966</v>
      </c>
      <c r="BQ64" s="386"/>
      <c r="BR64" s="37" t="s">
        <v>12</v>
      </c>
      <c r="BS64" s="166">
        <f>BR39+BJ44</f>
        <v>1759</v>
      </c>
      <c r="BT64" s="167">
        <f>BR44+BJ49+BR49+BJ54+BR54+BJ59+BR59</f>
        <v>2207</v>
      </c>
      <c r="BW64" s="32"/>
      <c r="BX64" s="32"/>
    </row>
    <row r="65" spans="17:76" ht="14.25" x14ac:dyDescent="0.15">
      <c r="Q65" s="50" t="s">
        <v>23</v>
      </c>
      <c r="R65" s="387">
        <f>R64/O9</f>
        <v>0.10698176112963326</v>
      </c>
      <c r="S65" s="388"/>
      <c r="T65" s="44"/>
      <c r="U65" s="44"/>
      <c r="V65" s="50" t="s">
        <v>23</v>
      </c>
      <c r="W65" s="387">
        <f>W64/O9</f>
        <v>0.50421651304177295</v>
      </c>
      <c r="X65" s="388"/>
      <c r="Y65" s="51"/>
      <c r="Z65" s="51"/>
      <c r="AA65" s="50" t="s">
        <v>23</v>
      </c>
      <c r="AB65" s="387">
        <f>AB64/O9</f>
        <v>0.38880172582859385</v>
      </c>
      <c r="AC65" s="388"/>
      <c r="AE65" s="42">
        <f>AE64/O9</f>
        <v>0.17248480094136104</v>
      </c>
      <c r="AF65" s="42">
        <f>AF64/O9</f>
        <v>0.21631692488723278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0.98947368421052628</v>
      </c>
      <c r="AR65" s="383"/>
      <c r="AS65" s="33"/>
      <c r="AT65" s="33"/>
      <c r="AU65" s="162" t="s">
        <v>23</v>
      </c>
      <c r="AV65" s="382">
        <f>AV64/AI9</f>
        <v>1.0526315789473684E-2</v>
      </c>
      <c r="AW65" s="383"/>
      <c r="AY65" s="42">
        <f>AY64/AI9</f>
        <v>0</v>
      </c>
      <c r="AZ65" s="42">
        <f>AZ64/AI9</f>
        <v>1.0526315789473684E-2</v>
      </c>
      <c r="BE65" s="162" t="s">
        <v>23</v>
      </c>
      <c r="BF65" s="382">
        <f>BF64/BC9</f>
        <v>0.10599436510249684</v>
      </c>
      <c r="BG65" s="383"/>
      <c r="BJ65" s="162" t="s">
        <v>23</v>
      </c>
      <c r="BK65" s="382">
        <f>BK64/BC9</f>
        <v>0.50869522976780335</v>
      </c>
      <c r="BL65" s="383"/>
      <c r="BM65" s="33"/>
      <c r="BN65" s="33"/>
      <c r="BO65" s="162" t="s">
        <v>23</v>
      </c>
      <c r="BP65" s="382">
        <f>BP64/BC9</f>
        <v>0.38531040512969977</v>
      </c>
      <c r="BQ65" s="383"/>
      <c r="BS65" s="42">
        <f>BS64/BC9</f>
        <v>0.17089283979403477</v>
      </c>
      <c r="BT65" s="42">
        <f>BT64/BC9</f>
        <v>0.21441756533566503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1603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1531</v>
      </c>
      <c r="AA75" s="384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155B-4151-4AB8-A24D-94F82E1BEA53}">
  <dimension ref="A1:BX75"/>
  <sheetViews>
    <sheetView view="pageBreakPreview" zoomScale="95" zoomScaleNormal="100" zoomScaleSheetLayoutView="95" workbookViewId="0">
      <selection activeCell="B5" sqref="B5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393" t="s">
        <v>61</v>
      </c>
      <c r="B1" s="393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393"/>
      <c r="B2" s="393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393"/>
      <c r="B3" s="393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59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令和5年6月30日現在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令和5年6月30日現在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令和5年6月30日現在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4901</v>
      </c>
      <c r="P7" s="248"/>
      <c r="Q7" s="177">
        <v>26</v>
      </c>
      <c r="R7" s="178">
        <v>28</v>
      </c>
      <c r="S7" s="178">
        <v>36</v>
      </c>
      <c r="T7" s="178">
        <v>40</v>
      </c>
      <c r="U7" s="178">
        <v>24</v>
      </c>
      <c r="V7" s="178">
        <f>SUM(Q7:U7)</f>
        <v>154</v>
      </c>
      <c r="W7" s="249" t="s">
        <v>13</v>
      </c>
      <c r="X7" s="250"/>
      <c r="Y7" s="178">
        <v>36</v>
      </c>
      <c r="Z7" s="178">
        <v>46</v>
      </c>
      <c r="AA7" s="178">
        <v>42</v>
      </c>
      <c r="AB7" s="178">
        <v>41</v>
      </c>
      <c r="AC7" s="178">
        <v>27</v>
      </c>
      <c r="AD7" s="179">
        <f>SUM(Y7:AC7)</f>
        <v>192</v>
      </c>
      <c r="AG7" s="239" t="s">
        <v>13</v>
      </c>
      <c r="AH7" s="240"/>
      <c r="AI7" s="247">
        <f>AP7+AX7+AP12+AX12+AP17+AX17+AP22+AX22+AP27+AX27+AP32+AX32+AP37+AX37+AP42+AX42+AP47+AX47+AP52+AX52+AP57+AX57</f>
        <v>50</v>
      </c>
      <c r="AJ7" s="248"/>
      <c r="AK7" s="177"/>
      <c r="AL7" s="178"/>
      <c r="AM7" s="178"/>
      <c r="AN7" s="178"/>
      <c r="AO7" s="178"/>
      <c r="AP7" s="178">
        <f>SUM(AK7:AO7)</f>
        <v>0</v>
      </c>
      <c r="AQ7" s="249" t="s">
        <v>13</v>
      </c>
      <c r="AR7" s="250"/>
      <c r="AS7" s="178"/>
      <c r="AT7" s="178"/>
      <c r="AU7" s="178"/>
      <c r="AV7" s="178"/>
      <c r="AW7" s="178"/>
      <c r="AX7" s="179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4951</v>
      </c>
      <c r="BD7" s="248"/>
      <c r="BE7" s="177">
        <f>Q7+AK7</f>
        <v>26</v>
      </c>
      <c r="BF7" s="178">
        <f t="shared" ref="BF7:BJ8" si="0">R7+AL7</f>
        <v>28</v>
      </c>
      <c r="BG7" s="178">
        <f t="shared" si="0"/>
        <v>36</v>
      </c>
      <c r="BH7" s="178">
        <f t="shared" si="0"/>
        <v>40</v>
      </c>
      <c r="BI7" s="178">
        <f t="shared" si="0"/>
        <v>24</v>
      </c>
      <c r="BJ7" s="178">
        <f t="shared" si="0"/>
        <v>154</v>
      </c>
      <c r="BK7" s="251" t="s">
        <v>13</v>
      </c>
      <c r="BL7" s="251"/>
      <c r="BM7" s="178">
        <f>Y7+AS7</f>
        <v>36</v>
      </c>
      <c r="BN7" s="178">
        <f t="shared" ref="BN7:BQ8" si="1">Z7+AT7</f>
        <v>46</v>
      </c>
      <c r="BO7" s="178">
        <f t="shared" si="1"/>
        <v>42</v>
      </c>
      <c r="BP7" s="178">
        <f t="shared" si="1"/>
        <v>41</v>
      </c>
      <c r="BQ7" s="178">
        <f t="shared" si="1"/>
        <v>27</v>
      </c>
      <c r="BR7" s="179">
        <f>SUM(BM7:BQ7)</f>
        <v>192</v>
      </c>
    </row>
    <row r="8" spans="1:70" ht="15.75" customHeight="1" thickBot="1" x14ac:dyDescent="0.2">
      <c r="B8" s="141" t="s">
        <v>34</v>
      </c>
      <c r="C8" s="137">
        <f t="shared" ref="C8:H8" si="2">+C10-C9</f>
        <v>3198</v>
      </c>
      <c r="D8" s="55">
        <f t="shared" si="2"/>
        <v>3042</v>
      </c>
      <c r="E8" s="56">
        <f t="shared" si="2"/>
        <v>6240</v>
      </c>
      <c r="F8" s="57">
        <f>+F10-F9</f>
        <v>50</v>
      </c>
      <c r="G8" s="58">
        <f t="shared" si="2"/>
        <v>44</v>
      </c>
      <c r="H8" s="56">
        <f t="shared" si="2"/>
        <v>94</v>
      </c>
      <c r="I8" s="101">
        <f t="shared" ref="I8:K10" si="3">+C8+F8</f>
        <v>3248</v>
      </c>
      <c r="J8" s="102">
        <f t="shared" si="3"/>
        <v>3086</v>
      </c>
      <c r="K8" s="103">
        <f t="shared" si="3"/>
        <v>6334</v>
      </c>
      <c r="L8" s="68"/>
      <c r="M8" s="239" t="s">
        <v>14</v>
      </c>
      <c r="N8" s="240"/>
      <c r="O8" s="247">
        <f>V8+AD8+V13+AD13+V18+AD18+V23+AD23+V28+AD28+V33+AD33+V38+AD38+V43+AD43+V48+AD48+V53+AD53+V58+AD58</f>
        <v>5310</v>
      </c>
      <c r="P8" s="248"/>
      <c r="Q8" s="14">
        <v>18</v>
      </c>
      <c r="R8" s="15">
        <v>26</v>
      </c>
      <c r="S8" s="15">
        <v>27</v>
      </c>
      <c r="T8" s="15">
        <v>22</v>
      </c>
      <c r="U8" s="15">
        <v>23</v>
      </c>
      <c r="V8" s="15">
        <f>SUM(Q8:U8)</f>
        <v>116</v>
      </c>
      <c r="W8" s="256" t="s">
        <v>15</v>
      </c>
      <c r="X8" s="257"/>
      <c r="Y8" s="15">
        <v>46</v>
      </c>
      <c r="Z8" s="25">
        <v>37</v>
      </c>
      <c r="AA8" s="15">
        <v>35</v>
      </c>
      <c r="AB8" s="15">
        <v>38</v>
      </c>
      <c r="AC8" s="15">
        <v>41</v>
      </c>
      <c r="AD8" s="16">
        <f>SUM(Y8:AC8)</f>
        <v>197</v>
      </c>
      <c r="AG8" s="239" t="s">
        <v>14</v>
      </c>
      <c r="AH8" s="240"/>
      <c r="AI8" s="247">
        <f>AP8+AX8+AP13+AX13+AP18+AX18+AP23+AX23+AP28+AX28+AP33+AX33+AP38+AX38+AP43+AX43+AP48+AX48+AP53+AX53+AP58+AX58</f>
        <v>45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5355</v>
      </c>
      <c r="BD8" s="248"/>
      <c r="BE8" s="14">
        <f>Q8+AK8</f>
        <v>18</v>
      </c>
      <c r="BF8" s="15">
        <f t="shared" si="0"/>
        <v>26</v>
      </c>
      <c r="BG8" s="15">
        <f t="shared" si="0"/>
        <v>27</v>
      </c>
      <c r="BH8" s="15">
        <f t="shared" si="0"/>
        <v>22</v>
      </c>
      <c r="BI8" s="15">
        <f t="shared" si="0"/>
        <v>23</v>
      </c>
      <c r="BJ8" s="15">
        <f>SUM(BE8:BI8)</f>
        <v>116</v>
      </c>
      <c r="BK8" s="252" t="s">
        <v>15</v>
      </c>
      <c r="BL8" s="252"/>
      <c r="BM8" s="15">
        <f>Y8+AS8</f>
        <v>46</v>
      </c>
      <c r="BN8" s="15">
        <f t="shared" si="1"/>
        <v>37</v>
      </c>
      <c r="BO8" s="15">
        <f t="shared" si="1"/>
        <v>35</v>
      </c>
      <c r="BP8" s="15">
        <f t="shared" si="1"/>
        <v>38</v>
      </c>
      <c r="BQ8" s="15">
        <f t="shared" si="1"/>
        <v>41</v>
      </c>
      <c r="BR8" s="16">
        <f>SUM(BM8:BQ8)</f>
        <v>197</v>
      </c>
    </row>
    <row r="9" spans="1:70" ht="15" x14ac:dyDescent="0.15">
      <c r="B9" s="142" t="s">
        <v>35</v>
      </c>
      <c r="C9" s="138">
        <f>AB62</f>
        <v>1703</v>
      </c>
      <c r="D9" s="59">
        <f>AB63</f>
        <v>2268</v>
      </c>
      <c r="E9" s="60">
        <f>+C9+D9</f>
        <v>3971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1703</v>
      </c>
      <c r="J9" s="105">
        <f t="shared" si="3"/>
        <v>2269</v>
      </c>
      <c r="K9" s="106">
        <f t="shared" si="3"/>
        <v>3972</v>
      </c>
      <c r="L9" s="68"/>
      <c r="M9" s="239" t="s">
        <v>12</v>
      </c>
      <c r="N9" s="240"/>
      <c r="O9" s="247">
        <f>SUM(O7:O8)</f>
        <v>10211</v>
      </c>
      <c r="P9" s="253"/>
      <c r="Q9" s="17">
        <f t="shared" ref="Q9:V9" si="4">SUM(Q7:Q8)</f>
        <v>44</v>
      </c>
      <c r="R9" s="17">
        <f t="shared" si="4"/>
        <v>54</v>
      </c>
      <c r="S9" s="17">
        <f t="shared" si="4"/>
        <v>63</v>
      </c>
      <c r="T9" s="17">
        <f t="shared" si="4"/>
        <v>62</v>
      </c>
      <c r="U9" s="17">
        <f t="shared" si="4"/>
        <v>47</v>
      </c>
      <c r="V9" s="17">
        <f t="shared" si="4"/>
        <v>270</v>
      </c>
      <c r="W9" s="254" t="s">
        <v>12</v>
      </c>
      <c r="X9" s="255"/>
      <c r="Y9" s="17">
        <f t="shared" ref="Y9:AD9" si="5">SUM(Y7:Y8)</f>
        <v>82</v>
      </c>
      <c r="Z9" s="17">
        <f t="shared" si="5"/>
        <v>83</v>
      </c>
      <c r="AA9" s="17">
        <f t="shared" si="5"/>
        <v>77</v>
      </c>
      <c r="AB9" s="17">
        <f t="shared" si="5"/>
        <v>79</v>
      </c>
      <c r="AC9" s="17">
        <f t="shared" si="5"/>
        <v>68</v>
      </c>
      <c r="AD9" s="17">
        <f t="shared" si="5"/>
        <v>389</v>
      </c>
      <c r="AG9" s="239" t="s">
        <v>12</v>
      </c>
      <c r="AH9" s="240"/>
      <c r="AI9" s="247">
        <f>SUM(AI7:AI8)</f>
        <v>95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10306</v>
      </c>
      <c r="BD9" s="248"/>
      <c r="BE9" s="17">
        <f t="shared" ref="BE9:BJ9" si="8">SUM(BE7:BE8)</f>
        <v>44</v>
      </c>
      <c r="BF9" s="17">
        <f t="shared" si="8"/>
        <v>54</v>
      </c>
      <c r="BG9" s="17">
        <f t="shared" si="8"/>
        <v>63</v>
      </c>
      <c r="BH9" s="17">
        <f t="shared" si="8"/>
        <v>62</v>
      </c>
      <c r="BI9" s="17">
        <f t="shared" si="8"/>
        <v>47</v>
      </c>
      <c r="BJ9" s="17">
        <f t="shared" si="8"/>
        <v>270</v>
      </c>
      <c r="BK9" s="259" t="s">
        <v>12</v>
      </c>
      <c r="BL9" s="259"/>
      <c r="BM9" s="17">
        <f t="shared" ref="BM9:BR9" si="9">SUM(BM7:BM8)</f>
        <v>82</v>
      </c>
      <c r="BN9" s="17">
        <f t="shared" si="9"/>
        <v>83</v>
      </c>
      <c r="BO9" s="17">
        <f t="shared" si="9"/>
        <v>77</v>
      </c>
      <c r="BP9" s="17">
        <f t="shared" si="9"/>
        <v>79</v>
      </c>
      <c r="BQ9" s="17">
        <f t="shared" si="9"/>
        <v>68</v>
      </c>
      <c r="BR9" s="17">
        <f t="shared" si="9"/>
        <v>389</v>
      </c>
    </row>
    <row r="10" spans="1:70" ht="15.75" thickBot="1" x14ac:dyDescent="0.2">
      <c r="B10" s="143" t="s">
        <v>12</v>
      </c>
      <c r="C10" s="139">
        <f>O7</f>
        <v>4901</v>
      </c>
      <c r="D10" s="62">
        <f>O8</f>
        <v>5310</v>
      </c>
      <c r="E10" s="63">
        <f>+C10+D10</f>
        <v>10211</v>
      </c>
      <c r="F10" s="64">
        <f>AI7</f>
        <v>50</v>
      </c>
      <c r="G10" s="62">
        <f>AI8</f>
        <v>45</v>
      </c>
      <c r="H10" s="63">
        <f>SUM(F10:G10)</f>
        <v>95</v>
      </c>
      <c r="I10" s="107">
        <f t="shared" si="3"/>
        <v>4951</v>
      </c>
      <c r="J10" s="108">
        <f t="shared" si="3"/>
        <v>5355</v>
      </c>
      <c r="K10" s="109">
        <f t="shared" si="3"/>
        <v>10306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34.75</v>
      </c>
      <c r="D12" s="159">
        <f t="shared" si="10"/>
        <v>42.71</v>
      </c>
      <c r="E12" s="155">
        <f t="shared" si="10"/>
        <v>38.89</v>
      </c>
      <c r="F12" s="154">
        <f t="shared" si="10"/>
        <v>0</v>
      </c>
      <c r="G12" s="159">
        <f t="shared" si="10"/>
        <v>2.2200000000000002</v>
      </c>
      <c r="H12" s="155">
        <f t="shared" si="10"/>
        <v>1.05</v>
      </c>
      <c r="I12" s="156">
        <f t="shared" si="10"/>
        <v>34.4</v>
      </c>
      <c r="J12" s="157">
        <f t="shared" si="10"/>
        <v>42.37</v>
      </c>
      <c r="K12" s="155">
        <f t="shared" si="10"/>
        <v>38.54</v>
      </c>
      <c r="L12" s="69"/>
      <c r="N12" s="158"/>
      <c r="O12" s="239" t="s">
        <v>13</v>
      </c>
      <c r="P12" s="258"/>
      <c r="Q12" s="23">
        <v>41</v>
      </c>
      <c r="R12" s="178">
        <v>33</v>
      </c>
      <c r="S12" s="178">
        <v>41</v>
      </c>
      <c r="T12" s="178">
        <v>43</v>
      </c>
      <c r="U12" s="178">
        <v>51</v>
      </c>
      <c r="V12" s="178">
        <f>SUM(Q12:U12)</f>
        <v>209</v>
      </c>
      <c r="W12" s="249" t="s">
        <v>13</v>
      </c>
      <c r="X12" s="250"/>
      <c r="Y12" s="24">
        <v>35</v>
      </c>
      <c r="Z12" s="178">
        <v>48</v>
      </c>
      <c r="AA12" s="178">
        <v>49</v>
      </c>
      <c r="AB12" s="178">
        <v>50</v>
      </c>
      <c r="AC12" s="178">
        <v>50</v>
      </c>
      <c r="AD12" s="179">
        <f>SUM(Y12:AC12)</f>
        <v>232</v>
      </c>
      <c r="AI12" s="239" t="s">
        <v>13</v>
      </c>
      <c r="AJ12" s="258"/>
      <c r="AK12" s="177"/>
      <c r="AL12" s="178"/>
      <c r="AM12" s="178"/>
      <c r="AN12" s="178"/>
      <c r="AO12" s="178"/>
      <c r="AP12" s="178">
        <f>SUM(AK12:AO12)</f>
        <v>0</v>
      </c>
      <c r="AQ12" s="249" t="s">
        <v>13</v>
      </c>
      <c r="AR12" s="250"/>
      <c r="AS12" s="178"/>
      <c r="AT12" s="178"/>
      <c r="AU12" s="178"/>
      <c r="AV12" s="178"/>
      <c r="AW12" s="178">
        <v>2</v>
      </c>
      <c r="AX12" s="179">
        <f>SUM(AS12:AW12)</f>
        <v>2</v>
      </c>
      <c r="BC12" s="239" t="s">
        <v>13</v>
      </c>
      <c r="BD12" s="258"/>
      <c r="BE12" s="177">
        <f>Q12+AK12</f>
        <v>41</v>
      </c>
      <c r="BF12" s="178">
        <f t="shared" ref="BF12:BI13" si="11">R12+AL12</f>
        <v>33</v>
      </c>
      <c r="BG12" s="178">
        <f t="shared" si="11"/>
        <v>41</v>
      </c>
      <c r="BH12" s="178">
        <f t="shared" si="11"/>
        <v>43</v>
      </c>
      <c r="BI12" s="178">
        <f t="shared" si="11"/>
        <v>51</v>
      </c>
      <c r="BJ12" s="178">
        <f>SUM(BE12:BI12)</f>
        <v>209</v>
      </c>
      <c r="BK12" s="251" t="s">
        <v>13</v>
      </c>
      <c r="BL12" s="251"/>
      <c r="BM12" s="178">
        <f t="shared" ref="BM12:BQ13" si="12">Y12+AS12</f>
        <v>35</v>
      </c>
      <c r="BN12" s="178">
        <f t="shared" si="12"/>
        <v>48</v>
      </c>
      <c r="BO12" s="178">
        <f t="shared" si="12"/>
        <v>49</v>
      </c>
      <c r="BP12" s="178">
        <f t="shared" si="12"/>
        <v>50</v>
      </c>
      <c r="BQ12" s="178">
        <f t="shared" si="12"/>
        <v>52</v>
      </c>
      <c r="BR12" s="179">
        <f>SUM(BM12:BQ12)</f>
        <v>234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50</v>
      </c>
      <c r="R13" s="15">
        <v>52</v>
      </c>
      <c r="S13" s="15">
        <v>40</v>
      </c>
      <c r="T13" s="15">
        <v>50</v>
      </c>
      <c r="U13" s="15">
        <v>36</v>
      </c>
      <c r="V13" s="15">
        <f>SUM(Q13:U13)</f>
        <v>228</v>
      </c>
      <c r="W13" s="256" t="s">
        <v>15</v>
      </c>
      <c r="X13" s="257"/>
      <c r="Y13" s="15">
        <v>40</v>
      </c>
      <c r="Z13" s="15">
        <v>47</v>
      </c>
      <c r="AA13" s="15">
        <v>61</v>
      </c>
      <c r="AB13" s="15">
        <v>44</v>
      </c>
      <c r="AC13" s="15">
        <v>47</v>
      </c>
      <c r="AD13" s="16">
        <f>SUM(Y13:AC13)</f>
        <v>239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2</v>
      </c>
      <c r="AX13" s="16">
        <f>SUM(AS13:AW13)</f>
        <v>2</v>
      </c>
      <c r="BC13" s="239" t="s">
        <v>15</v>
      </c>
      <c r="BD13" s="258"/>
      <c r="BE13" s="14">
        <f>Q13+AK13</f>
        <v>50</v>
      </c>
      <c r="BF13" s="15">
        <f t="shared" si="11"/>
        <v>52</v>
      </c>
      <c r="BG13" s="15">
        <f t="shared" si="11"/>
        <v>40</v>
      </c>
      <c r="BH13" s="15">
        <f t="shared" si="11"/>
        <v>50</v>
      </c>
      <c r="BI13" s="15">
        <f t="shared" si="11"/>
        <v>36</v>
      </c>
      <c r="BJ13" s="15">
        <f>SUM(BE13:BI13)</f>
        <v>228</v>
      </c>
      <c r="BK13" s="252" t="s">
        <v>15</v>
      </c>
      <c r="BL13" s="252"/>
      <c r="BM13" s="15">
        <f t="shared" si="12"/>
        <v>40</v>
      </c>
      <c r="BN13" s="15">
        <f t="shared" si="12"/>
        <v>47</v>
      </c>
      <c r="BO13" s="15">
        <f t="shared" si="12"/>
        <v>61</v>
      </c>
      <c r="BP13" s="15">
        <f t="shared" si="12"/>
        <v>44</v>
      </c>
      <c r="BQ13" s="15">
        <f t="shared" si="12"/>
        <v>49</v>
      </c>
      <c r="BR13" s="16">
        <f>SUM(BM13:BQ13)</f>
        <v>241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91</v>
      </c>
      <c r="R14" s="17">
        <f t="shared" si="13"/>
        <v>85</v>
      </c>
      <c r="S14" s="17">
        <f t="shared" si="13"/>
        <v>81</v>
      </c>
      <c r="T14" s="17">
        <f t="shared" si="13"/>
        <v>93</v>
      </c>
      <c r="U14" s="17">
        <f t="shared" si="13"/>
        <v>87</v>
      </c>
      <c r="V14" s="17">
        <f t="shared" si="13"/>
        <v>437</v>
      </c>
      <c r="W14" s="260" t="s">
        <v>12</v>
      </c>
      <c r="X14" s="261"/>
      <c r="Y14" s="17">
        <f t="shared" ref="Y14:AD14" si="14">SUM(Y12:Y13)</f>
        <v>75</v>
      </c>
      <c r="Z14" s="17">
        <f t="shared" si="14"/>
        <v>95</v>
      </c>
      <c r="AA14" s="17">
        <f t="shared" si="14"/>
        <v>110</v>
      </c>
      <c r="AB14" s="17">
        <f t="shared" si="14"/>
        <v>94</v>
      </c>
      <c r="AC14" s="17">
        <f t="shared" si="14"/>
        <v>97</v>
      </c>
      <c r="AD14" s="17">
        <f t="shared" si="14"/>
        <v>471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4</v>
      </c>
      <c r="AX14" s="17">
        <f t="shared" si="16"/>
        <v>4</v>
      </c>
      <c r="BC14" s="239" t="s">
        <v>12</v>
      </c>
      <c r="BD14" s="240"/>
      <c r="BE14" s="17">
        <f t="shared" ref="BE14:BJ14" si="17">SUM(BE12:BE13)</f>
        <v>91</v>
      </c>
      <c r="BF14" s="17">
        <f t="shared" si="17"/>
        <v>85</v>
      </c>
      <c r="BG14" s="17">
        <f t="shared" si="17"/>
        <v>81</v>
      </c>
      <c r="BH14" s="17">
        <f t="shared" si="17"/>
        <v>93</v>
      </c>
      <c r="BI14" s="17">
        <f t="shared" si="17"/>
        <v>87</v>
      </c>
      <c r="BJ14" s="17">
        <f t="shared" si="17"/>
        <v>437</v>
      </c>
      <c r="BK14" s="260" t="s">
        <v>12</v>
      </c>
      <c r="BL14" s="261"/>
      <c r="BM14" s="17">
        <f t="shared" ref="BM14:BR14" si="18">SUM(BM12:BM13)</f>
        <v>75</v>
      </c>
      <c r="BN14" s="17">
        <f t="shared" si="18"/>
        <v>95</v>
      </c>
      <c r="BO14" s="17">
        <f t="shared" si="18"/>
        <v>110</v>
      </c>
      <c r="BP14" s="17">
        <f t="shared" si="18"/>
        <v>94</v>
      </c>
      <c r="BQ14" s="17">
        <f t="shared" si="18"/>
        <v>101</v>
      </c>
      <c r="BR14" s="17">
        <f t="shared" si="18"/>
        <v>475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1605</v>
      </c>
      <c r="D17" s="73">
        <f>V28+AD28+V33+AD33+V38</f>
        <v>1529</v>
      </c>
      <c r="E17" s="74">
        <f>SUM(C17:D17)</f>
        <v>3134</v>
      </c>
      <c r="F17" s="75">
        <f>AP27+AX27+AP32+AX32+AP37</f>
        <v>4</v>
      </c>
      <c r="G17" s="73">
        <f>AP28+AX28+AP33+AX33+AP38</f>
        <v>9</v>
      </c>
      <c r="H17" s="74">
        <f>SUM(F17:G17)</f>
        <v>13</v>
      </c>
      <c r="I17" s="112">
        <f t="shared" ref="I17:K20" si="19">+C17+F17</f>
        <v>1609</v>
      </c>
      <c r="J17" s="113">
        <f t="shared" si="19"/>
        <v>1538</v>
      </c>
      <c r="K17" s="114">
        <f t="shared" si="19"/>
        <v>3147</v>
      </c>
      <c r="L17" s="68"/>
      <c r="O17" s="239" t="s">
        <v>13</v>
      </c>
      <c r="P17" s="258"/>
      <c r="Q17" s="177">
        <v>37</v>
      </c>
      <c r="R17" s="178">
        <v>24</v>
      </c>
      <c r="S17" s="178">
        <v>40</v>
      </c>
      <c r="T17" s="178">
        <v>44</v>
      </c>
      <c r="U17" s="178">
        <v>39</v>
      </c>
      <c r="V17" s="178">
        <f>SUM(Q17:U17)</f>
        <v>184</v>
      </c>
      <c r="W17" s="249" t="s">
        <v>13</v>
      </c>
      <c r="X17" s="250"/>
      <c r="Y17" s="178">
        <v>43</v>
      </c>
      <c r="Z17" s="178">
        <v>35</v>
      </c>
      <c r="AA17" s="178">
        <v>31</v>
      </c>
      <c r="AB17" s="178">
        <v>38</v>
      </c>
      <c r="AC17" s="178">
        <v>34</v>
      </c>
      <c r="AD17" s="179">
        <f>SUM(Y17:AC17)</f>
        <v>181</v>
      </c>
      <c r="AI17" s="239" t="s">
        <v>13</v>
      </c>
      <c r="AJ17" s="258"/>
      <c r="AK17" s="23">
        <v>4</v>
      </c>
      <c r="AL17" s="178">
        <v>4</v>
      </c>
      <c r="AM17" s="178">
        <v>4</v>
      </c>
      <c r="AN17" s="178">
        <v>3</v>
      </c>
      <c r="AO17" s="178">
        <v>3</v>
      </c>
      <c r="AP17" s="178">
        <f>SUM(AK17:AO17)</f>
        <v>18</v>
      </c>
      <c r="AQ17" s="249" t="s">
        <v>13</v>
      </c>
      <c r="AR17" s="250"/>
      <c r="AS17" s="178">
        <v>1</v>
      </c>
      <c r="AT17" s="178">
        <v>3</v>
      </c>
      <c r="AU17" s="178">
        <v>1</v>
      </c>
      <c r="AV17" s="178">
        <v>4</v>
      </c>
      <c r="AW17" s="178">
        <v>1</v>
      </c>
      <c r="AX17" s="179">
        <f>SUM(AS17:AW17)</f>
        <v>10</v>
      </c>
      <c r="BC17" s="239" t="s">
        <v>13</v>
      </c>
      <c r="BD17" s="258"/>
      <c r="BE17" s="177">
        <f t="shared" ref="BE17:BI18" si="20">Q17+AK17</f>
        <v>41</v>
      </c>
      <c r="BF17" s="178">
        <f t="shared" si="20"/>
        <v>28</v>
      </c>
      <c r="BG17" s="178">
        <f t="shared" si="20"/>
        <v>44</v>
      </c>
      <c r="BH17" s="178">
        <f t="shared" si="20"/>
        <v>47</v>
      </c>
      <c r="BI17" s="178">
        <f t="shared" si="20"/>
        <v>42</v>
      </c>
      <c r="BJ17" s="178">
        <f>SUM(BE17:BI17)</f>
        <v>202</v>
      </c>
      <c r="BK17" s="251" t="s">
        <v>13</v>
      </c>
      <c r="BL17" s="251"/>
      <c r="BM17" s="178">
        <f t="shared" ref="BM17:BQ18" si="21">Y17+AS17</f>
        <v>44</v>
      </c>
      <c r="BN17" s="178">
        <f t="shared" si="21"/>
        <v>38</v>
      </c>
      <c r="BO17" s="178">
        <f t="shared" si="21"/>
        <v>32</v>
      </c>
      <c r="BP17" s="178">
        <f t="shared" si="21"/>
        <v>42</v>
      </c>
      <c r="BQ17" s="178">
        <f t="shared" si="21"/>
        <v>35</v>
      </c>
      <c r="BR17" s="179">
        <f>SUM(BM17:BQ17)</f>
        <v>191</v>
      </c>
    </row>
    <row r="18" spans="2:70" ht="15.75" thickBot="1" x14ac:dyDescent="0.2">
      <c r="B18" s="149" t="s">
        <v>38</v>
      </c>
      <c r="C18" s="146">
        <f>AD37</f>
        <v>396</v>
      </c>
      <c r="D18" s="65">
        <f>AD38</f>
        <v>417</v>
      </c>
      <c r="E18" s="66">
        <f>SUM(C18:D18)</f>
        <v>813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396</v>
      </c>
      <c r="J18" s="116">
        <f t="shared" si="19"/>
        <v>417</v>
      </c>
      <c r="K18" s="117">
        <f t="shared" si="19"/>
        <v>813</v>
      </c>
      <c r="L18" s="69"/>
      <c r="O18" s="239" t="s">
        <v>15</v>
      </c>
      <c r="P18" s="258"/>
      <c r="Q18" s="14">
        <v>38</v>
      </c>
      <c r="R18" s="15">
        <v>39</v>
      </c>
      <c r="S18" s="15">
        <v>52</v>
      </c>
      <c r="T18" s="15">
        <v>25</v>
      </c>
      <c r="U18" s="15">
        <v>30</v>
      </c>
      <c r="V18" s="15">
        <f>SUM(Q18:U18)</f>
        <v>184</v>
      </c>
      <c r="W18" s="256" t="s">
        <v>15</v>
      </c>
      <c r="X18" s="257"/>
      <c r="Y18" s="15">
        <v>24</v>
      </c>
      <c r="Z18" s="15">
        <v>27</v>
      </c>
      <c r="AA18" s="15">
        <v>33</v>
      </c>
      <c r="AB18" s="15">
        <v>27</v>
      </c>
      <c r="AC18" s="15">
        <v>24</v>
      </c>
      <c r="AD18" s="16">
        <f>SUM(Y18:AC18)</f>
        <v>135</v>
      </c>
      <c r="AI18" s="239" t="s">
        <v>15</v>
      </c>
      <c r="AJ18" s="258"/>
      <c r="AK18" s="14">
        <v>1</v>
      </c>
      <c r="AL18" s="15">
        <v>1</v>
      </c>
      <c r="AM18" s="15">
        <v>2</v>
      </c>
      <c r="AN18" s="15">
        <v>1</v>
      </c>
      <c r="AO18" s="15">
        <v>0</v>
      </c>
      <c r="AP18" s="15">
        <f>SUM(AK18:AO18)</f>
        <v>5</v>
      </c>
      <c r="AQ18" s="256" t="s">
        <v>15</v>
      </c>
      <c r="AR18" s="257"/>
      <c r="AS18" s="15">
        <v>1</v>
      </c>
      <c r="AT18" s="15">
        <v>1</v>
      </c>
      <c r="AU18" s="15">
        <v>1</v>
      </c>
      <c r="AV18" s="15">
        <v>3</v>
      </c>
      <c r="AW18" s="15">
        <v>1</v>
      </c>
      <c r="AX18" s="16">
        <f>SUM(AS18:AW18)</f>
        <v>7</v>
      </c>
      <c r="BC18" s="239" t="s">
        <v>15</v>
      </c>
      <c r="BD18" s="258"/>
      <c r="BE18" s="14">
        <f t="shared" si="20"/>
        <v>39</v>
      </c>
      <c r="BF18" s="15">
        <f t="shared" si="20"/>
        <v>40</v>
      </c>
      <c r="BG18" s="15">
        <f t="shared" si="20"/>
        <v>54</v>
      </c>
      <c r="BH18" s="15">
        <f t="shared" si="20"/>
        <v>26</v>
      </c>
      <c r="BI18" s="15">
        <f t="shared" si="20"/>
        <v>30</v>
      </c>
      <c r="BJ18" s="15">
        <f>SUM(BE18:BI18)</f>
        <v>189</v>
      </c>
      <c r="BK18" s="252" t="s">
        <v>15</v>
      </c>
      <c r="BL18" s="252"/>
      <c r="BM18" s="15">
        <f t="shared" si="21"/>
        <v>25</v>
      </c>
      <c r="BN18" s="15">
        <f t="shared" si="21"/>
        <v>28</v>
      </c>
      <c r="BO18" s="15">
        <f t="shared" si="21"/>
        <v>34</v>
      </c>
      <c r="BP18" s="15">
        <f t="shared" si="21"/>
        <v>30</v>
      </c>
      <c r="BQ18" s="15">
        <f t="shared" si="21"/>
        <v>25</v>
      </c>
      <c r="BR18" s="16">
        <f>SUM(BM18:BQ18)</f>
        <v>142</v>
      </c>
    </row>
    <row r="19" spans="2:70" ht="15" x14ac:dyDescent="0.15">
      <c r="B19" s="150" t="s">
        <v>39</v>
      </c>
      <c r="C19" s="138">
        <f>V42</f>
        <v>464</v>
      </c>
      <c r="D19" s="59">
        <f>V43</f>
        <v>495</v>
      </c>
      <c r="E19" s="60">
        <f>SUM(C19:D19)</f>
        <v>959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464</v>
      </c>
      <c r="J19" s="105">
        <f t="shared" si="19"/>
        <v>495</v>
      </c>
      <c r="K19" s="118">
        <f t="shared" si="19"/>
        <v>959</v>
      </c>
      <c r="L19" s="69"/>
      <c r="O19" s="239" t="s">
        <v>12</v>
      </c>
      <c r="P19" s="240"/>
      <c r="Q19" s="17">
        <f t="shared" ref="Q19:V19" si="22">SUM(Q17:Q18)</f>
        <v>75</v>
      </c>
      <c r="R19" s="17">
        <f t="shared" si="22"/>
        <v>63</v>
      </c>
      <c r="S19" s="17">
        <f t="shared" si="22"/>
        <v>92</v>
      </c>
      <c r="T19" s="17">
        <f t="shared" si="22"/>
        <v>69</v>
      </c>
      <c r="U19" s="17">
        <f t="shared" si="22"/>
        <v>69</v>
      </c>
      <c r="V19" s="17">
        <f t="shared" si="22"/>
        <v>368</v>
      </c>
      <c r="W19" s="260" t="s">
        <v>12</v>
      </c>
      <c r="X19" s="261"/>
      <c r="Y19" s="17">
        <f>SUM(Y17:Y18)</f>
        <v>67</v>
      </c>
      <c r="Z19" s="17">
        <f t="shared" ref="Z19:AD19" si="23">SUM(Z17:Z18)</f>
        <v>62</v>
      </c>
      <c r="AA19" s="17">
        <f t="shared" si="23"/>
        <v>64</v>
      </c>
      <c r="AB19" s="17">
        <f t="shared" si="23"/>
        <v>65</v>
      </c>
      <c r="AC19" s="17">
        <f t="shared" si="23"/>
        <v>58</v>
      </c>
      <c r="AD19" s="17">
        <f t="shared" si="23"/>
        <v>316</v>
      </c>
      <c r="AI19" s="239" t="s">
        <v>12</v>
      </c>
      <c r="AJ19" s="240"/>
      <c r="AK19" s="17">
        <f t="shared" ref="AK19:AP19" si="24">SUM(AK17:AK18)</f>
        <v>5</v>
      </c>
      <c r="AL19" s="17">
        <f t="shared" si="24"/>
        <v>5</v>
      </c>
      <c r="AM19" s="17">
        <f t="shared" si="24"/>
        <v>6</v>
      </c>
      <c r="AN19" s="17">
        <f t="shared" si="24"/>
        <v>4</v>
      </c>
      <c r="AO19" s="17">
        <f t="shared" si="24"/>
        <v>3</v>
      </c>
      <c r="AP19" s="17">
        <f t="shared" si="24"/>
        <v>23</v>
      </c>
      <c r="AQ19" s="260" t="s">
        <v>12</v>
      </c>
      <c r="AR19" s="261"/>
      <c r="AS19" s="17">
        <f t="shared" ref="AS19:AX19" si="25">SUM(AS17:AS18)</f>
        <v>2</v>
      </c>
      <c r="AT19" s="17">
        <f t="shared" si="25"/>
        <v>4</v>
      </c>
      <c r="AU19" s="17">
        <f t="shared" si="25"/>
        <v>2</v>
      </c>
      <c r="AV19" s="17">
        <f t="shared" si="25"/>
        <v>7</v>
      </c>
      <c r="AW19" s="17">
        <f t="shared" si="25"/>
        <v>2</v>
      </c>
      <c r="AX19" s="17">
        <f t="shared" si="25"/>
        <v>17</v>
      </c>
      <c r="BC19" s="239" t="s">
        <v>12</v>
      </c>
      <c r="BD19" s="240"/>
      <c r="BE19" s="17">
        <f t="shared" ref="BE19:BJ19" si="26">SUM(BE17:BE18)</f>
        <v>80</v>
      </c>
      <c r="BF19" s="17">
        <f t="shared" si="26"/>
        <v>68</v>
      </c>
      <c r="BG19" s="17">
        <f t="shared" si="26"/>
        <v>98</v>
      </c>
      <c r="BH19" s="17">
        <f t="shared" si="26"/>
        <v>73</v>
      </c>
      <c r="BI19" s="17">
        <f t="shared" si="26"/>
        <v>72</v>
      </c>
      <c r="BJ19" s="17">
        <f t="shared" si="26"/>
        <v>391</v>
      </c>
      <c r="BK19" s="260" t="s">
        <v>12</v>
      </c>
      <c r="BL19" s="261"/>
      <c r="BM19" s="17">
        <f t="shared" ref="BM19:BR19" si="27">SUM(BM17:BM18)</f>
        <v>69</v>
      </c>
      <c r="BN19" s="17">
        <f t="shared" si="27"/>
        <v>66</v>
      </c>
      <c r="BO19" s="17">
        <f t="shared" si="27"/>
        <v>66</v>
      </c>
      <c r="BP19" s="17">
        <f t="shared" si="27"/>
        <v>72</v>
      </c>
      <c r="BQ19" s="17">
        <f t="shared" si="27"/>
        <v>60</v>
      </c>
      <c r="BR19" s="17">
        <f t="shared" si="27"/>
        <v>333</v>
      </c>
    </row>
    <row r="20" spans="2:70" ht="15.75" thickBot="1" x14ac:dyDescent="0.2">
      <c r="B20" s="151" t="s">
        <v>22</v>
      </c>
      <c r="C20" s="147">
        <f>C9-C18-C19</f>
        <v>843</v>
      </c>
      <c r="D20" s="76">
        <f>D9-D18-D19</f>
        <v>1356</v>
      </c>
      <c r="E20" s="77">
        <f>SUM(C20:D20)</f>
        <v>2199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843</v>
      </c>
      <c r="J20" s="120">
        <f t="shared" si="19"/>
        <v>1357</v>
      </c>
      <c r="K20" s="121">
        <f t="shared" si="19"/>
        <v>2200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77">
        <v>32</v>
      </c>
      <c r="R22" s="168">
        <v>42</v>
      </c>
      <c r="S22" s="178">
        <v>41</v>
      </c>
      <c r="T22" s="178">
        <v>41</v>
      </c>
      <c r="U22" s="178">
        <v>31</v>
      </c>
      <c r="V22" s="178">
        <f>SUM(Q22:U22)</f>
        <v>187</v>
      </c>
      <c r="W22" s="249" t="s">
        <v>13</v>
      </c>
      <c r="X22" s="250"/>
      <c r="Y22" s="183">
        <v>48</v>
      </c>
      <c r="Z22" s="168">
        <v>52</v>
      </c>
      <c r="AA22" s="184">
        <v>45</v>
      </c>
      <c r="AB22" s="184">
        <v>54</v>
      </c>
      <c r="AC22" s="184">
        <v>55</v>
      </c>
      <c r="AD22" s="179">
        <f>SUM(Y22:AC22)</f>
        <v>254</v>
      </c>
      <c r="AI22" s="239" t="s">
        <v>13</v>
      </c>
      <c r="AJ22" s="258"/>
      <c r="AK22" s="177">
        <v>3</v>
      </c>
      <c r="AL22" s="178">
        <v>1</v>
      </c>
      <c r="AM22" s="178">
        <v>0</v>
      </c>
      <c r="AN22" s="178">
        <v>1</v>
      </c>
      <c r="AO22" s="178">
        <v>4</v>
      </c>
      <c r="AP22" s="178">
        <f>SUM(AK22:AO22)</f>
        <v>9</v>
      </c>
      <c r="AQ22" s="249" t="s">
        <v>13</v>
      </c>
      <c r="AR22" s="250"/>
      <c r="AS22" s="178">
        <v>1</v>
      </c>
      <c r="AT22" s="178">
        <v>1</v>
      </c>
      <c r="AU22" s="178">
        <v>4</v>
      </c>
      <c r="AV22" s="178">
        <v>0</v>
      </c>
      <c r="AW22" s="178">
        <v>1</v>
      </c>
      <c r="AX22" s="179">
        <f>SUM(AS22:AW22)</f>
        <v>7</v>
      </c>
      <c r="BC22" s="239" t="s">
        <v>13</v>
      </c>
      <c r="BD22" s="258"/>
      <c r="BE22" s="177">
        <f t="shared" ref="BE22:BI23" si="28">Q22+AK22</f>
        <v>35</v>
      </c>
      <c r="BF22" s="178">
        <f t="shared" si="28"/>
        <v>43</v>
      </c>
      <c r="BG22" s="178">
        <f t="shared" si="28"/>
        <v>41</v>
      </c>
      <c r="BH22" s="178">
        <f t="shared" si="28"/>
        <v>42</v>
      </c>
      <c r="BI22" s="178">
        <f t="shared" si="28"/>
        <v>35</v>
      </c>
      <c r="BJ22" s="178">
        <f>SUM(BE22:BI22)</f>
        <v>196</v>
      </c>
      <c r="BK22" s="251" t="s">
        <v>13</v>
      </c>
      <c r="BL22" s="251"/>
      <c r="BM22" s="178">
        <f t="shared" ref="BM22:BQ23" si="29">Y22+AS22</f>
        <v>49</v>
      </c>
      <c r="BN22" s="178">
        <f t="shared" si="29"/>
        <v>53</v>
      </c>
      <c r="BO22" s="178">
        <f t="shared" si="29"/>
        <v>49</v>
      </c>
      <c r="BP22" s="178">
        <f t="shared" si="29"/>
        <v>54</v>
      </c>
      <c r="BQ22" s="178">
        <f t="shared" si="29"/>
        <v>56</v>
      </c>
      <c r="BR22" s="179">
        <f>SUM(BM22:BQ22)</f>
        <v>261</v>
      </c>
    </row>
    <row r="23" spans="2:70" ht="16.5" thickTop="1" thickBot="1" x14ac:dyDescent="0.2">
      <c r="B23" s="94" t="s">
        <v>37</v>
      </c>
      <c r="C23" s="95">
        <f>ROUND(C17/$C$10,4)</f>
        <v>0.32750000000000001</v>
      </c>
      <c r="D23" s="96">
        <f>ROUND(D17/$D$10,4)</f>
        <v>0.28789999999999999</v>
      </c>
      <c r="E23" s="97">
        <f>ROUND(E17/$E$10,4)</f>
        <v>0.30690000000000001</v>
      </c>
      <c r="F23" s="95">
        <f>ROUND(F17/$F$10,4)</f>
        <v>0.08</v>
      </c>
      <c r="G23" s="96">
        <f>ROUND(G17/$G$10,4)</f>
        <v>0.2</v>
      </c>
      <c r="H23" s="97">
        <f>ROUND(H17/$H$10,4)</f>
        <v>0.1368</v>
      </c>
      <c r="I23" s="124">
        <f>ROUND(I17/$I$10,4)</f>
        <v>0.32500000000000001</v>
      </c>
      <c r="J23" s="125">
        <f>ROUND(J17/$J$10,4)</f>
        <v>0.28720000000000001</v>
      </c>
      <c r="K23" s="126">
        <f>ROUND(K17/$K$10,4)</f>
        <v>0.3054</v>
      </c>
      <c r="L23" s="69"/>
      <c r="O23" s="239" t="s">
        <v>15</v>
      </c>
      <c r="P23" s="258"/>
      <c r="Q23" s="14">
        <v>36</v>
      </c>
      <c r="R23" s="15">
        <v>30</v>
      </c>
      <c r="S23" s="15">
        <v>31</v>
      </c>
      <c r="T23" s="15">
        <v>37</v>
      </c>
      <c r="U23" s="15">
        <v>39</v>
      </c>
      <c r="V23" s="15">
        <f>SUM(Q23:U23)</f>
        <v>173</v>
      </c>
      <c r="W23" s="256" t="s">
        <v>15</v>
      </c>
      <c r="X23" s="257"/>
      <c r="Y23" s="15">
        <v>45</v>
      </c>
      <c r="Z23" s="15">
        <v>40</v>
      </c>
      <c r="AA23" s="15">
        <v>44</v>
      </c>
      <c r="AB23" s="15">
        <v>50</v>
      </c>
      <c r="AC23" s="25">
        <v>62</v>
      </c>
      <c r="AD23" s="16">
        <f>SUM(Y23:AC23)</f>
        <v>241</v>
      </c>
      <c r="AI23" s="239" t="s">
        <v>15</v>
      </c>
      <c r="AJ23" s="258"/>
      <c r="AK23" s="14">
        <v>3</v>
      </c>
      <c r="AL23" s="15">
        <v>3</v>
      </c>
      <c r="AM23" s="15">
        <v>2</v>
      </c>
      <c r="AN23" s="15">
        <v>3</v>
      </c>
      <c r="AO23" s="15">
        <v>3</v>
      </c>
      <c r="AP23" s="15">
        <f>SUM(AK23:AO23)</f>
        <v>14</v>
      </c>
      <c r="AQ23" s="256" t="s">
        <v>15</v>
      </c>
      <c r="AR23" s="257"/>
      <c r="AS23" s="15">
        <v>2</v>
      </c>
      <c r="AT23" s="15">
        <v>3</v>
      </c>
      <c r="AU23" s="15">
        <v>2</v>
      </c>
      <c r="AV23" s="15">
        <v>0</v>
      </c>
      <c r="AW23" s="15">
        <v>0</v>
      </c>
      <c r="AX23" s="16">
        <f>SUM(AS23:AW23)</f>
        <v>7</v>
      </c>
      <c r="BC23" s="239" t="s">
        <v>15</v>
      </c>
      <c r="BD23" s="258"/>
      <c r="BE23" s="14">
        <f t="shared" si="28"/>
        <v>39</v>
      </c>
      <c r="BF23" s="15">
        <f t="shared" si="28"/>
        <v>33</v>
      </c>
      <c r="BG23" s="15">
        <f t="shared" si="28"/>
        <v>33</v>
      </c>
      <c r="BH23" s="15">
        <f t="shared" si="28"/>
        <v>40</v>
      </c>
      <c r="BI23" s="15">
        <f t="shared" si="28"/>
        <v>42</v>
      </c>
      <c r="BJ23" s="15">
        <f>SUM(BE23:BI23)</f>
        <v>187</v>
      </c>
      <c r="BK23" s="252" t="s">
        <v>15</v>
      </c>
      <c r="BL23" s="252"/>
      <c r="BM23" s="15">
        <f t="shared" si="29"/>
        <v>47</v>
      </c>
      <c r="BN23" s="15">
        <f t="shared" si="29"/>
        <v>43</v>
      </c>
      <c r="BO23" s="15">
        <f t="shared" si="29"/>
        <v>46</v>
      </c>
      <c r="BP23" s="15">
        <f t="shared" si="29"/>
        <v>50</v>
      </c>
      <c r="BQ23" s="15">
        <f t="shared" si="29"/>
        <v>62</v>
      </c>
      <c r="BR23" s="16">
        <f>SUM(BM23:BQ23)</f>
        <v>248</v>
      </c>
    </row>
    <row r="24" spans="2:70" ht="15" x14ac:dyDescent="0.15">
      <c r="B24" s="84" t="s">
        <v>38</v>
      </c>
      <c r="C24" s="86">
        <f>ROUND(C18/$C$10,4)</f>
        <v>8.0799999999999997E-2</v>
      </c>
      <c r="D24" s="83">
        <f>ROUND(D18/$D$10,4)</f>
        <v>7.85E-2</v>
      </c>
      <c r="E24" s="87">
        <f>ROUND(E18/$E$10,4)</f>
        <v>7.9600000000000004E-2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0.08</v>
      </c>
      <c r="J24" s="128">
        <f>ROUND(J18/$J$10,4)</f>
        <v>7.7899999999999997E-2</v>
      </c>
      <c r="K24" s="129">
        <f>ROUND(K18/$K$10,4)</f>
        <v>7.8899999999999998E-2</v>
      </c>
      <c r="O24" s="239" t="s">
        <v>12</v>
      </c>
      <c r="P24" s="240"/>
      <c r="Q24" s="17">
        <f t="shared" ref="Q24:V24" si="30">SUM(Q22:Q23)</f>
        <v>68</v>
      </c>
      <c r="R24" s="17">
        <f t="shared" si="30"/>
        <v>72</v>
      </c>
      <c r="S24" s="17">
        <f t="shared" si="30"/>
        <v>72</v>
      </c>
      <c r="T24" s="17">
        <f t="shared" si="30"/>
        <v>78</v>
      </c>
      <c r="U24" s="17">
        <f t="shared" si="30"/>
        <v>70</v>
      </c>
      <c r="V24" s="17">
        <f t="shared" si="30"/>
        <v>360</v>
      </c>
      <c r="W24" s="260" t="s">
        <v>12</v>
      </c>
      <c r="X24" s="261"/>
      <c r="Y24" s="17">
        <f t="shared" ref="Y24:AD24" si="31">SUM(Y22:Y23)</f>
        <v>93</v>
      </c>
      <c r="Z24" s="17">
        <f t="shared" si="31"/>
        <v>92</v>
      </c>
      <c r="AA24" s="17">
        <f t="shared" si="31"/>
        <v>89</v>
      </c>
      <c r="AB24" s="17">
        <f t="shared" si="31"/>
        <v>104</v>
      </c>
      <c r="AC24" s="17">
        <f t="shared" si="31"/>
        <v>117</v>
      </c>
      <c r="AD24" s="17">
        <f t="shared" si="31"/>
        <v>495</v>
      </c>
      <c r="AI24" s="239" t="s">
        <v>12</v>
      </c>
      <c r="AJ24" s="240"/>
      <c r="AK24" s="17">
        <f t="shared" ref="AK24:AP24" si="32">SUM(AK22:AK23)</f>
        <v>6</v>
      </c>
      <c r="AL24" s="17">
        <f t="shared" si="32"/>
        <v>4</v>
      </c>
      <c r="AM24" s="17">
        <f t="shared" si="32"/>
        <v>2</v>
      </c>
      <c r="AN24" s="17">
        <f t="shared" si="32"/>
        <v>4</v>
      </c>
      <c r="AO24" s="17">
        <f t="shared" si="32"/>
        <v>7</v>
      </c>
      <c r="AP24" s="26">
        <f t="shared" si="32"/>
        <v>23</v>
      </c>
      <c r="AQ24" s="260" t="s">
        <v>12</v>
      </c>
      <c r="AR24" s="261"/>
      <c r="AS24" s="17">
        <f t="shared" ref="AS24:AX24" si="33">SUM(AS22:AS23)</f>
        <v>3</v>
      </c>
      <c r="AT24" s="17">
        <f t="shared" si="33"/>
        <v>4</v>
      </c>
      <c r="AU24" s="17">
        <f t="shared" si="33"/>
        <v>6</v>
      </c>
      <c r="AV24" s="17">
        <f t="shared" si="33"/>
        <v>0</v>
      </c>
      <c r="AW24" s="17">
        <f t="shared" si="33"/>
        <v>1</v>
      </c>
      <c r="AX24" s="17">
        <f t="shared" si="33"/>
        <v>14</v>
      </c>
      <c r="BC24" s="239" t="s">
        <v>12</v>
      </c>
      <c r="BD24" s="240"/>
      <c r="BE24" s="17">
        <f t="shared" ref="BE24:BJ24" si="34">SUM(BE22:BE23)</f>
        <v>74</v>
      </c>
      <c r="BF24" s="17">
        <f t="shared" si="34"/>
        <v>76</v>
      </c>
      <c r="BG24" s="17">
        <f t="shared" si="34"/>
        <v>74</v>
      </c>
      <c r="BH24" s="17">
        <f t="shared" si="34"/>
        <v>82</v>
      </c>
      <c r="BI24" s="17">
        <f t="shared" si="34"/>
        <v>77</v>
      </c>
      <c r="BJ24" s="17">
        <f t="shared" si="34"/>
        <v>383</v>
      </c>
      <c r="BK24" s="260" t="s">
        <v>12</v>
      </c>
      <c r="BL24" s="261"/>
      <c r="BM24" s="17">
        <f t="shared" ref="BM24:BR24" si="35">SUM(BM22:BM23)</f>
        <v>96</v>
      </c>
      <c r="BN24" s="17">
        <f t="shared" si="35"/>
        <v>96</v>
      </c>
      <c r="BO24" s="17">
        <f t="shared" si="35"/>
        <v>95</v>
      </c>
      <c r="BP24" s="17">
        <f t="shared" si="35"/>
        <v>104</v>
      </c>
      <c r="BQ24" s="17">
        <f t="shared" si="35"/>
        <v>118</v>
      </c>
      <c r="BR24" s="17">
        <f t="shared" si="35"/>
        <v>509</v>
      </c>
    </row>
    <row r="25" spans="2:70" ht="15" x14ac:dyDescent="0.15">
      <c r="B25" s="84" t="s">
        <v>39</v>
      </c>
      <c r="C25" s="86">
        <f>ROUND(C19/$C$10,4)</f>
        <v>9.4700000000000006E-2</v>
      </c>
      <c r="D25" s="83">
        <f>ROUND(D19/$D$10,4)</f>
        <v>9.3200000000000005E-2</v>
      </c>
      <c r="E25" s="87">
        <f>ROUND(E19/$E$10,4)</f>
        <v>9.3899999999999997E-2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9.3700000000000006E-2</v>
      </c>
      <c r="J25" s="128">
        <f>ROUND(J19/$J$10,4)</f>
        <v>9.2399999999999996E-2</v>
      </c>
      <c r="K25" s="129">
        <f>ROUND(K19/$K$10,4)</f>
        <v>9.3100000000000002E-2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0.17199999999999999</v>
      </c>
      <c r="D26" s="89">
        <f>ROUND(D20/$D$10,4)</f>
        <v>0.25540000000000002</v>
      </c>
      <c r="E26" s="90">
        <f>ROUND(E20/$E$10,4)</f>
        <v>0.21540000000000001</v>
      </c>
      <c r="F26" s="88">
        <f>ROUND(F20/$F$10,4)</f>
        <v>0</v>
      </c>
      <c r="G26" s="89">
        <f>ROUND(G20/$G$10,4)</f>
        <v>2.2200000000000001E-2</v>
      </c>
      <c r="H26" s="90">
        <f>ROUND(H20/$H$10,4)</f>
        <v>1.0500000000000001E-2</v>
      </c>
      <c r="I26" s="130">
        <f>ROUND(I20/$I$10,4)</f>
        <v>0.17030000000000001</v>
      </c>
      <c r="J26" s="131">
        <f>ROUND(J20/$J$10,4)</f>
        <v>0.25340000000000001</v>
      </c>
      <c r="K26" s="132">
        <f>ROUND(K20/$K$10,4)</f>
        <v>0.2135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77">
        <v>66</v>
      </c>
      <c r="R27" s="178">
        <v>55</v>
      </c>
      <c r="S27" s="178">
        <v>51</v>
      </c>
      <c r="T27" s="178">
        <v>59</v>
      </c>
      <c r="U27" s="178">
        <v>64</v>
      </c>
      <c r="V27" s="178">
        <f>SUM(Q27:U27)</f>
        <v>295</v>
      </c>
      <c r="W27" s="249" t="s">
        <v>13</v>
      </c>
      <c r="X27" s="250"/>
      <c r="Y27" s="178">
        <v>66</v>
      </c>
      <c r="Z27" s="178">
        <v>69</v>
      </c>
      <c r="AA27" s="178">
        <v>89</v>
      </c>
      <c r="AB27" s="178">
        <v>85</v>
      </c>
      <c r="AC27" s="178">
        <v>78</v>
      </c>
      <c r="AD27" s="179">
        <f>SUM(Y27:AC27)</f>
        <v>387</v>
      </c>
      <c r="AI27" s="239" t="s">
        <v>13</v>
      </c>
      <c r="AJ27" s="258"/>
      <c r="AK27" s="177">
        <v>0</v>
      </c>
      <c r="AL27" s="178">
        <v>0</v>
      </c>
      <c r="AM27" s="178">
        <v>0</v>
      </c>
      <c r="AN27" s="178">
        <v>0</v>
      </c>
      <c r="AO27" s="178">
        <v>0</v>
      </c>
      <c r="AP27" s="178">
        <f>SUM(AK27:AO27)</f>
        <v>0</v>
      </c>
      <c r="AQ27" s="249" t="s">
        <v>13</v>
      </c>
      <c r="AR27" s="250"/>
      <c r="AS27" s="178">
        <v>1</v>
      </c>
      <c r="AT27" s="178">
        <v>0</v>
      </c>
      <c r="AU27" s="178">
        <v>0</v>
      </c>
      <c r="AV27" s="178">
        <v>1</v>
      </c>
      <c r="AW27" s="178">
        <v>0</v>
      </c>
      <c r="AX27" s="179">
        <f>SUM(AS27:AW27)</f>
        <v>2</v>
      </c>
      <c r="BC27" s="239" t="s">
        <v>13</v>
      </c>
      <c r="BD27" s="258"/>
      <c r="BE27" s="177">
        <f t="shared" ref="BE27:BI28" si="36">Q27+AK27</f>
        <v>66</v>
      </c>
      <c r="BF27" s="178">
        <f t="shared" si="36"/>
        <v>55</v>
      </c>
      <c r="BG27" s="178">
        <f t="shared" si="36"/>
        <v>51</v>
      </c>
      <c r="BH27" s="178">
        <f t="shared" si="36"/>
        <v>59</v>
      </c>
      <c r="BI27" s="178">
        <f t="shared" si="36"/>
        <v>64</v>
      </c>
      <c r="BJ27" s="178">
        <f>SUM(BE27:BI27)</f>
        <v>295</v>
      </c>
      <c r="BK27" s="251" t="s">
        <v>13</v>
      </c>
      <c r="BL27" s="251"/>
      <c r="BM27" s="178">
        <f t="shared" ref="BM27:BQ28" si="37">Y27+AS27</f>
        <v>67</v>
      </c>
      <c r="BN27" s="178">
        <f t="shared" si="37"/>
        <v>69</v>
      </c>
      <c r="BO27" s="178">
        <f t="shared" si="37"/>
        <v>89</v>
      </c>
      <c r="BP27" s="178">
        <f t="shared" si="37"/>
        <v>86</v>
      </c>
      <c r="BQ27" s="178">
        <f t="shared" si="37"/>
        <v>78</v>
      </c>
      <c r="BR27" s="179">
        <f>SUM(BM27:BQ27)</f>
        <v>389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56</v>
      </c>
      <c r="R28" s="15">
        <v>55</v>
      </c>
      <c r="S28" s="15">
        <v>55</v>
      </c>
      <c r="T28" s="15">
        <v>48</v>
      </c>
      <c r="U28" s="15">
        <v>65</v>
      </c>
      <c r="V28" s="15">
        <f>SUM(Q28:U28)</f>
        <v>279</v>
      </c>
      <c r="W28" s="256" t="s">
        <v>15</v>
      </c>
      <c r="X28" s="257"/>
      <c r="Y28" s="15">
        <v>70</v>
      </c>
      <c r="Z28" s="15">
        <v>63</v>
      </c>
      <c r="AA28" s="15">
        <v>66</v>
      </c>
      <c r="AB28" s="15">
        <v>58</v>
      </c>
      <c r="AC28" s="15">
        <v>60</v>
      </c>
      <c r="AD28" s="16">
        <f>SUM(Y28:AC28)</f>
        <v>317</v>
      </c>
      <c r="AI28" s="239" t="s">
        <v>15</v>
      </c>
      <c r="AJ28" s="258"/>
      <c r="AK28" s="14">
        <v>0</v>
      </c>
      <c r="AL28" s="15">
        <v>0</v>
      </c>
      <c r="AM28" s="15">
        <v>0</v>
      </c>
      <c r="AN28" s="15">
        <v>0</v>
      </c>
      <c r="AO28" s="15">
        <v>3</v>
      </c>
      <c r="AP28" s="15">
        <f>SUM(AK28:AO28)</f>
        <v>3</v>
      </c>
      <c r="AQ28" s="256" t="s">
        <v>15</v>
      </c>
      <c r="AR28" s="257"/>
      <c r="AS28" s="15">
        <v>0</v>
      </c>
      <c r="AT28" s="15">
        <v>0</v>
      </c>
      <c r="AU28" s="15">
        <v>1</v>
      </c>
      <c r="AV28" s="15">
        <v>1</v>
      </c>
      <c r="AW28" s="15">
        <v>0</v>
      </c>
      <c r="AX28" s="16">
        <f>SUM(AS28:AW28)</f>
        <v>2</v>
      </c>
      <c r="BC28" s="239" t="s">
        <v>15</v>
      </c>
      <c r="BD28" s="258"/>
      <c r="BE28" s="14">
        <f t="shared" si="36"/>
        <v>56</v>
      </c>
      <c r="BF28" s="15">
        <f t="shared" si="36"/>
        <v>55</v>
      </c>
      <c r="BG28" s="15">
        <f t="shared" si="36"/>
        <v>55</v>
      </c>
      <c r="BH28" s="15">
        <f t="shared" si="36"/>
        <v>48</v>
      </c>
      <c r="BI28" s="15">
        <f t="shared" si="36"/>
        <v>68</v>
      </c>
      <c r="BJ28" s="15">
        <f>SUM(BE28:BI28)</f>
        <v>282</v>
      </c>
      <c r="BK28" s="252" t="s">
        <v>15</v>
      </c>
      <c r="BL28" s="252"/>
      <c r="BM28" s="15">
        <f t="shared" si="37"/>
        <v>70</v>
      </c>
      <c r="BN28" s="15">
        <f t="shared" si="37"/>
        <v>63</v>
      </c>
      <c r="BO28" s="15">
        <f t="shared" si="37"/>
        <v>67</v>
      </c>
      <c r="BP28" s="15">
        <f t="shared" si="37"/>
        <v>59</v>
      </c>
      <c r="BQ28" s="15">
        <f t="shared" si="37"/>
        <v>60</v>
      </c>
      <c r="BR28" s="16">
        <f>SUM(BM28:BQ28)</f>
        <v>319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122</v>
      </c>
      <c r="R29" s="17">
        <f t="shared" ref="R29:V29" si="38">SUM(R27:R28)</f>
        <v>110</v>
      </c>
      <c r="S29" s="17">
        <f t="shared" si="38"/>
        <v>106</v>
      </c>
      <c r="T29" s="17">
        <f t="shared" si="38"/>
        <v>107</v>
      </c>
      <c r="U29" s="17">
        <f t="shared" si="38"/>
        <v>129</v>
      </c>
      <c r="V29" s="17">
        <f t="shared" si="38"/>
        <v>574</v>
      </c>
      <c r="W29" s="260" t="s">
        <v>12</v>
      </c>
      <c r="X29" s="261"/>
      <c r="Y29" s="17">
        <f t="shared" ref="Y29:AD29" si="39">SUM(Y27:Y28)</f>
        <v>136</v>
      </c>
      <c r="Z29" s="17">
        <f t="shared" si="39"/>
        <v>132</v>
      </c>
      <c r="AA29" s="17">
        <f t="shared" si="39"/>
        <v>155</v>
      </c>
      <c r="AB29" s="17">
        <f t="shared" si="39"/>
        <v>143</v>
      </c>
      <c r="AC29" s="17">
        <f t="shared" si="39"/>
        <v>138</v>
      </c>
      <c r="AD29" s="17">
        <f t="shared" si="39"/>
        <v>704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0</v>
      </c>
      <c r="AO29" s="17">
        <f t="shared" si="40"/>
        <v>3</v>
      </c>
      <c r="AP29" s="17">
        <f t="shared" si="40"/>
        <v>3</v>
      </c>
      <c r="AQ29" s="260" t="s">
        <v>12</v>
      </c>
      <c r="AR29" s="261"/>
      <c r="AS29" s="17">
        <f t="shared" ref="AS29:AX29" si="41">SUM(AS27:AS28)</f>
        <v>1</v>
      </c>
      <c r="AT29" s="17">
        <f t="shared" si="41"/>
        <v>0</v>
      </c>
      <c r="AU29" s="17">
        <f t="shared" si="41"/>
        <v>1</v>
      </c>
      <c r="AV29" s="17">
        <f t="shared" si="41"/>
        <v>2</v>
      </c>
      <c r="AW29" s="17">
        <f t="shared" si="41"/>
        <v>0</v>
      </c>
      <c r="AX29" s="17">
        <f t="shared" si="41"/>
        <v>4</v>
      </c>
      <c r="BC29" s="239" t="s">
        <v>12</v>
      </c>
      <c r="BD29" s="240"/>
      <c r="BE29" s="17">
        <f t="shared" ref="BE29:BJ29" si="42">SUM(BE27:BE28)</f>
        <v>122</v>
      </c>
      <c r="BF29" s="17">
        <f t="shared" si="42"/>
        <v>110</v>
      </c>
      <c r="BG29" s="17">
        <f t="shared" si="42"/>
        <v>106</v>
      </c>
      <c r="BH29" s="17">
        <f t="shared" si="42"/>
        <v>107</v>
      </c>
      <c r="BI29" s="17">
        <f t="shared" si="42"/>
        <v>132</v>
      </c>
      <c r="BJ29" s="17">
        <f t="shared" si="42"/>
        <v>577</v>
      </c>
      <c r="BK29" s="260" t="s">
        <v>12</v>
      </c>
      <c r="BL29" s="261"/>
      <c r="BM29" s="17">
        <f t="shared" ref="BM29:BR29" si="43">SUM(BM27:BM28)</f>
        <v>137</v>
      </c>
      <c r="BN29" s="17">
        <f t="shared" si="43"/>
        <v>132</v>
      </c>
      <c r="BO29" s="17">
        <f t="shared" si="43"/>
        <v>156</v>
      </c>
      <c r="BP29" s="17">
        <f t="shared" si="43"/>
        <v>145</v>
      </c>
      <c r="BQ29" s="17">
        <f t="shared" si="43"/>
        <v>138</v>
      </c>
      <c r="BR29" s="17">
        <f t="shared" si="43"/>
        <v>708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860</v>
      </c>
      <c r="D32" s="284">
        <f t="shared" si="44"/>
        <v>912</v>
      </c>
      <c r="E32" s="286">
        <f t="shared" si="44"/>
        <v>1772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860</v>
      </c>
      <c r="J32" s="296">
        <f t="shared" si="44"/>
        <v>912</v>
      </c>
      <c r="K32" s="298">
        <f t="shared" si="44"/>
        <v>1772</v>
      </c>
      <c r="O32" s="239" t="s">
        <v>13</v>
      </c>
      <c r="P32" s="258"/>
      <c r="Q32" s="177">
        <v>63</v>
      </c>
      <c r="R32" s="178">
        <v>64</v>
      </c>
      <c r="S32" s="178">
        <v>65</v>
      </c>
      <c r="T32" s="178">
        <v>62</v>
      </c>
      <c r="U32" s="178">
        <v>55</v>
      </c>
      <c r="V32" s="178">
        <f>SUM(Q32:U32)</f>
        <v>309</v>
      </c>
      <c r="W32" s="249" t="s">
        <v>13</v>
      </c>
      <c r="X32" s="250"/>
      <c r="Y32" s="178">
        <v>58</v>
      </c>
      <c r="Z32" s="178">
        <v>48</v>
      </c>
      <c r="AA32" s="178">
        <v>61</v>
      </c>
      <c r="AB32" s="178">
        <v>58</v>
      </c>
      <c r="AC32" s="178">
        <v>42</v>
      </c>
      <c r="AD32" s="179">
        <f>SUM(Y32:AC32)</f>
        <v>267</v>
      </c>
      <c r="AI32" s="239" t="s">
        <v>13</v>
      </c>
      <c r="AJ32" s="258"/>
      <c r="AK32" s="177">
        <v>1</v>
      </c>
      <c r="AL32" s="178">
        <v>0</v>
      </c>
      <c r="AM32" s="178">
        <v>0</v>
      </c>
      <c r="AN32" s="178">
        <v>0</v>
      </c>
      <c r="AO32" s="178">
        <v>0</v>
      </c>
      <c r="AP32" s="178">
        <f>SUM(AK32:AO32)</f>
        <v>1</v>
      </c>
      <c r="AQ32" s="249" t="s">
        <v>13</v>
      </c>
      <c r="AR32" s="250"/>
      <c r="AS32" s="178">
        <v>0</v>
      </c>
      <c r="AT32" s="178">
        <v>1</v>
      </c>
      <c r="AU32" s="178"/>
      <c r="AV32" s="178"/>
      <c r="AW32" s="178"/>
      <c r="AX32" s="179">
        <f>SUM(AS32:AW32)</f>
        <v>1</v>
      </c>
      <c r="BC32" s="239" t="s">
        <v>13</v>
      </c>
      <c r="BD32" s="258"/>
      <c r="BE32" s="177">
        <f t="shared" ref="BE32:BI32" si="45">Q32+AK32</f>
        <v>64</v>
      </c>
      <c r="BF32" s="178">
        <f t="shared" si="45"/>
        <v>64</v>
      </c>
      <c r="BG32" s="178">
        <f t="shared" si="45"/>
        <v>65</v>
      </c>
      <c r="BH32" s="178">
        <f t="shared" si="45"/>
        <v>62</v>
      </c>
      <c r="BI32" s="178">
        <f t="shared" si="45"/>
        <v>55</v>
      </c>
      <c r="BJ32" s="178">
        <f>SUM(BE32:BI32)</f>
        <v>310</v>
      </c>
      <c r="BK32" s="251" t="s">
        <v>13</v>
      </c>
      <c r="BL32" s="251"/>
      <c r="BM32" s="178">
        <f t="shared" ref="BM32:BQ33" si="46">Y32+AS32</f>
        <v>58</v>
      </c>
      <c r="BN32" s="178">
        <f t="shared" si="46"/>
        <v>49</v>
      </c>
      <c r="BO32" s="178">
        <f t="shared" si="46"/>
        <v>61</v>
      </c>
      <c r="BP32" s="178">
        <f t="shared" si="46"/>
        <v>58</v>
      </c>
      <c r="BQ32" s="178">
        <f t="shared" si="46"/>
        <v>42</v>
      </c>
      <c r="BR32" s="179">
        <f>SUM(BM32:BQ32)</f>
        <v>268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70</v>
      </c>
      <c r="R33" s="15">
        <v>83</v>
      </c>
      <c r="S33" s="15">
        <v>59</v>
      </c>
      <c r="T33" s="15">
        <v>56</v>
      </c>
      <c r="U33" s="15">
        <v>60</v>
      </c>
      <c r="V33" s="15">
        <f>SUM(Q33:U33)</f>
        <v>328</v>
      </c>
      <c r="W33" s="256" t="s">
        <v>15</v>
      </c>
      <c r="X33" s="257"/>
      <c r="Y33" s="15">
        <v>46</v>
      </c>
      <c r="Z33" s="15">
        <v>58</v>
      </c>
      <c r="AA33" s="15">
        <v>46</v>
      </c>
      <c r="AB33" s="15">
        <v>50</v>
      </c>
      <c r="AC33" s="15">
        <v>62</v>
      </c>
      <c r="AD33" s="16">
        <f>SUM(Y33:AC33)</f>
        <v>262</v>
      </c>
      <c r="AI33" s="239" t="s">
        <v>15</v>
      </c>
      <c r="AJ33" s="258"/>
      <c r="AK33" s="14">
        <v>0</v>
      </c>
      <c r="AL33" s="15">
        <v>3</v>
      </c>
      <c r="AM33" s="15">
        <v>0</v>
      </c>
      <c r="AN33" s="15">
        <v>0</v>
      </c>
      <c r="AO33" s="15">
        <v>0</v>
      </c>
      <c r="AP33" s="15">
        <f>SUM(AK33:AO33)</f>
        <v>3</v>
      </c>
      <c r="AQ33" s="256" t="s">
        <v>15</v>
      </c>
      <c r="AR33" s="257"/>
      <c r="AS33" s="15">
        <v>0</v>
      </c>
      <c r="AT33" s="15">
        <v>1</v>
      </c>
      <c r="AU33" s="15"/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70</v>
      </c>
      <c r="BF33" s="14">
        <f t="shared" ref="BF33:BI33" si="47">SUM(R33,AL33)</f>
        <v>86</v>
      </c>
      <c r="BG33" s="14">
        <f t="shared" si="47"/>
        <v>59</v>
      </c>
      <c r="BH33" s="14">
        <f t="shared" si="47"/>
        <v>56</v>
      </c>
      <c r="BI33" s="14">
        <f t="shared" si="47"/>
        <v>60</v>
      </c>
      <c r="BJ33" s="15">
        <f>SUM(BE33:BI33)</f>
        <v>331</v>
      </c>
      <c r="BK33" s="252" t="s">
        <v>15</v>
      </c>
      <c r="BL33" s="252"/>
      <c r="BM33" s="15">
        <f>Y33+AS33</f>
        <v>46</v>
      </c>
      <c r="BN33" s="15">
        <f t="shared" si="46"/>
        <v>59</v>
      </c>
      <c r="BO33" s="15">
        <f t="shared" si="46"/>
        <v>46</v>
      </c>
      <c r="BP33" s="15">
        <f t="shared" si="46"/>
        <v>50</v>
      </c>
      <c r="BQ33" s="15">
        <f t="shared" si="46"/>
        <v>62</v>
      </c>
      <c r="BR33" s="16">
        <f>SUM(BM33:BQ33)</f>
        <v>263</v>
      </c>
    </row>
    <row r="34" spans="2:70" x14ac:dyDescent="0.15">
      <c r="B34" s="80" t="s">
        <v>46</v>
      </c>
      <c r="C34" s="312">
        <f t="shared" ref="C34:K34" si="48">C20</f>
        <v>843</v>
      </c>
      <c r="D34" s="314">
        <f t="shared" si="48"/>
        <v>1356</v>
      </c>
      <c r="E34" s="316">
        <f t="shared" si="48"/>
        <v>2199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843</v>
      </c>
      <c r="J34" s="310">
        <f t="shared" si="48"/>
        <v>1357</v>
      </c>
      <c r="K34" s="324">
        <f t="shared" si="48"/>
        <v>2200</v>
      </c>
      <c r="O34" s="239" t="s">
        <v>12</v>
      </c>
      <c r="P34" s="240"/>
      <c r="Q34" s="17">
        <f t="shared" ref="Q34:V34" si="49">SUM(Q32:Q33)</f>
        <v>133</v>
      </c>
      <c r="R34" s="17">
        <f t="shared" si="49"/>
        <v>147</v>
      </c>
      <c r="S34" s="17">
        <f t="shared" si="49"/>
        <v>124</v>
      </c>
      <c r="T34" s="17">
        <f t="shared" si="49"/>
        <v>118</v>
      </c>
      <c r="U34" s="17">
        <f t="shared" si="49"/>
        <v>115</v>
      </c>
      <c r="V34" s="17">
        <f t="shared" si="49"/>
        <v>637</v>
      </c>
      <c r="W34" s="260" t="s">
        <v>12</v>
      </c>
      <c r="X34" s="261"/>
      <c r="Y34" s="17">
        <f t="shared" ref="Y34:AD34" si="50">SUM(Y32:Y33)</f>
        <v>104</v>
      </c>
      <c r="Z34" s="17">
        <f t="shared" si="50"/>
        <v>106</v>
      </c>
      <c r="AA34" s="17">
        <f t="shared" si="50"/>
        <v>107</v>
      </c>
      <c r="AB34" s="17">
        <f t="shared" si="50"/>
        <v>108</v>
      </c>
      <c r="AC34" s="17">
        <f t="shared" si="50"/>
        <v>104</v>
      </c>
      <c r="AD34" s="17">
        <f t="shared" si="50"/>
        <v>529</v>
      </c>
      <c r="AI34" s="239" t="s">
        <v>12</v>
      </c>
      <c r="AJ34" s="240"/>
      <c r="AK34" s="17">
        <f t="shared" ref="AK34:AP34" si="51">SUM(AK32:AK33)</f>
        <v>1</v>
      </c>
      <c r="AL34" s="17">
        <f t="shared" si="51"/>
        <v>3</v>
      </c>
      <c r="AM34" s="17">
        <f t="shared" si="51"/>
        <v>0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0</v>
      </c>
      <c r="AT34" s="17">
        <f t="shared" ref="AT34:AX34" si="52">SUM(AT32:AT33)</f>
        <v>2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134</v>
      </c>
      <c r="BF34" s="17">
        <f t="shared" si="53"/>
        <v>150</v>
      </c>
      <c r="BG34" s="17">
        <f t="shared" si="53"/>
        <v>124</v>
      </c>
      <c r="BH34" s="17">
        <f t="shared" si="53"/>
        <v>118</v>
      </c>
      <c r="BI34" s="17">
        <f t="shared" si="53"/>
        <v>115</v>
      </c>
      <c r="BJ34" s="17">
        <f t="shared" si="53"/>
        <v>641</v>
      </c>
      <c r="BK34" s="260" t="s">
        <v>12</v>
      </c>
      <c r="BL34" s="261"/>
      <c r="BM34" s="17">
        <f t="shared" ref="BM34:BR34" si="54">SUM(BM32:BM33)</f>
        <v>104</v>
      </c>
      <c r="BN34" s="17">
        <f t="shared" si="54"/>
        <v>108</v>
      </c>
      <c r="BO34" s="17">
        <f t="shared" si="54"/>
        <v>107</v>
      </c>
      <c r="BP34" s="17">
        <f t="shared" si="54"/>
        <v>108</v>
      </c>
      <c r="BQ34" s="17">
        <f t="shared" si="54"/>
        <v>104</v>
      </c>
      <c r="BR34" s="17">
        <f t="shared" si="54"/>
        <v>531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77">
        <v>55</v>
      </c>
      <c r="R37" s="178">
        <v>69</v>
      </c>
      <c r="S37" s="178">
        <v>74</v>
      </c>
      <c r="T37" s="178">
        <v>71</v>
      </c>
      <c r="U37" s="178">
        <v>78</v>
      </c>
      <c r="V37" s="178">
        <f>SUM(Q37:U37)</f>
        <v>347</v>
      </c>
      <c r="W37" s="249" t="s">
        <v>13</v>
      </c>
      <c r="X37" s="250"/>
      <c r="Y37" s="178">
        <v>68</v>
      </c>
      <c r="Z37" s="178">
        <v>70</v>
      </c>
      <c r="AA37" s="178">
        <v>76</v>
      </c>
      <c r="AB37" s="178">
        <v>96</v>
      </c>
      <c r="AC37" s="178">
        <v>86</v>
      </c>
      <c r="AD37" s="179">
        <f>SUM(Y37:AC37)</f>
        <v>396</v>
      </c>
      <c r="AI37" s="239" t="s">
        <v>13</v>
      </c>
      <c r="AJ37" s="258"/>
      <c r="AK37" s="177"/>
      <c r="AL37" s="178"/>
      <c r="AM37" s="178"/>
      <c r="AN37" s="178"/>
      <c r="AO37" s="178"/>
      <c r="AP37" s="178">
        <f>SUM(AK37:AO37)</f>
        <v>0</v>
      </c>
      <c r="AQ37" s="249" t="s">
        <v>13</v>
      </c>
      <c r="AR37" s="250"/>
      <c r="AS37" s="178"/>
      <c r="AT37" s="178"/>
      <c r="AU37" s="178"/>
      <c r="AV37" s="178"/>
      <c r="AW37" s="178"/>
      <c r="AX37" s="179">
        <f>SUM(AS37:AW37)</f>
        <v>0</v>
      </c>
      <c r="BC37" s="239" t="s">
        <v>13</v>
      </c>
      <c r="BD37" s="258"/>
      <c r="BE37" s="177">
        <f t="shared" ref="BE37:BI38" si="55">Q37+AK37</f>
        <v>55</v>
      </c>
      <c r="BF37" s="178">
        <f t="shared" si="55"/>
        <v>69</v>
      </c>
      <c r="BG37" s="178">
        <f t="shared" si="55"/>
        <v>74</v>
      </c>
      <c r="BH37" s="178">
        <f t="shared" si="55"/>
        <v>71</v>
      </c>
      <c r="BI37" s="178">
        <f t="shared" si="55"/>
        <v>78</v>
      </c>
      <c r="BJ37" s="178">
        <f>SUM(BE37:BI37)</f>
        <v>347</v>
      </c>
      <c r="BK37" s="251" t="s">
        <v>13</v>
      </c>
      <c r="BL37" s="251"/>
      <c r="BM37" s="178">
        <f t="shared" ref="BM37:BQ38" si="56">Y37+AS37</f>
        <v>68</v>
      </c>
      <c r="BN37" s="178">
        <f t="shared" si="56"/>
        <v>70</v>
      </c>
      <c r="BO37" s="178">
        <f t="shared" si="56"/>
        <v>76</v>
      </c>
      <c r="BP37" s="178">
        <f t="shared" si="56"/>
        <v>96</v>
      </c>
      <c r="BQ37" s="178">
        <f t="shared" si="56"/>
        <v>86</v>
      </c>
      <c r="BR37" s="179">
        <f>SUM(BM37:BQ37)</f>
        <v>396</v>
      </c>
    </row>
    <row r="38" spans="2:70" ht="14.25" thickBot="1" x14ac:dyDescent="0.2">
      <c r="B38" s="135" t="s">
        <v>41</v>
      </c>
      <c r="C38" s="332">
        <f>ROUND(C32/$C$10,4)</f>
        <v>0.17549999999999999</v>
      </c>
      <c r="D38" s="334">
        <f>ROUND(D32/$D$10,4)</f>
        <v>0.17180000000000001</v>
      </c>
      <c r="E38" s="336">
        <f>ROUND(E32/$E$10,4)</f>
        <v>0.17349999999999999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0.17369999999999999</v>
      </c>
      <c r="J38" s="328">
        <f>ROUND(J32/$J$10,4)</f>
        <v>0.17030000000000001</v>
      </c>
      <c r="K38" s="330">
        <f>ROUND(K32/$K$10,4)</f>
        <v>0.1719</v>
      </c>
      <c r="O38" s="239" t="s">
        <v>15</v>
      </c>
      <c r="P38" s="258"/>
      <c r="Q38" s="14">
        <v>70</v>
      </c>
      <c r="R38" s="15">
        <v>66</v>
      </c>
      <c r="S38" s="15">
        <v>64</v>
      </c>
      <c r="T38" s="15">
        <v>68</v>
      </c>
      <c r="U38" s="15">
        <v>75</v>
      </c>
      <c r="V38" s="15">
        <f>SUM(Q38:U38)</f>
        <v>343</v>
      </c>
      <c r="W38" s="256" t="s">
        <v>15</v>
      </c>
      <c r="X38" s="257"/>
      <c r="Y38" s="15">
        <v>93</v>
      </c>
      <c r="Z38" s="15">
        <v>55</v>
      </c>
      <c r="AA38" s="15">
        <v>91</v>
      </c>
      <c r="AB38" s="15">
        <v>80</v>
      </c>
      <c r="AC38" s="15">
        <v>98</v>
      </c>
      <c r="AD38" s="16">
        <f>SUM(Y38:AC38)</f>
        <v>417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70</v>
      </c>
      <c r="BF38" s="15">
        <f t="shared" si="55"/>
        <v>66</v>
      </c>
      <c r="BG38" s="15">
        <f t="shared" si="55"/>
        <v>64</v>
      </c>
      <c r="BH38" s="15">
        <f t="shared" si="55"/>
        <v>68</v>
      </c>
      <c r="BI38" s="15">
        <f t="shared" si="55"/>
        <v>75</v>
      </c>
      <c r="BJ38" s="15">
        <f>SUM(BE38:BI38)</f>
        <v>343</v>
      </c>
      <c r="BK38" s="252" t="s">
        <v>15</v>
      </c>
      <c r="BL38" s="252"/>
      <c r="BM38" s="15">
        <f t="shared" si="56"/>
        <v>93</v>
      </c>
      <c r="BN38" s="15">
        <f t="shared" si="56"/>
        <v>55</v>
      </c>
      <c r="BO38" s="15">
        <f t="shared" si="56"/>
        <v>91</v>
      </c>
      <c r="BP38" s="15">
        <f t="shared" si="56"/>
        <v>80</v>
      </c>
      <c r="BQ38" s="15">
        <f t="shared" si="56"/>
        <v>98</v>
      </c>
      <c r="BR38" s="16">
        <f>SUM(BM38:BQ38)</f>
        <v>417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125</v>
      </c>
      <c r="R39" s="17">
        <f t="shared" si="57"/>
        <v>135</v>
      </c>
      <c r="S39" s="17">
        <f t="shared" si="57"/>
        <v>138</v>
      </c>
      <c r="T39" s="17">
        <f t="shared" si="57"/>
        <v>139</v>
      </c>
      <c r="U39" s="17">
        <f t="shared" si="57"/>
        <v>153</v>
      </c>
      <c r="V39" s="17">
        <f t="shared" si="57"/>
        <v>690</v>
      </c>
      <c r="W39" s="260" t="s">
        <v>12</v>
      </c>
      <c r="X39" s="261"/>
      <c r="Y39" s="17">
        <f t="shared" ref="Y39:AD39" si="58">SUM(Y37:Y38)</f>
        <v>161</v>
      </c>
      <c r="Z39" s="17">
        <f t="shared" si="58"/>
        <v>125</v>
      </c>
      <c r="AA39" s="17">
        <f t="shared" si="58"/>
        <v>167</v>
      </c>
      <c r="AB39" s="17">
        <f t="shared" si="58"/>
        <v>176</v>
      </c>
      <c r="AC39" s="17">
        <f t="shared" si="58"/>
        <v>184</v>
      </c>
      <c r="AD39" s="17">
        <f t="shared" si="58"/>
        <v>813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125</v>
      </c>
      <c r="BF39" s="17">
        <f t="shared" si="61"/>
        <v>135</v>
      </c>
      <c r="BG39" s="17">
        <f t="shared" si="61"/>
        <v>138</v>
      </c>
      <c r="BH39" s="17">
        <f t="shared" si="61"/>
        <v>139</v>
      </c>
      <c r="BI39" s="17">
        <f t="shared" si="61"/>
        <v>153</v>
      </c>
      <c r="BJ39" s="17">
        <f t="shared" si="61"/>
        <v>690</v>
      </c>
      <c r="BK39" s="260" t="s">
        <v>12</v>
      </c>
      <c r="BL39" s="261"/>
      <c r="BM39" s="17">
        <f t="shared" ref="BM39:BR39" si="62">SUM(BM37:BM38)</f>
        <v>161</v>
      </c>
      <c r="BN39" s="17">
        <f t="shared" si="62"/>
        <v>125</v>
      </c>
      <c r="BO39" s="17">
        <f t="shared" si="62"/>
        <v>167</v>
      </c>
      <c r="BP39" s="17">
        <f t="shared" si="62"/>
        <v>176</v>
      </c>
      <c r="BQ39" s="17">
        <f t="shared" si="62"/>
        <v>184</v>
      </c>
      <c r="BR39" s="17">
        <f t="shared" si="62"/>
        <v>813</v>
      </c>
    </row>
    <row r="40" spans="2:70" x14ac:dyDescent="0.15">
      <c r="B40" s="82" t="s">
        <v>43</v>
      </c>
      <c r="C40" s="333">
        <f>ROUND(C34/$C$10,4)</f>
        <v>0.17199999999999999</v>
      </c>
      <c r="D40" s="335">
        <f>ROUND(D34/$D$10,4)</f>
        <v>0.25540000000000002</v>
      </c>
      <c r="E40" s="337">
        <f>ROUND(E34/$E$10,4)</f>
        <v>0.21540000000000001</v>
      </c>
      <c r="F40" s="333">
        <f>ROUND(F34/$F$10,4)</f>
        <v>0</v>
      </c>
      <c r="G40" s="335">
        <f>ROUND(G34/$G$10,4)</f>
        <v>2.2200000000000001E-2</v>
      </c>
      <c r="H40" s="339">
        <f>ROUND(H34/$H$10,4)</f>
        <v>1.0500000000000001E-2</v>
      </c>
      <c r="I40" s="327">
        <f>ROUND(I34/$I$10,4)</f>
        <v>0.17030000000000001</v>
      </c>
      <c r="J40" s="329">
        <f>ROUND(J34/$J$10,4)</f>
        <v>0.25340000000000001</v>
      </c>
      <c r="K40" s="331">
        <f>ROUND(K34/$K$10,4)</f>
        <v>0.2135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77">
        <v>90</v>
      </c>
      <c r="R42" s="178">
        <v>92</v>
      </c>
      <c r="S42" s="178">
        <v>85</v>
      </c>
      <c r="T42" s="178">
        <v>93</v>
      </c>
      <c r="U42" s="178">
        <v>104</v>
      </c>
      <c r="V42" s="178">
        <f>SUM(Q42:U42)</f>
        <v>464</v>
      </c>
      <c r="W42" s="249" t="s">
        <v>13</v>
      </c>
      <c r="X42" s="250"/>
      <c r="Y42" s="178">
        <v>95</v>
      </c>
      <c r="Z42" s="178">
        <v>84</v>
      </c>
      <c r="AA42" s="178">
        <v>36</v>
      </c>
      <c r="AB42" s="178">
        <v>56</v>
      </c>
      <c r="AC42" s="178">
        <v>66</v>
      </c>
      <c r="AD42" s="179">
        <f>SUM(Y42:AC42)</f>
        <v>337</v>
      </c>
      <c r="AI42" s="239" t="s">
        <v>13</v>
      </c>
      <c r="AJ42" s="258"/>
      <c r="AK42" s="177"/>
      <c r="AL42" s="178"/>
      <c r="AM42" s="178"/>
      <c r="AN42" s="178"/>
      <c r="AO42" s="178"/>
      <c r="AP42" s="178">
        <f>SUM(AK42:AO42)</f>
        <v>0</v>
      </c>
      <c r="AQ42" s="249" t="s">
        <v>13</v>
      </c>
      <c r="AR42" s="250"/>
      <c r="AS42" s="178"/>
      <c r="AT42" s="178"/>
      <c r="AU42" s="178"/>
      <c r="AV42" s="178"/>
      <c r="AW42" s="178"/>
      <c r="AX42" s="179">
        <f>SUM(AS42:AW42)</f>
        <v>0</v>
      </c>
      <c r="BC42" s="239" t="s">
        <v>13</v>
      </c>
      <c r="BD42" s="258"/>
      <c r="BE42" s="177">
        <f t="shared" ref="BE42:BI43" si="63">Q42+AK42</f>
        <v>90</v>
      </c>
      <c r="BF42" s="178">
        <f t="shared" si="63"/>
        <v>92</v>
      </c>
      <c r="BG42" s="178">
        <f t="shared" si="63"/>
        <v>85</v>
      </c>
      <c r="BH42" s="178">
        <f t="shared" si="63"/>
        <v>93</v>
      </c>
      <c r="BI42" s="178">
        <f t="shared" si="63"/>
        <v>104</v>
      </c>
      <c r="BJ42" s="179">
        <f>SUM(BE42:BI42)</f>
        <v>464</v>
      </c>
      <c r="BK42" s="251" t="s">
        <v>13</v>
      </c>
      <c r="BL42" s="251"/>
      <c r="BM42" s="178">
        <f t="shared" ref="BM42:BQ43" si="64">Y42+AS42</f>
        <v>95</v>
      </c>
      <c r="BN42" s="178">
        <f t="shared" si="64"/>
        <v>84</v>
      </c>
      <c r="BO42" s="178">
        <f t="shared" si="64"/>
        <v>36</v>
      </c>
      <c r="BP42" s="178">
        <f t="shared" si="64"/>
        <v>56</v>
      </c>
      <c r="BQ42" s="178">
        <f t="shared" si="64"/>
        <v>66</v>
      </c>
      <c r="BR42" s="179">
        <f>SUM(BM42:BQ42)</f>
        <v>337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79</v>
      </c>
      <c r="R43" s="15">
        <v>94</v>
      </c>
      <c r="S43" s="15">
        <v>124</v>
      </c>
      <c r="T43" s="15">
        <v>100</v>
      </c>
      <c r="U43" s="15">
        <v>98</v>
      </c>
      <c r="V43" s="15">
        <f>SUM(Q43:U43)</f>
        <v>495</v>
      </c>
      <c r="W43" s="256" t="s">
        <v>15</v>
      </c>
      <c r="X43" s="257"/>
      <c r="Y43" s="15">
        <v>113</v>
      </c>
      <c r="Z43" s="15">
        <v>116</v>
      </c>
      <c r="AA43" s="15">
        <v>61</v>
      </c>
      <c r="AB43" s="15">
        <v>64</v>
      </c>
      <c r="AC43" s="15">
        <v>85</v>
      </c>
      <c r="AD43" s="160">
        <f>SUM(Y43:AC43)</f>
        <v>439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79</v>
      </c>
      <c r="BF43" s="15">
        <f t="shared" si="63"/>
        <v>94</v>
      </c>
      <c r="BG43" s="15">
        <f t="shared" si="63"/>
        <v>124</v>
      </c>
      <c r="BH43" s="15">
        <f t="shared" si="63"/>
        <v>100</v>
      </c>
      <c r="BI43" s="15">
        <f t="shared" si="63"/>
        <v>98</v>
      </c>
      <c r="BJ43" s="15">
        <f>SUM(BE43:BI43)</f>
        <v>495</v>
      </c>
      <c r="BK43" s="252" t="s">
        <v>15</v>
      </c>
      <c r="BL43" s="252"/>
      <c r="BM43" s="15">
        <f t="shared" si="64"/>
        <v>113</v>
      </c>
      <c r="BN43" s="15">
        <f t="shared" si="64"/>
        <v>116</v>
      </c>
      <c r="BO43" s="15">
        <f t="shared" si="64"/>
        <v>61</v>
      </c>
      <c r="BP43" s="15">
        <f t="shared" si="64"/>
        <v>64</v>
      </c>
      <c r="BQ43" s="15">
        <f t="shared" si="64"/>
        <v>85</v>
      </c>
      <c r="BR43" s="16">
        <f>SUM(BM43:BQ43)</f>
        <v>439</v>
      </c>
    </row>
    <row r="44" spans="2:70" x14ac:dyDescent="0.15">
      <c r="O44" s="239" t="s">
        <v>12</v>
      </c>
      <c r="P44" s="240"/>
      <c r="Q44" s="17">
        <f t="shared" ref="Q44:V44" si="65">SUM(Q42:Q43)</f>
        <v>169</v>
      </c>
      <c r="R44" s="17">
        <f t="shared" si="65"/>
        <v>186</v>
      </c>
      <c r="S44" s="17">
        <f t="shared" si="65"/>
        <v>209</v>
      </c>
      <c r="T44" s="17">
        <f t="shared" si="65"/>
        <v>193</v>
      </c>
      <c r="U44" s="17">
        <f t="shared" si="65"/>
        <v>202</v>
      </c>
      <c r="V44" s="17">
        <f t="shared" si="65"/>
        <v>959</v>
      </c>
      <c r="W44" s="260" t="s">
        <v>12</v>
      </c>
      <c r="X44" s="261"/>
      <c r="Y44" s="17">
        <f t="shared" ref="Y44:AD44" si="66">SUM(Y42:Y43)</f>
        <v>208</v>
      </c>
      <c r="Z44" s="17">
        <f t="shared" si="66"/>
        <v>200</v>
      </c>
      <c r="AA44" s="17">
        <f t="shared" si="66"/>
        <v>97</v>
      </c>
      <c r="AB44" s="17">
        <f t="shared" si="66"/>
        <v>120</v>
      </c>
      <c r="AC44" s="17">
        <f t="shared" si="66"/>
        <v>151</v>
      </c>
      <c r="AD44" s="17">
        <f t="shared" si="66"/>
        <v>776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169</v>
      </c>
      <c r="BF44" s="17">
        <f t="shared" si="69"/>
        <v>186</v>
      </c>
      <c r="BG44" s="17">
        <f t="shared" si="69"/>
        <v>209</v>
      </c>
      <c r="BH44" s="17">
        <f t="shared" si="69"/>
        <v>193</v>
      </c>
      <c r="BI44" s="17">
        <f t="shared" si="69"/>
        <v>202</v>
      </c>
      <c r="BJ44" s="17">
        <f t="shared" si="69"/>
        <v>959</v>
      </c>
      <c r="BK44" s="260" t="s">
        <v>12</v>
      </c>
      <c r="BL44" s="261"/>
      <c r="BM44" s="17">
        <f t="shared" ref="BM44:BR44" si="70">SUM(BM42:BM43)</f>
        <v>208</v>
      </c>
      <c r="BN44" s="17">
        <f t="shared" si="70"/>
        <v>200</v>
      </c>
      <c r="BO44" s="17">
        <f t="shared" si="70"/>
        <v>97</v>
      </c>
      <c r="BP44" s="17">
        <f t="shared" si="70"/>
        <v>120</v>
      </c>
      <c r="BQ44" s="17">
        <f t="shared" si="70"/>
        <v>151</v>
      </c>
      <c r="BR44" s="17">
        <f t="shared" si="70"/>
        <v>776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77">
        <v>69</v>
      </c>
      <c r="R47" s="178">
        <v>50</v>
      </c>
      <c r="S47" s="178">
        <v>52</v>
      </c>
      <c r="T47" s="178">
        <v>44</v>
      </c>
      <c r="U47" s="178">
        <v>34</v>
      </c>
      <c r="V47" s="178">
        <f>SUM(Q47:U47)</f>
        <v>249</v>
      </c>
      <c r="W47" s="249" t="s">
        <v>13</v>
      </c>
      <c r="X47" s="250"/>
      <c r="Y47" s="178">
        <v>39</v>
      </c>
      <c r="Z47" s="178">
        <v>40</v>
      </c>
      <c r="AA47" s="178">
        <v>28</v>
      </c>
      <c r="AB47" s="178">
        <v>32</v>
      </c>
      <c r="AC47" s="178">
        <v>28</v>
      </c>
      <c r="AD47" s="179">
        <f>SUM(Y47:AC47)</f>
        <v>167</v>
      </c>
      <c r="AI47" s="239" t="s">
        <v>13</v>
      </c>
      <c r="AJ47" s="258"/>
      <c r="AK47" s="177"/>
      <c r="AL47" s="178"/>
      <c r="AM47" s="178"/>
      <c r="AN47" s="178"/>
      <c r="AO47" s="178"/>
      <c r="AP47" s="178">
        <f>SUM(AK47:AO47)</f>
        <v>0</v>
      </c>
      <c r="AQ47" s="249" t="s">
        <v>13</v>
      </c>
      <c r="AR47" s="250"/>
      <c r="AS47" s="178"/>
      <c r="AT47" s="178"/>
      <c r="AU47" s="178"/>
      <c r="AV47" s="178"/>
      <c r="AW47" s="178"/>
      <c r="AX47" s="179">
        <f>SUM(AS47:AW47)</f>
        <v>0</v>
      </c>
      <c r="BC47" s="239" t="s">
        <v>13</v>
      </c>
      <c r="BD47" s="258"/>
      <c r="BE47" s="177">
        <f t="shared" ref="BE47:BI48" si="71">Q47+AK47</f>
        <v>69</v>
      </c>
      <c r="BF47" s="178">
        <f t="shared" si="71"/>
        <v>50</v>
      </c>
      <c r="BG47" s="178">
        <f t="shared" si="71"/>
        <v>52</v>
      </c>
      <c r="BH47" s="178">
        <f t="shared" si="71"/>
        <v>44</v>
      </c>
      <c r="BI47" s="178">
        <f t="shared" si="71"/>
        <v>34</v>
      </c>
      <c r="BJ47" s="178">
        <f>SUM(BE47:BI47)</f>
        <v>249</v>
      </c>
      <c r="BK47" s="251" t="s">
        <v>13</v>
      </c>
      <c r="BL47" s="251"/>
      <c r="BM47" s="178">
        <f t="shared" ref="BM47:BQ48" si="72">Y47+AS47</f>
        <v>39</v>
      </c>
      <c r="BN47" s="178">
        <f t="shared" si="72"/>
        <v>40</v>
      </c>
      <c r="BO47" s="178">
        <f t="shared" si="72"/>
        <v>28</v>
      </c>
      <c r="BP47" s="178">
        <f t="shared" si="72"/>
        <v>32</v>
      </c>
      <c r="BQ47" s="178">
        <f t="shared" si="72"/>
        <v>28</v>
      </c>
      <c r="BR47" s="179">
        <f>SUM(BM47:BQ47)</f>
        <v>167</v>
      </c>
    </row>
    <row r="48" spans="2:70" ht="14.25" thickBot="1" x14ac:dyDescent="0.2">
      <c r="O48" s="239" t="s">
        <v>15</v>
      </c>
      <c r="P48" s="258"/>
      <c r="Q48" s="14">
        <v>76</v>
      </c>
      <c r="R48" s="15">
        <v>61</v>
      </c>
      <c r="S48" s="15">
        <v>63</v>
      </c>
      <c r="T48" s="15">
        <v>47</v>
      </c>
      <c r="U48" s="15">
        <v>54</v>
      </c>
      <c r="V48" s="15">
        <f>SUM(Q48:U48)</f>
        <v>301</v>
      </c>
      <c r="W48" s="256" t="s">
        <v>15</v>
      </c>
      <c r="X48" s="257"/>
      <c r="Y48" s="15">
        <v>68</v>
      </c>
      <c r="Z48" s="15">
        <v>75</v>
      </c>
      <c r="AA48" s="15">
        <v>53</v>
      </c>
      <c r="AB48" s="15">
        <v>52</v>
      </c>
      <c r="AC48" s="15">
        <v>66</v>
      </c>
      <c r="AD48" s="16">
        <f>SUM(Y48:AC48)</f>
        <v>314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77</v>
      </c>
      <c r="BF48" s="15">
        <f t="shared" si="71"/>
        <v>61</v>
      </c>
      <c r="BG48" s="15">
        <f t="shared" si="71"/>
        <v>63</v>
      </c>
      <c r="BH48" s="15">
        <f t="shared" si="71"/>
        <v>47</v>
      </c>
      <c r="BI48" s="15">
        <f t="shared" si="71"/>
        <v>54</v>
      </c>
      <c r="BJ48" s="15">
        <f>SUM(BE48:BI48)</f>
        <v>302</v>
      </c>
      <c r="BK48" s="252" t="s">
        <v>15</v>
      </c>
      <c r="BL48" s="252"/>
      <c r="BM48" s="15">
        <f t="shared" si="72"/>
        <v>68</v>
      </c>
      <c r="BN48" s="15">
        <f t="shared" si="72"/>
        <v>75</v>
      </c>
      <c r="BO48" s="15">
        <f t="shared" si="72"/>
        <v>53</v>
      </c>
      <c r="BP48" s="15">
        <f t="shared" si="72"/>
        <v>52</v>
      </c>
      <c r="BQ48" s="15">
        <f t="shared" si="72"/>
        <v>66</v>
      </c>
      <c r="BR48" s="16">
        <f>SUM(BM48:BQ48)</f>
        <v>314</v>
      </c>
    </row>
    <row r="49" spans="15:76" x14ac:dyDescent="0.15">
      <c r="O49" s="239" t="s">
        <v>12</v>
      </c>
      <c r="P49" s="240"/>
      <c r="Q49" s="17">
        <f t="shared" ref="Q49:V49" si="73">SUM(Q47:Q48)</f>
        <v>145</v>
      </c>
      <c r="R49" s="17">
        <f t="shared" si="73"/>
        <v>111</v>
      </c>
      <c r="S49" s="17">
        <f t="shared" si="73"/>
        <v>115</v>
      </c>
      <c r="T49" s="17">
        <f t="shared" si="73"/>
        <v>91</v>
      </c>
      <c r="U49" s="17">
        <f t="shared" si="73"/>
        <v>88</v>
      </c>
      <c r="V49" s="17">
        <f t="shared" si="73"/>
        <v>550</v>
      </c>
      <c r="W49" s="260" t="s">
        <v>12</v>
      </c>
      <c r="X49" s="261"/>
      <c r="Y49" s="17">
        <f t="shared" ref="Y49:AD49" si="74">SUM(Y47:Y48)</f>
        <v>107</v>
      </c>
      <c r="Z49" s="17">
        <f t="shared" si="74"/>
        <v>115</v>
      </c>
      <c r="AA49" s="17">
        <f t="shared" si="74"/>
        <v>81</v>
      </c>
      <c r="AB49" s="17">
        <f t="shared" si="74"/>
        <v>84</v>
      </c>
      <c r="AC49" s="17">
        <f t="shared" si="74"/>
        <v>94</v>
      </c>
      <c r="AD49" s="17">
        <f t="shared" si="74"/>
        <v>481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146</v>
      </c>
      <c r="BF49" s="17">
        <f t="shared" si="77"/>
        <v>111</v>
      </c>
      <c r="BG49" s="17">
        <f t="shared" si="77"/>
        <v>115</v>
      </c>
      <c r="BH49" s="17">
        <f t="shared" si="77"/>
        <v>91</v>
      </c>
      <c r="BI49" s="17">
        <f t="shared" si="77"/>
        <v>88</v>
      </c>
      <c r="BJ49" s="17">
        <f t="shared" si="77"/>
        <v>551</v>
      </c>
      <c r="BK49" s="260" t="s">
        <v>12</v>
      </c>
      <c r="BL49" s="261"/>
      <c r="BM49" s="17">
        <f t="shared" ref="BM49:BR49" si="78">SUM(BM47:BM48)</f>
        <v>107</v>
      </c>
      <c r="BN49" s="17">
        <f t="shared" si="78"/>
        <v>115</v>
      </c>
      <c r="BO49" s="17">
        <f t="shared" si="78"/>
        <v>81</v>
      </c>
      <c r="BP49" s="17">
        <f t="shared" si="78"/>
        <v>84</v>
      </c>
      <c r="BQ49" s="17">
        <f t="shared" si="78"/>
        <v>94</v>
      </c>
      <c r="BR49" s="17">
        <f t="shared" si="78"/>
        <v>481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39" t="s">
        <v>13</v>
      </c>
      <c r="P52" s="258"/>
      <c r="Q52" s="177">
        <v>26</v>
      </c>
      <c r="R52" s="178">
        <v>18</v>
      </c>
      <c r="S52" s="178">
        <v>13</v>
      </c>
      <c r="T52" s="178">
        <v>10</v>
      </c>
      <c r="U52" s="178">
        <v>2</v>
      </c>
      <c r="V52" s="178">
        <f>SUM(Q52:U52)</f>
        <v>69</v>
      </c>
      <c r="W52" s="249" t="s">
        <v>13</v>
      </c>
      <c r="X52" s="250"/>
      <c r="Y52" s="24">
        <v>8</v>
      </c>
      <c r="Z52" s="24">
        <v>7</v>
      </c>
      <c r="AA52" s="24">
        <v>3</v>
      </c>
      <c r="AB52" s="24">
        <v>1</v>
      </c>
      <c r="AC52" s="24">
        <v>0</v>
      </c>
      <c r="AD52" s="179">
        <f>SUM(Y52:AC52)</f>
        <v>19</v>
      </c>
      <c r="AI52" s="239" t="s">
        <v>13</v>
      </c>
      <c r="AJ52" s="258"/>
      <c r="AK52" s="177"/>
      <c r="AL52" s="178"/>
      <c r="AM52" s="178"/>
      <c r="AN52" s="178"/>
      <c r="AO52" s="178"/>
      <c r="AP52" s="178">
        <f>SUM(AK52:AO52)</f>
        <v>0</v>
      </c>
      <c r="AQ52" s="249" t="s">
        <v>13</v>
      </c>
      <c r="AR52" s="250"/>
      <c r="AS52" s="178"/>
      <c r="AT52" s="178"/>
      <c r="AU52" s="178"/>
      <c r="AV52" s="178"/>
      <c r="AW52" s="178"/>
      <c r="AX52" s="179">
        <f>SUM(AS52:AW52)</f>
        <v>0</v>
      </c>
      <c r="BC52" s="239" t="s">
        <v>13</v>
      </c>
      <c r="BD52" s="258"/>
      <c r="BE52" s="177">
        <f t="shared" ref="BE52:BI53" si="79">Q52+AK52</f>
        <v>26</v>
      </c>
      <c r="BF52" s="178">
        <f t="shared" si="79"/>
        <v>18</v>
      </c>
      <c r="BG52" s="178">
        <f t="shared" si="79"/>
        <v>13</v>
      </c>
      <c r="BH52" s="178">
        <f t="shared" si="79"/>
        <v>10</v>
      </c>
      <c r="BI52" s="178">
        <f t="shared" si="79"/>
        <v>2</v>
      </c>
      <c r="BJ52" s="178">
        <f>SUM(BE52:BI52)</f>
        <v>69</v>
      </c>
      <c r="BK52" s="251" t="s">
        <v>13</v>
      </c>
      <c r="BL52" s="251"/>
      <c r="BM52" s="178">
        <f t="shared" ref="BM52:BQ53" si="80">Y52+AS52</f>
        <v>8</v>
      </c>
      <c r="BN52" s="178">
        <f t="shared" si="80"/>
        <v>7</v>
      </c>
      <c r="BO52" s="178">
        <f t="shared" si="80"/>
        <v>3</v>
      </c>
      <c r="BP52" s="178">
        <f t="shared" si="80"/>
        <v>1</v>
      </c>
      <c r="BQ52" s="178">
        <f t="shared" si="80"/>
        <v>0</v>
      </c>
      <c r="BR52" s="179">
        <f>SUM(BM52:BQ52)</f>
        <v>19</v>
      </c>
    </row>
    <row r="53" spans="15:76" ht="14.25" thickBot="1" x14ac:dyDescent="0.2">
      <c r="O53" s="239" t="s">
        <v>15</v>
      </c>
      <c r="P53" s="258"/>
      <c r="Q53" s="14">
        <v>56</v>
      </c>
      <c r="R53" s="15">
        <v>46</v>
      </c>
      <c r="S53" s="15">
        <v>47</v>
      </c>
      <c r="T53" s="15">
        <v>30</v>
      </c>
      <c r="U53" s="15">
        <v>39</v>
      </c>
      <c r="V53" s="15">
        <f>SUM(Q53:U53)</f>
        <v>218</v>
      </c>
      <c r="W53" s="256" t="s">
        <v>15</v>
      </c>
      <c r="X53" s="257"/>
      <c r="Y53" s="25">
        <v>14</v>
      </c>
      <c r="Z53" s="25">
        <v>15</v>
      </c>
      <c r="AA53" s="25">
        <v>16</v>
      </c>
      <c r="AB53" s="25">
        <v>12</v>
      </c>
      <c r="AC53" s="25">
        <v>9</v>
      </c>
      <c r="AD53" s="16">
        <v>66</v>
      </c>
      <c r="AE53" s="185"/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56</v>
      </c>
      <c r="BF53" s="15">
        <f t="shared" si="79"/>
        <v>46</v>
      </c>
      <c r="BG53" s="15">
        <f t="shared" si="79"/>
        <v>47</v>
      </c>
      <c r="BH53" s="15">
        <f t="shared" si="79"/>
        <v>30</v>
      </c>
      <c r="BI53" s="15">
        <f t="shared" si="79"/>
        <v>39</v>
      </c>
      <c r="BJ53" s="15">
        <f>SUM(BE53:BI53)</f>
        <v>218</v>
      </c>
      <c r="BK53" s="252" t="s">
        <v>15</v>
      </c>
      <c r="BL53" s="252"/>
      <c r="BM53" s="15">
        <f t="shared" si="80"/>
        <v>14</v>
      </c>
      <c r="BN53" s="15">
        <f t="shared" si="80"/>
        <v>15</v>
      </c>
      <c r="BO53" s="15">
        <f t="shared" si="80"/>
        <v>16</v>
      </c>
      <c r="BP53" s="15">
        <f t="shared" si="80"/>
        <v>12</v>
      </c>
      <c r="BQ53" s="15">
        <f t="shared" si="80"/>
        <v>9</v>
      </c>
      <c r="BR53" s="16">
        <f>SUM(BM53:BQ53)</f>
        <v>66</v>
      </c>
    </row>
    <row r="54" spans="15:76" x14ac:dyDescent="0.15">
      <c r="O54" s="239" t="s">
        <v>12</v>
      </c>
      <c r="P54" s="240"/>
      <c r="Q54" s="17">
        <f t="shared" ref="Q54:V54" si="81">SUM(Q52:Q53)</f>
        <v>82</v>
      </c>
      <c r="R54" s="17">
        <f t="shared" si="81"/>
        <v>64</v>
      </c>
      <c r="S54" s="17">
        <f t="shared" si="81"/>
        <v>60</v>
      </c>
      <c r="T54" s="17">
        <f t="shared" si="81"/>
        <v>40</v>
      </c>
      <c r="U54" s="17">
        <f t="shared" si="81"/>
        <v>41</v>
      </c>
      <c r="V54" s="17">
        <f t="shared" si="81"/>
        <v>287</v>
      </c>
      <c r="W54" s="260" t="s">
        <v>12</v>
      </c>
      <c r="X54" s="261"/>
      <c r="Y54" s="17">
        <f>SUM(Y52:Y53)</f>
        <v>22</v>
      </c>
      <c r="Z54" s="17">
        <f t="shared" ref="Z54:AD54" si="82">SUM(Z52:Z53)</f>
        <v>22</v>
      </c>
      <c r="AA54" s="17">
        <f t="shared" si="82"/>
        <v>19</v>
      </c>
      <c r="AB54" s="17">
        <f t="shared" si="82"/>
        <v>13</v>
      </c>
      <c r="AC54" s="17">
        <f t="shared" si="82"/>
        <v>9</v>
      </c>
      <c r="AD54" s="17">
        <f t="shared" si="82"/>
        <v>85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82</v>
      </c>
      <c r="BF54" s="17">
        <f t="shared" si="85"/>
        <v>64</v>
      </c>
      <c r="BG54" s="17">
        <f t="shared" si="85"/>
        <v>60</v>
      </c>
      <c r="BH54" s="17">
        <f t="shared" si="85"/>
        <v>40</v>
      </c>
      <c r="BI54" s="17">
        <f t="shared" si="85"/>
        <v>41</v>
      </c>
      <c r="BJ54" s="17">
        <f t="shared" si="85"/>
        <v>287</v>
      </c>
      <c r="BK54" s="260" t="s">
        <v>12</v>
      </c>
      <c r="BL54" s="261"/>
      <c r="BM54" s="17">
        <f t="shared" ref="BM54:BR54" si="86">SUM(BM52:BM53)</f>
        <v>22</v>
      </c>
      <c r="BN54" s="17">
        <f t="shared" si="86"/>
        <v>22</v>
      </c>
      <c r="BO54" s="17">
        <f t="shared" si="86"/>
        <v>19</v>
      </c>
      <c r="BP54" s="17">
        <f t="shared" si="86"/>
        <v>13</v>
      </c>
      <c r="BQ54" s="17">
        <f t="shared" si="86"/>
        <v>9</v>
      </c>
      <c r="BR54" s="17">
        <f t="shared" si="86"/>
        <v>85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>
        <v>1</v>
      </c>
      <c r="T57" s="24"/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179">
        <f>SUM(AS57:AW57)</f>
        <v>0</v>
      </c>
      <c r="BC57" s="239" t="s">
        <v>13</v>
      </c>
      <c r="BD57" s="258"/>
      <c r="BE57" s="177">
        <f t="shared" ref="BE57:BI58" si="87">Q57+AK57</f>
        <v>1</v>
      </c>
      <c r="BF57" s="178">
        <f t="shared" si="87"/>
        <v>0</v>
      </c>
      <c r="BG57" s="178">
        <f t="shared" si="87"/>
        <v>1</v>
      </c>
      <c r="BH57" s="178">
        <f t="shared" si="87"/>
        <v>0</v>
      </c>
      <c r="BI57" s="178">
        <f t="shared" si="87"/>
        <v>0</v>
      </c>
      <c r="BJ57" s="24">
        <f>SUM(BE57:BI57)</f>
        <v>2</v>
      </c>
      <c r="BK57" s="251" t="s">
        <v>13</v>
      </c>
      <c r="BL57" s="251"/>
      <c r="BM57" s="178">
        <f t="shared" ref="BM57:BO58" si="88">Y57+AS57</f>
        <v>0</v>
      </c>
      <c r="BN57" s="178">
        <f t="shared" si="88"/>
        <v>0</v>
      </c>
      <c r="BO57" s="178">
        <f t="shared" si="88"/>
        <v>0</v>
      </c>
      <c r="BP57" s="178"/>
      <c r="BQ57" s="178"/>
      <c r="BR57" s="179">
        <f>SUM(BM57:BQ57)</f>
        <v>0</v>
      </c>
    </row>
    <row r="58" spans="15:76" ht="14.25" thickBot="1" x14ac:dyDescent="0.2">
      <c r="O58" s="239" t="s">
        <v>15</v>
      </c>
      <c r="P58" s="258"/>
      <c r="Q58" s="27">
        <v>4</v>
      </c>
      <c r="R58" s="25">
        <v>8</v>
      </c>
      <c r="S58" s="25">
        <v>2</v>
      </c>
      <c r="T58" s="25">
        <v>2</v>
      </c>
      <c r="U58" s="25">
        <v>2</v>
      </c>
      <c r="V58" s="25">
        <f>SUM(Q58:U58)</f>
        <v>18</v>
      </c>
      <c r="W58" s="349" t="s">
        <v>15</v>
      </c>
      <c r="X58" s="350"/>
      <c r="Y58" s="25"/>
      <c r="Z58" s="25"/>
      <c r="AA58" s="25"/>
      <c r="AB58" s="25"/>
      <c r="AC58" s="25"/>
      <c r="AD58" s="170">
        <f>SUM(Y58:AC58)</f>
        <v>0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4</v>
      </c>
      <c r="BF58" s="15">
        <f t="shared" si="87"/>
        <v>8</v>
      </c>
      <c r="BG58" s="15">
        <f t="shared" si="87"/>
        <v>2</v>
      </c>
      <c r="BH58" s="15">
        <f t="shared" si="87"/>
        <v>2</v>
      </c>
      <c r="BI58" s="15">
        <f t="shared" si="87"/>
        <v>2</v>
      </c>
      <c r="BJ58" s="25">
        <f>SUM(BE58:BI58)</f>
        <v>18</v>
      </c>
      <c r="BK58" s="252" t="s">
        <v>15</v>
      </c>
      <c r="BL58" s="252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39" t="s">
        <v>12</v>
      </c>
      <c r="P59" s="240"/>
      <c r="Q59" s="17">
        <f t="shared" ref="Q59:V59" si="89">SUM(Q57:Q58)</f>
        <v>5</v>
      </c>
      <c r="R59" s="17">
        <f t="shared" si="89"/>
        <v>8</v>
      </c>
      <c r="S59" s="17">
        <f t="shared" si="89"/>
        <v>3</v>
      </c>
      <c r="T59" s="17">
        <f t="shared" si="89"/>
        <v>2</v>
      </c>
      <c r="U59" s="17">
        <f t="shared" si="89"/>
        <v>2</v>
      </c>
      <c r="V59" s="17">
        <f t="shared" si="89"/>
        <v>20</v>
      </c>
      <c r="W59" s="260" t="s">
        <v>12</v>
      </c>
      <c r="X59" s="261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5</v>
      </c>
      <c r="BF59" s="17">
        <f t="shared" si="93"/>
        <v>8</v>
      </c>
      <c r="BG59" s="17">
        <f t="shared" si="93"/>
        <v>3</v>
      </c>
      <c r="BH59" s="17">
        <f t="shared" si="93"/>
        <v>2</v>
      </c>
      <c r="BI59" s="17">
        <f t="shared" si="93"/>
        <v>2</v>
      </c>
      <c r="BJ59" s="17">
        <f t="shared" si="93"/>
        <v>20</v>
      </c>
      <c r="BK59" s="260" t="s">
        <v>12</v>
      </c>
      <c r="BL59" s="261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555</v>
      </c>
      <c r="S62" s="371"/>
      <c r="T62" s="43"/>
      <c r="U62" s="44"/>
      <c r="V62" s="46" t="s">
        <v>16</v>
      </c>
      <c r="W62" s="370">
        <f>AD12+V17+AD17+V22+AD22+V27+AD27+V32+AD32+V37</f>
        <v>2643</v>
      </c>
      <c r="X62" s="371"/>
      <c r="Y62" s="47"/>
      <c r="Z62" s="47"/>
      <c r="AA62" s="46" t="s">
        <v>16</v>
      </c>
      <c r="AB62" s="370">
        <f>AD37+V42+AD42+V47+AD47+V52+AD52+V57+AD57</f>
        <v>1703</v>
      </c>
      <c r="AC62" s="371"/>
      <c r="AD62" s="37" t="s">
        <v>16</v>
      </c>
      <c r="AE62" s="164">
        <f>AD37+V42</f>
        <v>860</v>
      </c>
      <c r="AF62" s="164">
        <f>AD42+V47+AD47+V52+AD52+V57+AD57</f>
        <v>843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50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555</v>
      </c>
      <c r="BG62" s="374"/>
      <c r="BH62" s="28"/>
      <c r="BJ62" s="30" t="s">
        <v>16</v>
      </c>
      <c r="BK62" s="373">
        <f>BR12+BJ17+BR17+BJ22+BR22+BJ27+BR27+BJ32+BR32+BJ37</f>
        <v>2693</v>
      </c>
      <c r="BL62" s="374"/>
      <c r="BM62" s="31"/>
      <c r="BN62" s="31"/>
      <c r="BO62" s="30" t="s">
        <v>16</v>
      </c>
      <c r="BP62" s="373">
        <f>BR37+BJ42+BR42+BJ47+BR47+BJ52+BR52+BJ57+BR57</f>
        <v>1703</v>
      </c>
      <c r="BQ62" s="374"/>
      <c r="BR62" s="37" t="s">
        <v>16</v>
      </c>
      <c r="BS62" s="164">
        <f>BR37+BJ42</f>
        <v>860</v>
      </c>
      <c r="BT62" s="164">
        <f>BR42+BJ47+BR47+BJ52+BR52+BJ57+BR57</f>
        <v>843</v>
      </c>
    </row>
    <row r="63" spans="15:76" ht="15" thickBot="1" x14ac:dyDescent="0.2">
      <c r="Q63" s="48" t="s">
        <v>14</v>
      </c>
      <c r="R63" s="375">
        <f>V8+AD8+V13</f>
        <v>541</v>
      </c>
      <c r="S63" s="376"/>
      <c r="T63" s="43"/>
      <c r="U63" s="44"/>
      <c r="V63" s="48" t="s">
        <v>14</v>
      </c>
      <c r="W63" s="375">
        <f>AD13+V18+AD18+V23+AD23+V28+AD28+V33+AD33+V38</f>
        <v>2501</v>
      </c>
      <c r="X63" s="376"/>
      <c r="Y63" s="47"/>
      <c r="Z63" s="47"/>
      <c r="AA63" s="48" t="s">
        <v>14</v>
      </c>
      <c r="AB63" s="375">
        <f>AD38+V43+AD43+V48+AD48+V53+AD53+V58+AD58</f>
        <v>2268</v>
      </c>
      <c r="AC63" s="376"/>
      <c r="AD63" s="37" t="s">
        <v>14</v>
      </c>
      <c r="AE63" s="165">
        <f>AD38+V43</f>
        <v>912</v>
      </c>
      <c r="AF63" s="165">
        <f>AD43+V48+AD48+V53+AD53+V58+AD58</f>
        <v>1356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44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541</v>
      </c>
      <c r="BG63" s="380"/>
      <c r="BH63" s="28"/>
      <c r="BJ63" s="161" t="s">
        <v>14</v>
      </c>
      <c r="BK63" s="379">
        <f>BR13+BJ18+BR18+BJ23+BR23+BJ28+BR28+BJ33+BR33+BJ38</f>
        <v>2545</v>
      </c>
      <c r="BL63" s="380"/>
      <c r="BM63" s="31"/>
      <c r="BN63" s="31"/>
      <c r="BO63" s="161" t="s">
        <v>14</v>
      </c>
      <c r="BP63" s="379">
        <f>BR38+BJ43+BR43+BJ48+BR48+BJ53+BR53+BJ58+BR58</f>
        <v>2269</v>
      </c>
      <c r="BQ63" s="381"/>
      <c r="BR63" s="37" t="s">
        <v>14</v>
      </c>
      <c r="BS63" s="165">
        <f>BR38+BJ43</f>
        <v>912</v>
      </c>
      <c r="BT63" s="165">
        <f>BR43+BJ48+BR48+BJ53+BR53+BJ58+BR58</f>
        <v>1357</v>
      </c>
    </row>
    <row r="64" spans="15:76" ht="15" thickBot="1" x14ac:dyDescent="0.2">
      <c r="Q64" s="49" t="s">
        <v>12</v>
      </c>
      <c r="R64" s="389">
        <f>R62+R63</f>
        <v>1096</v>
      </c>
      <c r="S64" s="390"/>
      <c r="T64" s="43"/>
      <c r="U64" s="44"/>
      <c r="V64" s="49" t="s">
        <v>12</v>
      </c>
      <c r="W64" s="389">
        <f>W62+W63</f>
        <v>5144</v>
      </c>
      <c r="X64" s="390"/>
      <c r="Y64" s="47"/>
      <c r="Z64" s="47"/>
      <c r="AA64" s="49" t="s">
        <v>12</v>
      </c>
      <c r="AB64" s="389">
        <f>AB62+AB63</f>
        <v>3971</v>
      </c>
      <c r="AC64" s="390"/>
      <c r="AD64" s="37" t="s">
        <v>12</v>
      </c>
      <c r="AE64" s="166">
        <f>AD39+V44</f>
        <v>1772</v>
      </c>
      <c r="AF64" s="167">
        <f>AD44+V49+AD49+V54+AD54+V59+AD59</f>
        <v>2199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94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1096</v>
      </c>
      <c r="BG64" s="386"/>
      <c r="BH64" s="28"/>
      <c r="BJ64" s="163" t="s">
        <v>12</v>
      </c>
      <c r="BK64" s="385">
        <f>BK62+BK63</f>
        <v>5238</v>
      </c>
      <c r="BL64" s="386"/>
      <c r="BM64" s="31"/>
      <c r="BN64" s="31"/>
      <c r="BO64" s="163" t="s">
        <v>12</v>
      </c>
      <c r="BP64" s="385">
        <f>BP62+BP63</f>
        <v>3972</v>
      </c>
      <c r="BQ64" s="386"/>
      <c r="BR64" s="37" t="s">
        <v>12</v>
      </c>
      <c r="BS64" s="166">
        <f>BR39+BJ44</f>
        <v>1772</v>
      </c>
      <c r="BT64" s="167">
        <f>BR44+BJ49+BR49+BJ54+BR54+BJ59+BR59</f>
        <v>2200</v>
      </c>
      <c r="BW64" s="32"/>
      <c r="BX64" s="32"/>
    </row>
    <row r="65" spans="17:76" ht="14.25" x14ac:dyDescent="0.15">
      <c r="Q65" s="50" t="s">
        <v>23</v>
      </c>
      <c r="R65" s="387">
        <f>R64/O9</f>
        <v>0.10733522671628636</v>
      </c>
      <c r="S65" s="388"/>
      <c r="T65" s="44"/>
      <c r="U65" s="44"/>
      <c r="V65" s="50" t="s">
        <v>23</v>
      </c>
      <c r="W65" s="387">
        <f>W64/O9</f>
        <v>0.50377044363921264</v>
      </c>
      <c r="X65" s="388"/>
      <c r="Y65" s="51"/>
      <c r="Z65" s="51"/>
      <c r="AA65" s="50" t="s">
        <v>23</v>
      </c>
      <c r="AB65" s="387">
        <f>AB64/O9</f>
        <v>0.38889432964450105</v>
      </c>
      <c r="AC65" s="388"/>
      <c r="AE65" s="42">
        <f>AE64/O9</f>
        <v>0.17353834100479876</v>
      </c>
      <c r="AF65" s="42">
        <f>AF64/O9</f>
        <v>0.21535598863970229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0.98947368421052628</v>
      </c>
      <c r="AR65" s="383"/>
      <c r="AS65" s="33"/>
      <c r="AT65" s="33"/>
      <c r="AU65" s="162" t="s">
        <v>23</v>
      </c>
      <c r="AV65" s="382">
        <f>AV64/AI9</f>
        <v>1.0526315789473684E-2</v>
      </c>
      <c r="AW65" s="383"/>
      <c r="AY65" s="42">
        <f>AY64/AI9</f>
        <v>0</v>
      </c>
      <c r="AZ65" s="42">
        <f>AZ64/AI9</f>
        <v>1.0526315789473684E-2</v>
      </c>
      <c r="BE65" s="162" t="s">
        <v>23</v>
      </c>
      <c r="BF65" s="382">
        <f>BF64/BC9</f>
        <v>0.1063458179701145</v>
      </c>
      <c r="BG65" s="383"/>
      <c r="BJ65" s="162" t="s">
        <v>23</v>
      </c>
      <c r="BK65" s="382">
        <f>BK64/BC9</f>
        <v>0.50824762274403257</v>
      </c>
      <c r="BL65" s="383"/>
      <c r="BM65" s="33"/>
      <c r="BN65" s="33"/>
      <c r="BO65" s="162" t="s">
        <v>23</v>
      </c>
      <c r="BP65" s="382">
        <f>BP64/BC9</f>
        <v>0.38540655928585288</v>
      </c>
      <c r="BQ65" s="383"/>
      <c r="BS65" s="42">
        <f>BS64/BC9</f>
        <v>0.17193867649912672</v>
      </c>
      <c r="BT65" s="42">
        <f>BT64/BC9</f>
        <v>0.21346788278672618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1605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1529</v>
      </c>
      <c r="AA75" s="384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5173-1DCD-4FB0-969F-7B6B7712BEAE}">
  <dimension ref="A1:BX75"/>
  <sheetViews>
    <sheetView view="pageBreakPreview" zoomScale="95" zoomScaleNormal="100" zoomScaleSheetLayoutView="95" workbookViewId="0">
      <selection activeCell="G4" sqref="G4:K4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394"/>
      <c r="B1" s="394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394"/>
      <c r="B2" s="394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394"/>
      <c r="B3" s="394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58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令和5年5月31日現在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令和5年5月31日現在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令和5年5月31日現在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4904</v>
      </c>
      <c r="P7" s="248"/>
      <c r="Q7" s="174">
        <v>30</v>
      </c>
      <c r="R7" s="175">
        <v>29</v>
      </c>
      <c r="S7" s="175">
        <v>35</v>
      </c>
      <c r="T7" s="175">
        <v>37</v>
      </c>
      <c r="U7" s="175">
        <v>23</v>
      </c>
      <c r="V7" s="175">
        <f>SUM(Q7:U7)</f>
        <v>154</v>
      </c>
      <c r="W7" s="249" t="s">
        <v>13</v>
      </c>
      <c r="X7" s="250"/>
      <c r="Y7" s="175">
        <v>40</v>
      </c>
      <c r="Z7" s="175">
        <v>43</v>
      </c>
      <c r="AA7" s="175">
        <v>43</v>
      </c>
      <c r="AB7" s="175">
        <v>39</v>
      </c>
      <c r="AC7" s="175">
        <v>32</v>
      </c>
      <c r="AD7" s="176">
        <f>SUM(Y7:AC7)</f>
        <v>197</v>
      </c>
      <c r="AG7" s="239" t="s">
        <v>13</v>
      </c>
      <c r="AH7" s="240"/>
      <c r="AI7" s="247">
        <f>AP7+AX7+AP12+AX12+AP17+AX17+AP22+AX22+AP27+AX27+AP32+AX32+AP37+AX37+AP42+AX42+AP47+AX47+AP52+AX52+AP57+AX57</f>
        <v>48</v>
      </c>
      <c r="AJ7" s="248"/>
      <c r="AK7" s="174"/>
      <c r="AL7" s="175"/>
      <c r="AM7" s="175"/>
      <c r="AN7" s="175"/>
      <c r="AO7" s="175"/>
      <c r="AP7" s="175">
        <f>SUM(AK7:AO7)</f>
        <v>0</v>
      </c>
      <c r="AQ7" s="249" t="s">
        <v>13</v>
      </c>
      <c r="AR7" s="250"/>
      <c r="AS7" s="175"/>
      <c r="AT7" s="175"/>
      <c r="AU7" s="175"/>
      <c r="AV7" s="175"/>
      <c r="AW7" s="175"/>
      <c r="AX7" s="176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4952</v>
      </c>
      <c r="BD7" s="248"/>
      <c r="BE7" s="174">
        <f>Q7+AK7</f>
        <v>30</v>
      </c>
      <c r="BF7" s="175">
        <f t="shared" ref="BF7:BJ8" si="0">R7+AL7</f>
        <v>29</v>
      </c>
      <c r="BG7" s="175">
        <f t="shared" si="0"/>
        <v>35</v>
      </c>
      <c r="BH7" s="175">
        <f t="shared" si="0"/>
        <v>37</v>
      </c>
      <c r="BI7" s="175">
        <f t="shared" si="0"/>
        <v>23</v>
      </c>
      <c r="BJ7" s="175">
        <f t="shared" si="0"/>
        <v>154</v>
      </c>
      <c r="BK7" s="251" t="s">
        <v>13</v>
      </c>
      <c r="BL7" s="251"/>
      <c r="BM7" s="175">
        <f>Y7+AS7</f>
        <v>40</v>
      </c>
      <c r="BN7" s="175">
        <f t="shared" ref="BN7:BQ8" si="1">Z7+AT7</f>
        <v>43</v>
      </c>
      <c r="BO7" s="175">
        <f t="shared" si="1"/>
        <v>43</v>
      </c>
      <c r="BP7" s="175">
        <f t="shared" si="1"/>
        <v>39</v>
      </c>
      <c r="BQ7" s="175">
        <f t="shared" si="1"/>
        <v>32</v>
      </c>
      <c r="BR7" s="176">
        <f>SUM(BM7:BQ7)</f>
        <v>197</v>
      </c>
    </row>
    <row r="8" spans="1:70" ht="15.75" customHeight="1" thickBot="1" x14ac:dyDescent="0.2">
      <c r="B8" s="141" t="s">
        <v>34</v>
      </c>
      <c r="C8" s="137">
        <f t="shared" ref="C8:H8" si="2">+C10-C9</f>
        <v>3201</v>
      </c>
      <c r="D8" s="55">
        <f t="shared" si="2"/>
        <v>3045</v>
      </c>
      <c r="E8" s="56">
        <f t="shared" si="2"/>
        <v>6246</v>
      </c>
      <c r="F8" s="57">
        <f>+F10-F9</f>
        <v>48</v>
      </c>
      <c r="G8" s="58">
        <f t="shared" si="2"/>
        <v>44</v>
      </c>
      <c r="H8" s="56">
        <f t="shared" si="2"/>
        <v>92</v>
      </c>
      <c r="I8" s="101">
        <f t="shared" ref="I8:K10" si="3">+C8+F8</f>
        <v>3249</v>
      </c>
      <c r="J8" s="102">
        <f t="shared" si="3"/>
        <v>3089</v>
      </c>
      <c r="K8" s="103">
        <f t="shared" si="3"/>
        <v>6338</v>
      </c>
      <c r="L8" s="68"/>
      <c r="M8" s="239" t="s">
        <v>14</v>
      </c>
      <c r="N8" s="240"/>
      <c r="O8" s="247">
        <f>V8+AD8+V13+AD13+V18+AD18+V23+AD23+V28+AD28+V33+AD33+V38+AD38+V43+AD43+V48+AD48+V53+AD53+V58+AD58</f>
        <v>5313</v>
      </c>
      <c r="P8" s="248"/>
      <c r="Q8" s="14">
        <v>19</v>
      </c>
      <c r="R8" s="15">
        <v>25</v>
      </c>
      <c r="S8" s="15">
        <v>25</v>
      </c>
      <c r="T8" s="15">
        <v>23</v>
      </c>
      <c r="U8" s="15">
        <v>24</v>
      </c>
      <c r="V8" s="15">
        <f>SUM(Q8:U8)</f>
        <v>116</v>
      </c>
      <c r="W8" s="256" t="s">
        <v>15</v>
      </c>
      <c r="X8" s="257"/>
      <c r="Y8" s="15">
        <v>47</v>
      </c>
      <c r="Z8" s="25">
        <v>40</v>
      </c>
      <c r="AA8" s="15">
        <v>33</v>
      </c>
      <c r="AB8" s="15">
        <v>37</v>
      </c>
      <c r="AC8" s="15">
        <v>42</v>
      </c>
      <c r="AD8" s="16">
        <f>SUM(Y8:AC8)</f>
        <v>199</v>
      </c>
      <c r="AG8" s="239" t="s">
        <v>14</v>
      </c>
      <c r="AH8" s="240"/>
      <c r="AI8" s="247">
        <f>AP8+AX8+AP13+AX13+AP18+AX18+AP23+AX23+AP28+AX28+AP33+AX33+AP38+AX38+AP43+AX43+AP48+AX48+AP53+AX53+AP58+AX58</f>
        <v>45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5358</v>
      </c>
      <c r="BD8" s="248"/>
      <c r="BE8" s="14">
        <f>Q8+AK8</f>
        <v>19</v>
      </c>
      <c r="BF8" s="15">
        <f t="shared" si="0"/>
        <v>25</v>
      </c>
      <c r="BG8" s="15">
        <f t="shared" si="0"/>
        <v>25</v>
      </c>
      <c r="BH8" s="15">
        <f t="shared" si="0"/>
        <v>23</v>
      </c>
      <c r="BI8" s="15">
        <f t="shared" si="0"/>
        <v>24</v>
      </c>
      <c r="BJ8" s="15">
        <f>SUM(BE8:BI8)</f>
        <v>116</v>
      </c>
      <c r="BK8" s="252" t="s">
        <v>15</v>
      </c>
      <c r="BL8" s="252"/>
      <c r="BM8" s="15">
        <f>Y8+AS8</f>
        <v>47</v>
      </c>
      <c r="BN8" s="15">
        <f t="shared" si="1"/>
        <v>40</v>
      </c>
      <c r="BO8" s="15">
        <f t="shared" si="1"/>
        <v>33</v>
      </c>
      <c r="BP8" s="15">
        <f t="shared" si="1"/>
        <v>37</v>
      </c>
      <c r="BQ8" s="15">
        <f t="shared" si="1"/>
        <v>42</v>
      </c>
      <c r="BR8" s="16">
        <f>SUM(BM8:BQ8)</f>
        <v>199</v>
      </c>
    </row>
    <row r="9" spans="1:70" ht="15" x14ac:dyDescent="0.15">
      <c r="B9" s="142" t="s">
        <v>35</v>
      </c>
      <c r="C9" s="138">
        <f>AB62</f>
        <v>1703</v>
      </c>
      <c r="D9" s="59">
        <f>AB63</f>
        <v>2268</v>
      </c>
      <c r="E9" s="60">
        <f>+C9+D9</f>
        <v>3971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1703</v>
      </c>
      <c r="J9" s="105">
        <f t="shared" si="3"/>
        <v>2269</v>
      </c>
      <c r="K9" s="106">
        <f t="shared" si="3"/>
        <v>3972</v>
      </c>
      <c r="L9" s="68"/>
      <c r="M9" s="239" t="s">
        <v>12</v>
      </c>
      <c r="N9" s="240"/>
      <c r="O9" s="247">
        <f>SUM(O7:O8)</f>
        <v>10217</v>
      </c>
      <c r="P9" s="253"/>
      <c r="Q9" s="17">
        <f t="shared" ref="Q9:V9" si="4">SUM(Q7:Q8)</f>
        <v>49</v>
      </c>
      <c r="R9" s="17">
        <f t="shared" si="4"/>
        <v>54</v>
      </c>
      <c r="S9" s="17">
        <f t="shared" si="4"/>
        <v>60</v>
      </c>
      <c r="T9" s="17">
        <f t="shared" si="4"/>
        <v>60</v>
      </c>
      <c r="U9" s="17">
        <f t="shared" si="4"/>
        <v>47</v>
      </c>
      <c r="V9" s="17">
        <f t="shared" si="4"/>
        <v>270</v>
      </c>
      <c r="W9" s="254" t="s">
        <v>12</v>
      </c>
      <c r="X9" s="255"/>
      <c r="Y9" s="17">
        <f t="shared" ref="Y9:AD9" si="5">SUM(Y7:Y8)</f>
        <v>87</v>
      </c>
      <c r="Z9" s="17">
        <f t="shared" si="5"/>
        <v>83</v>
      </c>
      <c r="AA9" s="17">
        <f t="shared" si="5"/>
        <v>76</v>
      </c>
      <c r="AB9" s="17">
        <f t="shared" si="5"/>
        <v>76</v>
      </c>
      <c r="AC9" s="17">
        <f t="shared" si="5"/>
        <v>74</v>
      </c>
      <c r="AD9" s="17">
        <f t="shared" si="5"/>
        <v>396</v>
      </c>
      <c r="AG9" s="239" t="s">
        <v>12</v>
      </c>
      <c r="AH9" s="240"/>
      <c r="AI9" s="247">
        <f>SUM(AI7:AI8)</f>
        <v>93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10310</v>
      </c>
      <c r="BD9" s="248"/>
      <c r="BE9" s="17">
        <f t="shared" ref="BE9:BJ9" si="8">SUM(BE7:BE8)</f>
        <v>49</v>
      </c>
      <c r="BF9" s="17">
        <f t="shared" si="8"/>
        <v>54</v>
      </c>
      <c r="BG9" s="17">
        <f t="shared" si="8"/>
        <v>60</v>
      </c>
      <c r="BH9" s="17">
        <f t="shared" si="8"/>
        <v>60</v>
      </c>
      <c r="BI9" s="17">
        <f t="shared" si="8"/>
        <v>47</v>
      </c>
      <c r="BJ9" s="17">
        <f t="shared" si="8"/>
        <v>270</v>
      </c>
      <c r="BK9" s="259" t="s">
        <v>12</v>
      </c>
      <c r="BL9" s="259"/>
      <c r="BM9" s="17">
        <f t="shared" ref="BM9:BR9" si="9">SUM(BM7:BM8)</f>
        <v>87</v>
      </c>
      <c r="BN9" s="17">
        <f t="shared" si="9"/>
        <v>83</v>
      </c>
      <c r="BO9" s="17">
        <f t="shared" si="9"/>
        <v>76</v>
      </c>
      <c r="BP9" s="17">
        <f t="shared" si="9"/>
        <v>76</v>
      </c>
      <c r="BQ9" s="17">
        <f t="shared" si="9"/>
        <v>74</v>
      </c>
      <c r="BR9" s="17">
        <f t="shared" si="9"/>
        <v>396</v>
      </c>
    </row>
    <row r="10" spans="1:70" ht="15.75" thickBot="1" x14ac:dyDescent="0.2">
      <c r="B10" s="143" t="s">
        <v>12</v>
      </c>
      <c r="C10" s="139">
        <f>O7</f>
        <v>4904</v>
      </c>
      <c r="D10" s="62">
        <f>O8</f>
        <v>5313</v>
      </c>
      <c r="E10" s="63">
        <f>+C10+D10</f>
        <v>10217</v>
      </c>
      <c r="F10" s="64">
        <f>AI7</f>
        <v>48</v>
      </c>
      <c r="G10" s="62">
        <f>AI8</f>
        <v>45</v>
      </c>
      <c r="H10" s="63">
        <f>SUM(F10:G10)</f>
        <v>93</v>
      </c>
      <c r="I10" s="107">
        <f t="shared" si="3"/>
        <v>4952</v>
      </c>
      <c r="J10" s="108">
        <f t="shared" si="3"/>
        <v>5358</v>
      </c>
      <c r="K10" s="109">
        <f t="shared" si="3"/>
        <v>10310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34.729999999999997</v>
      </c>
      <c r="D12" s="159">
        <f t="shared" si="10"/>
        <v>42.69</v>
      </c>
      <c r="E12" s="155">
        <f t="shared" si="10"/>
        <v>38.869999999999997</v>
      </c>
      <c r="F12" s="154">
        <f t="shared" si="10"/>
        <v>0</v>
      </c>
      <c r="G12" s="159">
        <f t="shared" si="10"/>
        <v>2.2200000000000002</v>
      </c>
      <c r="H12" s="155">
        <f t="shared" si="10"/>
        <v>1.08</v>
      </c>
      <c r="I12" s="156">
        <f t="shared" si="10"/>
        <v>34.39</v>
      </c>
      <c r="J12" s="157">
        <f t="shared" si="10"/>
        <v>42.35</v>
      </c>
      <c r="K12" s="155">
        <f t="shared" si="10"/>
        <v>38.53</v>
      </c>
      <c r="L12" s="69"/>
      <c r="N12" s="158"/>
      <c r="O12" s="239" t="s">
        <v>13</v>
      </c>
      <c r="P12" s="258"/>
      <c r="Q12" s="23">
        <v>35</v>
      </c>
      <c r="R12" s="175">
        <v>36</v>
      </c>
      <c r="S12" s="175">
        <v>40</v>
      </c>
      <c r="T12" s="175">
        <v>47</v>
      </c>
      <c r="U12" s="175">
        <v>46</v>
      </c>
      <c r="V12" s="175">
        <f>SUM(Q12:U12)</f>
        <v>204</v>
      </c>
      <c r="W12" s="249" t="s">
        <v>13</v>
      </c>
      <c r="X12" s="250"/>
      <c r="Y12" s="24">
        <v>36</v>
      </c>
      <c r="Z12" s="175">
        <v>49</v>
      </c>
      <c r="AA12" s="175">
        <v>54</v>
      </c>
      <c r="AB12" s="175">
        <v>44</v>
      </c>
      <c r="AC12" s="175">
        <v>52</v>
      </c>
      <c r="AD12" s="176">
        <f>SUM(Y12:AC12)</f>
        <v>235</v>
      </c>
      <c r="AI12" s="239" t="s">
        <v>13</v>
      </c>
      <c r="AJ12" s="258"/>
      <c r="AK12" s="174"/>
      <c r="AL12" s="175"/>
      <c r="AM12" s="175"/>
      <c r="AN12" s="175"/>
      <c r="AO12" s="175"/>
      <c r="AP12" s="175">
        <f>SUM(AK12:AO12)</f>
        <v>0</v>
      </c>
      <c r="AQ12" s="249" t="s">
        <v>13</v>
      </c>
      <c r="AR12" s="250"/>
      <c r="AS12" s="175"/>
      <c r="AT12" s="175"/>
      <c r="AU12" s="175"/>
      <c r="AV12" s="175"/>
      <c r="AW12" s="175">
        <v>3</v>
      </c>
      <c r="AX12" s="176">
        <f>SUM(AS12:AW12)</f>
        <v>3</v>
      </c>
      <c r="BC12" s="239" t="s">
        <v>13</v>
      </c>
      <c r="BD12" s="258"/>
      <c r="BE12" s="174">
        <f>Q12+AK12</f>
        <v>35</v>
      </c>
      <c r="BF12" s="175">
        <f t="shared" ref="BF12:BI13" si="11">R12+AL12</f>
        <v>36</v>
      </c>
      <c r="BG12" s="175">
        <f t="shared" si="11"/>
        <v>40</v>
      </c>
      <c r="BH12" s="175">
        <f t="shared" si="11"/>
        <v>47</v>
      </c>
      <c r="BI12" s="175">
        <f t="shared" si="11"/>
        <v>46</v>
      </c>
      <c r="BJ12" s="175">
        <f>SUM(BE12:BI12)</f>
        <v>204</v>
      </c>
      <c r="BK12" s="251" t="s">
        <v>13</v>
      </c>
      <c r="BL12" s="251"/>
      <c r="BM12" s="175">
        <f t="shared" ref="BM12:BQ13" si="12">Y12+AS12</f>
        <v>36</v>
      </c>
      <c r="BN12" s="175">
        <f t="shared" si="12"/>
        <v>49</v>
      </c>
      <c r="BO12" s="175">
        <f t="shared" si="12"/>
        <v>54</v>
      </c>
      <c r="BP12" s="175">
        <f t="shared" si="12"/>
        <v>44</v>
      </c>
      <c r="BQ12" s="175">
        <f t="shared" si="12"/>
        <v>55</v>
      </c>
      <c r="BR12" s="176">
        <f>SUM(BM12:BQ12)</f>
        <v>238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47</v>
      </c>
      <c r="R13" s="15">
        <v>53</v>
      </c>
      <c r="S13" s="15">
        <v>43</v>
      </c>
      <c r="T13" s="15">
        <v>46</v>
      </c>
      <c r="U13" s="15">
        <v>38</v>
      </c>
      <c r="V13" s="15">
        <f>SUM(Q13:U13)</f>
        <v>227</v>
      </c>
      <c r="W13" s="256" t="s">
        <v>15</v>
      </c>
      <c r="X13" s="257"/>
      <c r="Y13" s="15">
        <v>39</v>
      </c>
      <c r="Z13" s="15">
        <v>45</v>
      </c>
      <c r="AA13" s="15">
        <v>62</v>
      </c>
      <c r="AB13" s="15">
        <v>43</v>
      </c>
      <c r="AC13" s="15">
        <v>48</v>
      </c>
      <c r="AD13" s="16">
        <f>SUM(Y13:AC13)</f>
        <v>237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2</v>
      </c>
      <c r="AX13" s="16">
        <f>SUM(AS13:AW13)</f>
        <v>2</v>
      </c>
      <c r="BC13" s="239" t="s">
        <v>15</v>
      </c>
      <c r="BD13" s="258"/>
      <c r="BE13" s="14">
        <f>Q13+AK13</f>
        <v>47</v>
      </c>
      <c r="BF13" s="15">
        <f t="shared" si="11"/>
        <v>53</v>
      </c>
      <c r="BG13" s="15">
        <f t="shared" si="11"/>
        <v>43</v>
      </c>
      <c r="BH13" s="15">
        <f t="shared" si="11"/>
        <v>46</v>
      </c>
      <c r="BI13" s="15">
        <f t="shared" si="11"/>
        <v>38</v>
      </c>
      <c r="BJ13" s="15">
        <f>SUM(BE13:BI13)</f>
        <v>227</v>
      </c>
      <c r="BK13" s="252" t="s">
        <v>15</v>
      </c>
      <c r="BL13" s="252"/>
      <c r="BM13" s="15">
        <f t="shared" si="12"/>
        <v>39</v>
      </c>
      <c r="BN13" s="15">
        <f t="shared" si="12"/>
        <v>45</v>
      </c>
      <c r="BO13" s="15">
        <f t="shared" si="12"/>
        <v>62</v>
      </c>
      <c r="BP13" s="15">
        <f t="shared" si="12"/>
        <v>43</v>
      </c>
      <c r="BQ13" s="15">
        <f t="shared" si="12"/>
        <v>50</v>
      </c>
      <c r="BR13" s="16">
        <f>SUM(BM13:BQ13)</f>
        <v>239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82</v>
      </c>
      <c r="R14" s="17">
        <f t="shared" si="13"/>
        <v>89</v>
      </c>
      <c r="S14" s="17">
        <f t="shared" si="13"/>
        <v>83</v>
      </c>
      <c r="T14" s="17">
        <f t="shared" si="13"/>
        <v>93</v>
      </c>
      <c r="U14" s="17">
        <f t="shared" si="13"/>
        <v>84</v>
      </c>
      <c r="V14" s="17">
        <f t="shared" si="13"/>
        <v>431</v>
      </c>
      <c r="W14" s="260" t="s">
        <v>12</v>
      </c>
      <c r="X14" s="261"/>
      <c r="Y14" s="17">
        <f t="shared" ref="Y14:AD14" si="14">SUM(Y12:Y13)</f>
        <v>75</v>
      </c>
      <c r="Z14" s="17">
        <f t="shared" si="14"/>
        <v>94</v>
      </c>
      <c r="AA14" s="17">
        <f t="shared" si="14"/>
        <v>116</v>
      </c>
      <c r="AB14" s="17">
        <f t="shared" si="14"/>
        <v>87</v>
      </c>
      <c r="AC14" s="17">
        <f t="shared" si="14"/>
        <v>100</v>
      </c>
      <c r="AD14" s="17">
        <f t="shared" si="14"/>
        <v>472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5</v>
      </c>
      <c r="AX14" s="17">
        <f t="shared" si="16"/>
        <v>5</v>
      </c>
      <c r="BC14" s="239" t="s">
        <v>12</v>
      </c>
      <c r="BD14" s="240"/>
      <c r="BE14" s="17">
        <f t="shared" ref="BE14:BJ14" si="17">SUM(BE12:BE13)</f>
        <v>82</v>
      </c>
      <c r="BF14" s="17">
        <f t="shared" si="17"/>
        <v>89</v>
      </c>
      <c r="BG14" s="17">
        <f t="shared" si="17"/>
        <v>83</v>
      </c>
      <c r="BH14" s="17">
        <f t="shared" si="17"/>
        <v>93</v>
      </c>
      <c r="BI14" s="17">
        <f t="shared" si="17"/>
        <v>84</v>
      </c>
      <c r="BJ14" s="17">
        <f t="shared" si="17"/>
        <v>431</v>
      </c>
      <c r="BK14" s="260" t="s">
        <v>12</v>
      </c>
      <c r="BL14" s="261"/>
      <c r="BM14" s="17">
        <f t="shared" ref="BM14:BR14" si="18">SUM(BM12:BM13)</f>
        <v>75</v>
      </c>
      <c r="BN14" s="17">
        <f t="shared" si="18"/>
        <v>94</v>
      </c>
      <c r="BO14" s="17">
        <f t="shared" si="18"/>
        <v>116</v>
      </c>
      <c r="BP14" s="17">
        <f t="shared" si="18"/>
        <v>87</v>
      </c>
      <c r="BQ14" s="17">
        <f t="shared" si="18"/>
        <v>105</v>
      </c>
      <c r="BR14" s="17">
        <f t="shared" si="18"/>
        <v>477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1607</v>
      </c>
      <c r="D17" s="73">
        <f>V28+AD28+V33+AD33+V38</f>
        <v>1535</v>
      </c>
      <c r="E17" s="74">
        <f>SUM(C17:D17)</f>
        <v>3142</v>
      </c>
      <c r="F17" s="75">
        <f>AP27+AX27+AP32+AX32+AP37</f>
        <v>4</v>
      </c>
      <c r="G17" s="73">
        <f>AP28+AX28+AP33+AX33+AP38</f>
        <v>9</v>
      </c>
      <c r="H17" s="74">
        <f>SUM(F17:G17)</f>
        <v>13</v>
      </c>
      <c r="I17" s="112">
        <f t="shared" ref="I17:K20" si="19">+C17+F17</f>
        <v>1611</v>
      </c>
      <c r="J17" s="113">
        <f t="shared" si="19"/>
        <v>1544</v>
      </c>
      <c r="K17" s="114">
        <f t="shared" si="19"/>
        <v>3155</v>
      </c>
      <c r="L17" s="68"/>
      <c r="O17" s="239" t="s">
        <v>13</v>
      </c>
      <c r="P17" s="258"/>
      <c r="Q17" s="174">
        <v>32</v>
      </c>
      <c r="R17" s="175">
        <v>25</v>
      </c>
      <c r="S17" s="175">
        <v>42</v>
      </c>
      <c r="T17" s="175">
        <v>42</v>
      </c>
      <c r="U17" s="175">
        <v>41</v>
      </c>
      <c r="V17" s="175">
        <f>SUM(Q17:U17)</f>
        <v>182</v>
      </c>
      <c r="W17" s="249" t="s">
        <v>13</v>
      </c>
      <c r="X17" s="250"/>
      <c r="Y17" s="175">
        <v>41</v>
      </c>
      <c r="Z17" s="175">
        <v>34</v>
      </c>
      <c r="AA17" s="175">
        <v>33</v>
      </c>
      <c r="AB17" s="175">
        <v>37</v>
      </c>
      <c r="AC17" s="175">
        <v>33</v>
      </c>
      <c r="AD17" s="176">
        <f>SUM(Y17:AC17)</f>
        <v>178</v>
      </c>
      <c r="AI17" s="239" t="s">
        <v>13</v>
      </c>
      <c r="AJ17" s="258"/>
      <c r="AK17" s="23">
        <v>2</v>
      </c>
      <c r="AL17" s="175">
        <v>4</v>
      </c>
      <c r="AM17" s="175">
        <v>1</v>
      </c>
      <c r="AN17" s="175">
        <v>3</v>
      </c>
      <c r="AO17" s="175">
        <v>4</v>
      </c>
      <c r="AP17" s="175">
        <f>SUM(AK17:AO17)</f>
        <v>14</v>
      </c>
      <c r="AQ17" s="249" t="s">
        <v>13</v>
      </c>
      <c r="AR17" s="250"/>
      <c r="AS17" s="175">
        <v>2</v>
      </c>
      <c r="AT17" s="175">
        <v>3</v>
      </c>
      <c r="AU17" s="175">
        <v>1</v>
      </c>
      <c r="AV17" s="175">
        <v>3</v>
      </c>
      <c r="AW17" s="175">
        <v>2</v>
      </c>
      <c r="AX17" s="176">
        <f>SUM(AS17:AW17)</f>
        <v>11</v>
      </c>
      <c r="BC17" s="239" t="s">
        <v>13</v>
      </c>
      <c r="BD17" s="258"/>
      <c r="BE17" s="174">
        <f t="shared" ref="BE17:BI18" si="20">Q17+AK17</f>
        <v>34</v>
      </c>
      <c r="BF17" s="175">
        <f t="shared" si="20"/>
        <v>29</v>
      </c>
      <c r="BG17" s="175">
        <f t="shared" si="20"/>
        <v>43</v>
      </c>
      <c r="BH17" s="175">
        <f t="shared" si="20"/>
        <v>45</v>
      </c>
      <c r="BI17" s="175">
        <f t="shared" si="20"/>
        <v>45</v>
      </c>
      <c r="BJ17" s="175">
        <f>SUM(BE17:BI17)</f>
        <v>196</v>
      </c>
      <c r="BK17" s="251" t="s">
        <v>13</v>
      </c>
      <c r="BL17" s="251"/>
      <c r="BM17" s="175">
        <f t="shared" ref="BM17:BQ18" si="21">Y17+AS17</f>
        <v>43</v>
      </c>
      <c r="BN17" s="175">
        <f t="shared" si="21"/>
        <v>37</v>
      </c>
      <c r="BO17" s="175">
        <f t="shared" si="21"/>
        <v>34</v>
      </c>
      <c r="BP17" s="175">
        <f t="shared" si="21"/>
        <v>40</v>
      </c>
      <c r="BQ17" s="175">
        <f t="shared" si="21"/>
        <v>35</v>
      </c>
      <c r="BR17" s="176">
        <f>SUM(BM17:BQ17)</f>
        <v>189</v>
      </c>
    </row>
    <row r="18" spans="2:70" ht="15.75" thickBot="1" x14ac:dyDescent="0.2">
      <c r="B18" s="149" t="s">
        <v>38</v>
      </c>
      <c r="C18" s="146">
        <f>AD37</f>
        <v>399</v>
      </c>
      <c r="D18" s="65">
        <f>AD38</f>
        <v>413</v>
      </c>
      <c r="E18" s="66">
        <f>SUM(C18:D18)</f>
        <v>812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399</v>
      </c>
      <c r="J18" s="116">
        <f t="shared" si="19"/>
        <v>413</v>
      </c>
      <c r="K18" s="117">
        <f t="shared" si="19"/>
        <v>812</v>
      </c>
      <c r="L18" s="69"/>
      <c r="O18" s="239" t="s">
        <v>15</v>
      </c>
      <c r="P18" s="258"/>
      <c r="Q18" s="14">
        <v>40</v>
      </c>
      <c r="R18" s="15">
        <v>39</v>
      </c>
      <c r="S18" s="15">
        <v>51</v>
      </c>
      <c r="T18" s="15">
        <v>22</v>
      </c>
      <c r="U18" s="15">
        <v>29</v>
      </c>
      <c r="V18" s="15">
        <f>SUM(Q18:U18)</f>
        <v>181</v>
      </c>
      <c r="W18" s="256" t="s">
        <v>15</v>
      </c>
      <c r="X18" s="257"/>
      <c r="Y18" s="15">
        <v>26</v>
      </c>
      <c r="Z18" s="15">
        <v>25</v>
      </c>
      <c r="AA18" s="15">
        <v>33</v>
      </c>
      <c r="AB18" s="15">
        <v>28</v>
      </c>
      <c r="AC18" s="15">
        <v>25</v>
      </c>
      <c r="AD18" s="16">
        <f>SUM(Y18:AC18)</f>
        <v>137</v>
      </c>
      <c r="AI18" s="239" t="s">
        <v>15</v>
      </c>
      <c r="AJ18" s="258"/>
      <c r="AK18" s="14">
        <v>1</v>
      </c>
      <c r="AL18" s="15">
        <v>2</v>
      </c>
      <c r="AM18" s="15">
        <v>2</v>
      </c>
      <c r="AN18" s="15"/>
      <c r="AO18" s="15"/>
      <c r="AP18" s="15">
        <f>SUM(AK18:AO18)</f>
        <v>5</v>
      </c>
      <c r="AQ18" s="256" t="s">
        <v>15</v>
      </c>
      <c r="AR18" s="257"/>
      <c r="AS18" s="15">
        <v>2</v>
      </c>
      <c r="AT18" s="15"/>
      <c r="AU18" s="15">
        <v>1</v>
      </c>
      <c r="AV18" s="15">
        <v>3</v>
      </c>
      <c r="AW18" s="15"/>
      <c r="AX18" s="16">
        <f>SUM(AS18:AW18)</f>
        <v>6</v>
      </c>
      <c r="BC18" s="239" t="s">
        <v>15</v>
      </c>
      <c r="BD18" s="258"/>
      <c r="BE18" s="14">
        <f t="shared" si="20"/>
        <v>41</v>
      </c>
      <c r="BF18" s="15">
        <f t="shared" si="20"/>
        <v>41</v>
      </c>
      <c r="BG18" s="15">
        <f t="shared" si="20"/>
        <v>53</v>
      </c>
      <c r="BH18" s="15">
        <f t="shared" si="20"/>
        <v>22</v>
      </c>
      <c r="BI18" s="15">
        <f t="shared" si="20"/>
        <v>29</v>
      </c>
      <c r="BJ18" s="15">
        <f>SUM(BE18:BI18)</f>
        <v>186</v>
      </c>
      <c r="BK18" s="252" t="s">
        <v>15</v>
      </c>
      <c r="BL18" s="252"/>
      <c r="BM18" s="15">
        <f t="shared" si="21"/>
        <v>28</v>
      </c>
      <c r="BN18" s="15">
        <f t="shared" si="21"/>
        <v>25</v>
      </c>
      <c r="BO18" s="15">
        <f t="shared" si="21"/>
        <v>34</v>
      </c>
      <c r="BP18" s="15">
        <f t="shared" si="21"/>
        <v>31</v>
      </c>
      <c r="BQ18" s="15">
        <f t="shared" si="21"/>
        <v>25</v>
      </c>
      <c r="BR18" s="16">
        <f>SUM(BM18:BQ18)</f>
        <v>143</v>
      </c>
    </row>
    <row r="19" spans="2:70" ht="15" x14ac:dyDescent="0.15">
      <c r="B19" s="150" t="s">
        <v>39</v>
      </c>
      <c r="C19" s="138">
        <f>V42</f>
        <v>465</v>
      </c>
      <c r="D19" s="59">
        <f>V43</f>
        <v>495</v>
      </c>
      <c r="E19" s="60">
        <f>SUM(C19:D19)</f>
        <v>960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465</v>
      </c>
      <c r="J19" s="105">
        <f t="shared" si="19"/>
        <v>495</v>
      </c>
      <c r="K19" s="118">
        <f t="shared" si="19"/>
        <v>960</v>
      </c>
      <c r="L19" s="69"/>
      <c r="O19" s="239" t="s">
        <v>12</v>
      </c>
      <c r="P19" s="240"/>
      <c r="Q19" s="17">
        <f t="shared" ref="Q19:V19" si="22">SUM(Q17:Q18)</f>
        <v>72</v>
      </c>
      <c r="R19" s="17">
        <f t="shared" si="22"/>
        <v>64</v>
      </c>
      <c r="S19" s="17">
        <f t="shared" si="22"/>
        <v>93</v>
      </c>
      <c r="T19" s="17">
        <f t="shared" si="22"/>
        <v>64</v>
      </c>
      <c r="U19" s="17">
        <f t="shared" si="22"/>
        <v>70</v>
      </c>
      <c r="V19" s="17">
        <f t="shared" si="22"/>
        <v>363</v>
      </c>
      <c r="W19" s="260" t="s">
        <v>12</v>
      </c>
      <c r="X19" s="261"/>
      <c r="Y19" s="17">
        <f>SUM(Y17:Y18)</f>
        <v>67</v>
      </c>
      <c r="Z19" s="17">
        <f t="shared" ref="Z19:AD19" si="23">SUM(Z17:Z18)</f>
        <v>59</v>
      </c>
      <c r="AA19" s="17">
        <f t="shared" si="23"/>
        <v>66</v>
      </c>
      <c r="AB19" s="17">
        <f t="shared" si="23"/>
        <v>65</v>
      </c>
      <c r="AC19" s="17">
        <f t="shared" si="23"/>
        <v>58</v>
      </c>
      <c r="AD19" s="17">
        <f t="shared" si="23"/>
        <v>315</v>
      </c>
      <c r="AI19" s="239" t="s">
        <v>12</v>
      </c>
      <c r="AJ19" s="240"/>
      <c r="AK19" s="17">
        <f t="shared" ref="AK19:AP19" si="24">SUM(AK17:AK18)</f>
        <v>3</v>
      </c>
      <c r="AL19" s="17">
        <f t="shared" si="24"/>
        <v>6</v>
      </c>
      <c r="AM19" s="17">
        <f t="shared" si="24"/>
        <v>3</v>
      </c>
      <c r="AN19" s="17">
        <f t="shared" si="24"/>
        <v>3</v>
      </c>
      <c r="AO19" s="17">
        <f t="shared" si="24"/>
        <v>4</v>
      </c>
      <c r="AP19" s="17">
        <f t="shared" si="24"/>
        <v>19</v>
      </c>
      <c r="AQ19" s="260" t="s">
        <v>12</v>
      </c>
      <c r="AR19" s="261"/>
      <c r="AS19" s="17">
        <f t="shared" ref="AS19:AX19" si="25">SUM(AS17:AS18)</f>
        <v>4</v>
      </c>
      <c r="AT19" s="17">
        <f t="shared" si="25"/>
        <v>3</v>
      </c>
      <c r="AU19" s="17">
        <f t="shared" si="25"/>
        <v>2</v>
      </c>
      <c r="AV19" s="17">
        <f t="shared" si="25"/>
        <v>6</v>
      </c>
      <c r="AW19" s="17">
        <f t="shared" si="25"/>
        <v>2</v>
      </c>
      <c r="AX19" s="17">
        <f t="shared" si="25"/>
        <v>17</v>
      </c>
      <c r="BC19" s="239" t="s">
        <v>12</v>
      </c>
      <c r="BD19" s="240"/>
      <c r="BE19" s="17">
        <f t="shared" ref="BE19:BJ19" si="26">SUM(BE17:BE18)</f>
        <v>75</v>
      </c>
      <c r="BF19" s="17">
        <f t="shared" si="26"/>
        <v>70</v>
      </c>
      <c r="BG19" s="17">
        <f t="shared" si="26"/>
        <v>96</v>
      </c>
      <c r="BH19" s="17">
        <f t="shared" si="26"/>
        <v>67</v>
      </c>
      <c r="BI19" s="17">
        <f t="shared" si="26"/>
        <v>74</v>
      </c>
      <c r="BJ19" s="17">
        <f t="shared" si="26"/>
        <v>382</v>
      </c>
      <c r="BK19" s="260" t="s">
        <v>12</v>
      </c>
      <c r="BL19" s="261"/>
      <c r="BM19" s="17">
        <f t="shared" ref="BM19:BR19" si="27">SUM(BM17:BM18)</f>
        <v>71</v>
      </c>
      <c r="BN19" s="17">
        <f t="shared" si="27"/>
        <v>62</v>
      </c>
      <c r="BO19" s="17">
        <f t="shared" si="27"/>
        <v>68</v>
      </c>
      <c r="BP19" s="17">
        <f t="shared" si="27"/>
        <v>71</v>
      </c>
      <c r="BQ19" s="17">
        <f t="shared" si="27"/>
        <v>60</v>
      </c>
      <c r="BR19" s="17">
        <f t="shared" si="27"/>
        <v>332</v>
      </c>
    </row>
    <row r="20" spans="2:70" ht="15.75" thickBot="1" x14ac:dyDescent="0.2">
      <c r="B20" s="151" t="s">
        <v>22</v>
      </c>
      <c r="C20" s="147">
        <f>C9-C18-C19</f>
        <v>839</v>
      </c>
      <c r="D20" s="76">
        <f>D9-D18-D19</f>
        <v>1360</v>
      </c>
      <c r="E20" s="77">
        <f>SUM(C20:D20)</f>
        <v>2199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839</v>
      </c>
      <c r="J20" s="120">
        <f t="shared" si="19"/>
        <v>1361</v>
      </c>
      <c r="K20" s="121">
        <f t="shared" si="19"/>
        <v>2200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74">
        <v>34</v>
      </c>
      <c r="R22" s="168">
        <v>42</v>
      </c>
      <c r="S22" s="175">
        <v>43</v>
      </c>
      <c r="T22" s="175">
        <v>37</v>
      </c>
      <c r="U22" s="175">
        <v>34</v>
      </c>
      <c r="V22" s="175">
        <f>SUM(Q22:U22)</f>
        <v>190</v>
      </c>
      <c r="W22" s="249" t="s">
        <v>13</v>
      </c>
      <c r="X22" s="250"/>
      <c r="Y22" s="175">
        <v>47</v>
      </c>
      <c r="Z22" s="175">
        <v>49</v>
      </c>
      <c r="AA22" s="175">
        <v>46</v>
      </c>
      <c r="AB22" s="175">
        <v>56</v>
      </c>
      <c r="AC22" s="24">
        <v>56</v>
      </c>
      <c r="AD22" s="176">
        <f>SUM(Y22:AC22)</f>
        <v>254</v>
      </c>
      <c r="AI22" s="239" t="s">
        <v>13</v>
      </c>
      <c r="AJ22" s="258"/>
      <c r="AK22" s="174">
        <v>4</v>
      </c>
      <c r="AL22" s="175">
        <v>1</v>
      </c>
      <c r="AM22" s="175">
        <v>1</v>
      </c>
      <c r="AN22" s="175">
        <v>0</v>
      </c>
      <c r="AO22" s="175">
        <v>4</v>
      </c>
      <c r="AP22" s="175">
        <f>SUM(AK22:AO22)</f>
        <v>10</v>
      </c>
      <c r="AQ22" s="249" t="s">
        <v>13</v>
      </c>
      <c r="AR22" s="250"/>
      <c r="AS22" s="175">
        <v>1</v>
      </c>
      <c r="AT22" s="175">
        <v>2</v>
      </c>
      <c r="AU22" s="175">
        <v>2</v>
      </c>
      <c r="AV22" s="175"/>
      <c r="AW22" s="175">
        <v>1</v>
      </c>
      <c r="AX22" s="176">
        <f>SUM(AS22:AW22)</f>
        <v>6</v>
      </c>
      <c r="BC22" s="239" t="s">
        <v>13</v>
      </c>
      <c r="BD22" s="258"/>
      <c r="BE22" s="174">
        <f t="shared" ref="BE22:BI23" si="28">Q22+AK22</f>
        <v>38</v>
      </c>
      <c r="BF22" s="175">
        <f t="shared" si="28"/>
        <v>43</v>
      </c>
      <c r="BG22" s="175">
        <f t="shared" si="28"/>
        <v>44</v>
      </c>
      <c r="BH22" s="175">
        <f t="shared" si="28"/>
        <v>37</v>
      </c>
      <c r="BI22" s="175">
        <f t="shared" si="28"/>
        <v>38</v>
      </c>
      <c r="BJ22" s="175">
        <f>SUM(BE22:BI22)</f>
        <v>200</v>
      </c>
      <c r="BK22" s="251" t="s">
        <v>13</v>
      </c>
      <c r="BL22" s="251"/>
      <c r="BM22" s="175">
        <f t="shared" ref="BM22:BQ23" si="29">Y22+AS22</f>
        <v>48</v>
      </c>
      <c r="BN22" s="175">
        <f t="shared" si="29"/>
        <v>51</v>
      </c>
      <c r="BO22" s="175">
        <f t="shared" si="29"/>
        <v>48</v>
      </c>
      <c r="BP22" s="175">
        <f t="shared" si="29"/>
        <v>56</v>
      </c>
      <c r="BQ22" s="175">
        <f t="shared" si="29"/>
        <v>57</v>
      </c>
      <c r="BR22" s="176">
        <f>SUM(BM22:BQ22)</f>
        <v>260</v>
      </c>
    </row>
    <row r="23" spans="2:70" ht="16.5" thickTop="1" thickBot="1" x14ac:dyDescent="0.2">
      <c r="B23" s="94" t="s">
        <v>37</v>
      </c>
      <c r="C23" s="95">
        <f>ROUND(C17/$C$10,4)</f>
        <v>0.32769999999999999</v>
      </c>
      <c r="D23" s="96">
        <f>ROUND(D17/$D$10,4)</f>
        <v>0.28889999999999999</v>
      </c>
      <c r="E23" s="97">
        <f>ROUND(E17/$E$10,4)</f>
        <v>0.3075</v>
      </c>
      <c r="F23" s="95">
        <f>ROUND(F17/$F$10,4)</f>
        <v>8.3299999999999999E-2</v>
      </c>
      <c r="G23" s="96">
        <f>ROUND(G17/$G$10,4)</f>
        <v>0.2</v>
      </c>
      <c r="H23" s="97">
        <f>ROUND(H17/$H$10,4)</f>
        <v>0.13980000000000001</v>
      </c>
      <c r="I23" s="124">
        <f>ROUND(I17/$I$10,4)</f>
        <v>0.32529999999999998</v>
      </c>
      <c r="J23" s="125">
        <f>ROUND(J17/$J$10,4)</f>
        <v>0.28820000000000001</v>
      </c>
      <c r="K23" s="126">
        <f>ROUND(K17/$K$10,4)</f>
        <v>0.30599999999999999</v>
      </c>
      <c r="L23" s="69"/>
      <c r="O23" s="239" t="s">
        <v>15</v>
      </c>
      <c r="P23" s="258"/>
      <c r="Q23" s="14">
        <v>37</v>
      </c>
      <c r="R23" s="15">
        <v>29</v>
      </c>
      <c r="S23" s="15">
        <v>33</v>
      </c>
      <c r="T23" s="15">
        <v>33</v>
      </c>
      <c r="U23" s="15">
        <v>40</v>
      </c>
      <c r="V23" s="15">
        <f>SUM(Q23:U23)</f>
        <v>172</v>
      </c>
      <c r="W23" s="256" t="s">
        <v>15</v>
      </c>
      <c r="X23" s="257"/>
      <c r="Y23" s="15">
        <v>44</v>
      </c>
      <c r="Z23" s="15">
        <v>42</v>
      </c>
      <c r="AA23" s="15">
        <v>44</v>
      </c>
      <c r="AB23" s="15">
        <v>49</v>
      </c>
      <c r="AC23" s="25">
        <v>62</v>
      </c>
      <c r="AD23" s="16">
        <f>SUM(Y23:AC23)</f>
        <v>241</v>
      </c>
      <c r="AI23" s="239" t="s">
        <v>15</v>
      </c>
      <c r="AJ23" s="258"/>
      <c r="AK23" s="14">
        <v>3</v>
      </c>
      <c r="AL23" s="15">
        <v>3</v>
      </c>
      <c r="AM23" s="15">
        <v>2</v>
      </c>
      <c r="AN23" s="15">
        <v>4</v>
      </c>
      <c r="AO23" s="15">
        <v>3</v>
      </c>
      <c r="AP23" s="15">
        <f>SUM(AK23:AO23)</f>
        <v>15</v>
      </c>
      <c r="AQ23" s="256" t="s">
        <v>15</v>
      </c>
      <c r="AR23" s="257"/>
      <c r="AS23" s="15">
        <v>4</v>
      </c>
      <c r="AT23" s="15">
        <v>2</v>
      </c>
      <c r="AU23" s="15">
        <v>1</v>
      </c>
      <c r="AV23" s="15"/>
      <c r="AW23" s="15"/>
      <c r="AX23" s="16">
        <f>SUM(AS23:AW23)</f>
        <v>7</v>
      </c>
      <c r="BC23" s="239" t="s">
        <v>15</v>
      </c>
      <c r="BD23" s="258"/>
      <c r="BE23" s="14">
        <f t="shared" si="28"/>
        <v>40</v>
      </c>
      <c r="BF23" s="15">
        <f t="shared" si="28"/>
        <v>32</v>
      </c>
      <c r="BG23" s="15">
        <f t="shared" si="28"/>
        <v>35</v>
      </c>
      <c r="BH23" s="15">
        <f t="shared" si="28"/>
        <v>37</v>
      </c>
      <c r="BI23" s="15">
        <f t="shared" si="28"/>
        <v>43</v>
      </c>
      <c r="BJ23" s="15">
        <f>SUM(BE23:BI23)</f>
        <v>187</v>
      </c>
      <c r="BK23" s="252" t="s">
        <v>15</v>
      </c>
      <c r="BL23" s="252"/>
      <c r="BM23" s="15">
        <f t="shared" si="29"/>
        <v>48</v>
      </c>
      <c r="BN23" s="15">
        <f t="shared" si="29"/>
        <v>44</v>
      </c>
      <c r="BO23" s="15">
        <f t="shared" si="29"/>
        <v>45</v>
      </c>
      <c r="BP23" s="15">
        <f t="shared" si="29"/>
        <v>49</v>
      </c>
      <c r="BQ23" s="15">
        <f t="shared" si="29"/>
        <v>62</v>
      </c>
      <c r="BR23" s="16">
        <f>SUM(BM23:BQ23)</f>
        <v>248</v>
      </c>
    </row>
    <row r="24" spans="2:70" ht="15" x14ac:dyDescent="0.15">
      <c r="B24" s="84" t="s">
        <v>38</v>
      </c>
      <c r="C24" s="86">
        <f>ROUND(C18/$C$10,4)</f>
        <v>8.14E-2</v>
      </c>
      <c r="D24" s="83">
        <f>ROUND(D18/$D$10,4)</f>
        <v>7.7700000000000005E-2</v>
      </c>
      <c r="E24" s="87">
        <f>ROUND(E18/$E$10,4)</f>
        <v>7.9500000000000001E-2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8.0600000000000005E-2</v>
      </c>
      <c r="J24" s="128">
        <f>ROUND(J18/$J$10,4)</f>
        <v>7.7100000000000002E-2</v>
      </c>
      <c r="K24" s="129">
        <f>ROUND(K18/$K$10,4)</f>
        <v>7.8799999999999995E-2</v>
      </c>
      <c r="O24" s="239" t="s">
        <v>12</v>
      </c>
      <c r="P24" s="240"/>
      <c r="Q24" s="17">
        <f t="shared" ref="Q24:V24" si="30">SUM(Q22:Q23)</f>
        <v>71</v>
      </c>
      <c r="R24" s="17">
        <f t="shared" si="30"/>
        <v>71</v>
      </c>
      <c r="S24" s="17">
        <f t="shared" si="30"/>
        <v>76</v>
      </c>
      <c r="T24" s="17">
        <f t="shared" si="30"/>
        <v>70</v>
      </c>
      <c r="U24" s="17">
        <f t="shared" si="30"/>
        <v>74</v>
      </c>
      <c r="V24" s="17">
        <f t="shared" si="30"/>
        <v>362</v>
      </c>
      <c r="W24" s="260" t="s">
        <v>12</v>
      </c>
      <c r="X24" s="261"/>
      <c r="Y24" s="17">
        <f t="shared" ref="Y24:AD24" si="31">SUM(Y22:Y23)</f>
        <v>91</v>
      </c>
      <c r="Z24" s="17">
        <f t="shared" si="31"/>
        <v>91</v>
      </c>
      <c r="AA24" s="17">
        <f t="shared" si="31"/>
        <v>90</v>
      </c>
      <c r="AB24" s="17">
        <f t="shared" si="31"/>
        <v>105</v>
      </c>
      <c r="AC24" s="17">
        <f t="shared" si="31"/>
        <v>118</v>
      </c>
      <c r="AD24" s="17">
        <f t="shared" si="31"/>
        <v>495</v>
      </c>
      <c r="AI24" s="239" t="s">
        <v>12</v>
      </c>
      <c r="AJ24" s="240"/>
      <c r="AK24" s="17">
        <f t="shared" ref="AK24:AP24" si="32">SUM(AK22:AK23)</f>
        <v>7</v>
      </c>
      <c r="AL24" s="17">
        <f t="shared" si="32"/>
        <v>4</v>
      </c>
      <c r="AM24" s="17">
        <f t="shared" si="32"/>
        <v>3</v>
      </c>
      <c r="AN24" s="17">
        <f t="shared" si="32"/>
        <v>4</v>
      </c>
      <c r="AO24" s="17">
        <f t="shared" si="32"/>
        <v>7</v>
      </c>
      <c r="AP24" s="26">
        <f t="shared" si="32"/>
        <v>25</v>
      </c>
      <c r="AQ24" s="260" t="s">
        <v>12</v>
      </c>
      <c r="AR24" s="261"/>
      <c r="AS24" s="17">
        <f t="shared" ref="AS24:AX24" si="33">SUM(AS22:AS23)</f>
        <v>5</v>
      </c>
      <c r="AT24" s="17">
        <f t="shared" si="33"/>
        <v>4</v>
      </c>
      <c r="AU24" s="17">
        <f t="shared" si="33"/>
        <v>3</v>
      </c>
      <c r="AV24" s="17">
        <f t="shared" si="33"/>
        <v>0</v>
      </c>
      <c r="AW24" s="17">
        <f t="shared" si="33"/>
        <v>1</v>
      </c>
      <c r="AX24" s="17">
        <f t="shared" si="33"/>
        <v>13</v>
      </c>
      <c r="BC24" s="239" t="s">
        <v>12</v>
      </c>
      <c r="BD24" s="240"/>
      <c r="BE24" s="17">
        <f t="shared" ref="BE24:BJ24" si="34">SUM(BE22:BE23)</f>
        <v>78</v>
      </c>
      <c r="BF24" s="17">
        <f t="shared" si="34"/>
        <v>75</v>
      </c>
      <c r="BG24" s="17">
        <f t="shared" si="34"/>
        <v>79</v>
      </c>
      <c r="BH24" s="17">
        <f t="shared" si="34"/>
        <v>74</v>
      </c>
      <c r="BI24" s="17">
        <f t="shared" si="34"/>
        <v>81</v>
      </c>
      <c r="BJ24" s="17">
        <f t="shared" si="34"/>
        <v>387</v>
      </c>
      <c r="BK24" s="260" t="s">
        <v>12</v>
      </c>
      <c r="BL24" s="261"/>
      <c r="BM24" s="17">
        <f t="shared" ref="BM24:BR24" si="35">SUM(BM22:BM23)</f>
        <v>96</v>
      </c>
      <c r="BN24" s="17">
        <f t="shared" si="35"/>
        <v>95</v>
      </c>
      <c r="BO24" s="17">
        <f t="shared" si="35"/>
        <v>93</v>
      </c>
      <c r="BP24" s="17">
        <f t="shared" si="35"/>
        <v>105</v>
      </c>
      <c r="BQ24" s="17">
        <f t="shared" si="35"/>
        <v>119</v>
      </c>
      <c r="BR24" s="17">
        <f t="shared" si="35"/>
        <v>508</v>
      </c>
    </row>
    <row r="25" spans="2:70" ht="15" x14ac:dyDescent="0.15">
      <c r="B25" s="84" t="s">
        <v>39</v>
      </c>
      <c r="C25" s="86">
        <f>ROUND(C19/$C$10,4)</f>
        <v>9.4799999999999995E-2</v>
      </c>
      <c r="D25" s="83">
        <f>ROUND(D19/$D$10,4)</f>
        <v>9.3200000000000005E-2</v>
      </c>
      <c r="E25" s="87">
        <f>ROUND(E19/$E$10,4)</f>
        <v>9.4E-2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9.3899999999999997E-2</v>
      </c>
      <c r="J25" s="128">
        <f>ROUND(J19/$J$10,4)</f>
        <v>9.2399999999999996E-2</v>
      </c>
      <c r="K25" s="129">
        <f>ROUND(K19/$K$10,4)</f>
        <v>9.3100000000000002E-2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0.1711</v>
      </c>
      <c r="D26" s="89">
        <f>ROUND(D20/$D$10,4)</f>
        <v>0.25600000000000001</v>
      </c>
      <c r="E26" s="90">
        <f>ROUND(E20/$E$10,4)</f>
        <v>0.2152</v>
      </c>
      <c r="F26" s="88">
        <f>ROUND(F20/$F$10,4)</f>
        <v>0</v>
      </c>
      <c r="G26" s="89">
        <f>ROUND(G20/$G$10,4)</f>
        <v>2.2200000000000001E-2</v>
      </c>
      <c r="H26" s="90">
        <f>ROUND(H20/$H$10,4)</f>
        <v>1.0800000000000001E-2</v>
      </c>
      <c r="I26" s="130">
        <f>ROUND(I20/$I$10,4)</f>
        <v>0.1694</v>
      </c>
      <c r="J26" s="131">
        <f>ROUND(J20/$J$10,4)</f>
        <v>0.254</v>
      </c>
      <c r="K26" s="132">
        <f>ROUND(K20/$K$10,4)</f>
        <v>0.21340000000000001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74">
        <v>64</v>
      </c>
      <c r="R27" s="175">
        <v>54</v>
      </c>
      <c r="S27" s="175">
        <v>48</v>
      </c>
      <c r="T27" s="175">
        <v>60</v>
      </c>
      <c r="U27" s="175">
        <v>69</v>
      </c>
      <c r="V27" s="175">
        <f>SUM(Q27:U27)</f>
        <v>295</v>
      </c>
      <c r="W27" s="249" t="s">
        <v>13</v>
      </c>
      <c r="X27" s="250"/>
      <c r="Y27" s="175">
        <v>69</v>
      </c>
      <c r="Z27" s="175">
        <v>67</v>
      </c>
      <c r="AA27" s="175">
        <v>88</v>
      </c>
      <c r="AB27" s="175">
        <v>88</v>
      </c>
      <c r="AC27" s="175">
        <v>75</v>
      </c>
      <c r="AD27" s="176">
        <f>SUM(Y27:AC27)</f>
        <v>387</v>
      </c>
      <c r="AI27" s="239" t="s">
        <v>13</v>
      </c>
      <c r="AJ27" s="258"/>
      <c r="AK27" s="174"/>
      <c r="AL27" s="175"/>
      <c r="AM27" s="175"/>
      <c r="AN27" s="175"/>
      <c r="AO27" s="175"/>
      <c r="AP27" s="175">
        <f>SUM(AK27:AO27)</f>
        <v>0</v>
      </c>
      <c r="AQ27" s="249" t="s">
        <v>13</v>
      </c>
      <c r="AR27" s="250"/>
      <c r="AS27" s="175">
        <v>1</v>
      </c>
      <c r="AT27" s="175"/>
      <c r="AU27" s="175"/>
      <c r="AV27" s="175">
        <v>1</v>
      </c>
      <c r="AW27" s="175"/>
      <c r="AX27" s="176">
        <f>SUM(AS27:AW27)</f>
        <v>2</v>
      </c>
      <c r="BC27" s="239" t="s">
        <v>13</v>
      </c>
      <c r="BD27" s="258"/>
      <c r="BE27" s="174">
        <f t="shared" ref="BE27:BI28" si="36">Q27+AK27</f>
        <v>64</v>
      </c>
      <c r="BF27" s="175">
        <f t="shared" si="36"/>
        <v>54</v>
      </c>
      <c r="BG27" s="175">
        <f t="shared" si="36"/>
        <v>48</v>
      </c>
      <c r="BH27" s="175">
        <f t="shared" si="36"/>
        <v>60</v>
      </c>
      <c r="BI27" s="175">
        <f t="shared" si="36"/>
        <v>69</v>
      </c>
      <c r="BJ27" s="175">
        <f>SUM(BE27:BI27)</f>
        <v>295</v>
      </c>
      <c r="BK27" s="251" t="s">
        <v>13</v>
      </c>
      <c r="BL27" s="251"/>
      <c r="BM27" s="175">
        <f t="shared" ref="BM27:BQ28" si="37">Y27+AS27</f>
        <v>70</v>
      </c>
      <c r="BN27" s="175">
        <f t="shared" si="37"/>
        <v>67</v>
      </c>
      <c r="BO27" s="175">
        <f t="shared" si="37"/>
        <v>88</v>
      </c>
      <c r="BP27" s="175">
        <f t="shared" si="37"/>
        <v>89</v>
      </c>
      <c r="BQ27" s="175">
        <f t="shared" si="37"/>
        <v>75</v>
      </c>
      <c r="BR27" s="176">
        <f>SUM(BM27:BQ27)</f>
        <v>389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57</v>
      </c>
      <c r="R28" s="15">
        <v>52</v>
      </c>
      <c r="S28" s="15">
        <v>55</v>
      </c>
      <c r="T28" s="15">
        <v>49</v>
      </c>
      <c r="U28" s="15">
        <v>70</v>
      </c>
      <c r="V28" s="15">
        <f>SUM(Q28:U28)</f>
        <v>283</v>
      </c>
      <c r="W28" s="256" t="s">
        <v>15</v>
      </c>
      <c r="X28" s="257"/>
      <c r="Y28" s="15">
        <v>69</v>
      </c>
      <c r="Z28" s="15">
        <v>61</v>
      </c>
      <c r="AA28" s="15">
        <v>68</v>
      </c>
      <c r="AB28" s="15">
        <v>55</v>
      </c>
      <c r="AC28" s="15">
        <v>60</v>
      </c>
      <c r="AD28" s="16">
        <f>SUM(Y28:AC28)</f>
        <v>313</v>
      </c>
      <c r="AI28" s="239" t="s">
        <v>15</v>
      </c>
      <c r="AJ28" s="258"/>
      <c r="AK28" s="14"/>
      <c r="AL28" s="15"/>
      <c r="AM28" s="15"/>
      <c r="AN28" s="15"/>
      <c r="AO28" s="15">
        <v>3</v>
      </c>
      <c r="AP28" s="15">
        <f>SUM(AK28:AO28)</f>
        <v>3</v>
      </c>
      <c r="AQ28" s="256" t="s">
        <v>15</v>
      </c>
      <c r="AR28" s="257"/>
      <c r="AS28" s="15"/>
      <c r="AT28" s="15"/>
      <c r="AU28" s="15">
        <v>1</v>
      </c>
      <c r="AV28" s="15">
        <v>1</v>
      </c>
      <c r="AW28" s="15"/>
      <c r="AX28" s="16">
        <f>SUM(AS28:AW28)</f>
        <v>2</v>
      </c>
      <c r="BC28" s="239" t="s">
        <v>15</v>
      </c>
      <c r="BD28" s="258"/>
      <c r="BE28" s="14">
        <f t="shared" si="36"/>
        <v>57</v>
      </c>
      <c r="BF28" s="15">
        <f t="shared" si="36"/>
        <v>52</v>
      </c>
      <c r="BG28" s="15">
        <f t="shared" si="36"/>
        <v>55</v>
      </c>
      <c r="BH28" s="15">
        <f t="shared" si="36"/>
        <v>49</v>
      </c>
      <c r="BI28" s="15">
        <f t="shared" si="36"/>
        <v>73</v>
      </c>
      <c r="BJ28" s="15">
        <f>SUM(BE28:BI28)</f>
        <v>286</v>
      </c>
      <c r="BK28" s="252" t="s">
        <v>15</v>
      </c>
      <c r="BL28" s="252"/>
      <c r="BM28" s="15">
        <f t="shared" si="37"/>
        <v>69</v>
      </c>
      <c r="BN28" s="15">
        <f t="shared" si="37"/>
        <v>61</v>
      </c>
      <c r="BO28" s="15">
        <f t="shared" si="37"/>
        <v>69</v>
      </c>
      <c r="BP28" s="15">
        <f t="shared" si="37"/>
        <v>56</v>
      </c>
      <c r="BQ28" s="15">
        <f t="shared" si="37"/>
        <v>60</v>
      </c>
      <c r="BR28" s="16">
        <f>SUM(BM28:BQ28)</f>
        <v>315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121</v>
      </c>
      <c r="R29" s="17">
        <f t="shared" ref="R29:V29" si="38">SUM(R27:R28)</f>
        <v>106</v>
      </c>
      <c r="S29" s="17">
        <f t="shared" si="38"/>
        <v>103</v>
      </c>
      <c r="T29" s="17">
        <f t="shared" si="38"/>
        <v>109</v>
      </c>
      <c r="U29" s="17">
        <f t="shared" si="38"/>
        <v>139</v>
      </c>
      <c r="V29" s="17">
        <f t="shared" si="38"/>
        <v>578</v>
      </c>
      <c r="W29" s="260" t="s">
        <v>12</v>
      </c>
      <c r="X29" s="261"/>
      <c r="Y29" s="17">
        <f t="shared" ref="Y29:AD29" si="39">SUM(Y27:Y28)</f>
        <v>138</v>
      </c>
      <c r="Z29" s="17">
        <f t="shared" si="39"/>
        <v>128</v>
      </c>
      <c r="AA29" s="17">
        <f t="shared" si="39"/>
        <v>156</v>
      </c>
      <c r="AB29" s="17">
        <f t="shared" si="39"/>
        <v>143</v>
      </c>
      <c r="AC29" s="17">
        <f t="shared" si="39"/>
        <v>135</v>
      </c>
      <c r="AD29" s="17">
        <f t="shared" si="39"/>
        <v>700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0</v>
      </c>
      <c r="AO29" s="17">
        <f t="shared" si="40"/>
        <v>3</v>
      </c>
      <c r="AP29" s="17">
        <f t="shared" si="40"/>
        <v>3</v>
      </c>
      <c r="AQ29" s="260" t="s">
        <v>12</v>
      </c>
      <c r="AR29" s="261"/>
      <c r="AS29" s="17">
        <f t="shared" ref="AS29:AX29" si="41">SUM(AS27:AS28)</f>
        <v>1</v>
      </c>
      <c r="AT29" s="17">
        <f t="shared" si="41"/>
        <v>0</v>
      </c>
      <c r="AU29" s="17">
        <f t="shared" si="41"/>
        <v>1</v>
      </c>
      <c r="AV29" s="17">
        <f t="shared" si="41"/>
        <v>2</v>
      </c>
      <c r="AW29" s="17">
        <f t="shared" si="41"/>
        <v>0</v>
      </c>
      <c r="AX29" s="17">
        <f t="shared" si="41"/>
        <v>4</v>
      </c>
      <c r="BC29" s="239" t="s">
        <v>12</v>
      </c>
      <c r="BD29" s="240"/>
      <c r="BE29" s="17">
        <f t="shared" ref="BE29:BJ29" si="42">SUM(BE27:BE28)</f>
        <v>121</v>
      </c>
      <c r="BF29" s="17">
        <f t="shared" si="42"/>
        <v>106</v>
      </c>
      <c r="BG29" s="17">
        <f t="shared" si="42"/>
        <v>103</v>
      </c>
      <c r="BH29" s="17">
        <f t="shared" si="42"/>
        <v>109</v>
      </c>
      <c r="BI29" s="17">
        <f t="shared" si="42"/>
        <v>142</v>
      </c>
      <c r="BJ29" s="17">
        <f t="shared" si="42"/>
        <v>581</v>
      </c>
      <c r="BK29" s="260" t="s">
        <v>12</v>
      </c>
      <c r="BL29" s="261"/>
      <c r="BM29" s="17">
        <f t="shared" ref="BM29:BR29" si="43">SUM(BM27:BM28)</f>
        <v>139</v>
      </c>
      <c r="BN29" s="17">
        <f t="shared" si="43"/>
        <v>128</v>
      </c>
      <c r="BO29" s="17">
        <f t="shared" si="43"/>
        <v>157</v>
      </c>
      <c r="BP29" s="17">
        <f t="shared" si="43"/>
        <v>145</v>
      </c>
      <c r="BQ29" s="17">
        <f t="shared" si="43"/>
        <v>135</v>
      </c>
      <c r="BR29" s="17">
        <f t="shared" si="43"/>
        <v>704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864</v>
      </c>
      <c r="D32" s="284">
        <f t="shared" si="44"/>
        <v>908</v>
      </c>
      <c r="E32" s="286">
        <f t="shared" si="44"/>
        <v>1772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864</v>
      </c>
      <c r="J32" s="296">
        <f t="shared" si="44"/>
        <v>908</v>
      </c>
      <c r="K32" s="298">
        <f t="shared" si="44"/>
        <v>1772</v>
      </c>
      <c r="O32" s="239" t="s">
        <v>13</v>
      </c>
      <c r="P32" s="258"/>
      <c r="Q32" s="174">
        <v>60</v>
      </c>
      <c r="R32" s="175">
        <v>68</v>
      </c>
      <c r="S32" s="175">
        <v>65</v>
      </c>
      <c r="T32" s="175">
        <v>61</v>
      </c>
      <c r="U32" s="175">
        <v>57</v>
      </c>
      <c r="V32" s="175">
        <f>SUM(Q32:U32)</f>
        <v>311</v>
      </c>
      <c r="W32" s="249" t="s">
        <v>13</v>
      </c>
      <c r="X32" s="250"/>
      <c r="Y32" s="175">
        <v>54</v>
      </c>
      <c r="Z32" s="175">
        <v>48</v>
      </c>
      <c r="AA32" s="175">
        <v>62</v>
      </c>
      <c r="AB32" s="175">
        <v>55</v>
      </c>
      <c r="AC32" s="175">
        <v>46</v>
      </c>
      <c r="AD32" s="176">
        <f>SUM(Y32:AC32)</f>
        <v>265</v>
      </c>
      <c r="AI32" s="239" t="s">
        <v>13</v>
      </c>
      <c r="AJ32" s="258"/>
      <c r="AK32" s="174">
        <v>1</v>
      </c>
      <c r="AL32" s="175"/>
      <c r="AM32" s="175"/>
      <c r="AN32" s="175"/>
      <c r="AO32" s="175"/>
      <c r="AP32" s="175">
        <f>SUM(AK32:AO32)</f>
        <v>1</v>
      </c>
      <c r="AQ32" s="249" t="s">
        <v>13</v>
      </c>
      <c r="AR32" s="250"/>
      <c r="AS32" s="175">
        <v>1</v>
      </c>
      <c r="AT32" s="175"/>
      <c r="AU32" s="175"/>
      <c r="AV32" s="175"/>
      <c r="AW32" s="175"/>
      <c r="AX32" s="176">
        <f>SUM(AS32:AW32)</f>
        <v>1</v>
      </c>
      <c r="BC32" s="239" t="s">
        <v>13</v>
      </c>
      <c r="BD32" s="258"/>
      <c r="BE32" s="174">
        <f t="shared" ref="BE32:BI32" si="45">Q32+AK32</f>
        <v>61</v>
      </c>
      <c r="BF32" s="175">
        <f t="shared" si="45"/>
        <v>68</v>
      </c>
      <c r="BG32" s="175">
        <f t="shared" si="45"/>
        <v>65</v>
      </c>
      <c r="BH32" s="175">
        <f t="shared" si="45"/>
        <v>61</v>
      </c>
      <c r="BI32" s="175">
        <f t="shared" si="45"/>
        <v>57</v>
      </c>
      <c r="BJ32" s="175">
        <f>SUM(BE32:BI32)</f>
        <v>312</v>
      </c>
      <c r="BK32" s="251" t="s">
        <v>13</v>
      </c>
      <c r="BL32" s="251"/>
      <c r="BM32" s="175">
        <f t="shared" ref="BM32:BQ33" si="46">Y32+AS32</f>
        <v>55</v>
      </c>
      <c r="BN32" s="175">
        <f t="shared" si="46"/>
        <v>48</v>
      </c>
      <c r="BO32" s="175">
        <f t="shared" si="46"/>
        <v>62</v>
      </c>
      <c r="BP32" s="175">
        <f t="shared" si="46"/>
        <v>55</v>
      </c>
      <c r="BQ32" s="175">
        <f t="shared" si="46"/>
        <v>46</v>
      </c>
      <c r="BR32" s="176">
        <f>SUM(BM32:BQ32)</f>
        <v>266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72</v>
      </c>
      <c r="R33" s="15">
        <v>84</v>
      </c>
      <c r="S33" s="15">
        <v>59</v>
      </c>
      <c r="T33" s="15">
        <v>54</v>
      </c>
      <c r="U33" s="15">
        <v>59</v>
      </c>
      <c r="V33" s="15">
        <f>SUM(Q33:U33)</f>
        <v>328</v>
      </c>
      <c r="W33" s="256" t="s">
        <v>15</v>
      </c>
      <c r="X33" s="257"/>
      <c r="Y33" s="15">
        <v>46</v>
      </c>
      <c r="Z33" s="15">
        <v>57</v>
      </c>
      <c r="AA33" s="15">
        <v>44</v>
      </c>
      <c r="AB33" s="15">
        <v>53</v>
      </c>
      <c r="AC33" s="15">
        <v>63</v>
      </c>
      <c r="AD33" s="16">
        <f>SUM(Y33:AC33)</f>
        <v>263</v>
      </c>
      <c r="AI33" s="239" t="s">
        <v>15</v>
      </c>
      <c r="AJ33" s="258"/>
      <c r="AK33" s="14"/>
      <c r="AL33" s="15">
        <v>3</v>
      </c>
      <c r="AM33" s="15"/>
      <c r="AN33" s="15"/>
      <c r="AO33" s="15"/>
      <c r="AP33" s="15">
        <f>SUM(AK33:AO33)</f>
        <v>3</v>
      </c>
      <c r="AQ33" s="256" t="s">
        <v>15</v>
      </c>
      <c r="AR33" s="257"/>
      <c r="AS33" s="15"/>
      <c r="AT33" s="15">
        <v>1</v>
      </c>
      <c r="AU33" s="15"/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72</v>
      </c>
      <c r="BF33" s="14">
        <f t="shared" ref="BF33:BI33" si="47">SUM(R33,AL33)</f>
        <v>87</v>
      </c>
      <c r="BG33" s="14">
        <f t="shared" si="47"/>
        <v>59</v>
      </c>
      <c r="BH33" s="14">
        <f t="shared" si="47"/>
        <v>54</v>
      </c>
      <c r="BI33" s="14">
        <f t="shared" si="47"/>
        <v>59</v>
      </c>
      <c r="BJ33" s="15">
        <f>SUM(BE33:BI33)</f>
        <v>331</v>
      </c>
      <c r="BK33" s="252" t="s">
        <v>15</v>
      </c>
      <c r="BL33" s="252"/>
      <c r="BM33" s="15">
        <f>Y33+AS33</f>
        <v>46</v>
      </c>
      <c r="BN33" s="15">
        <f t="shared" si="46"/>
        <v>58</v>
      </c>
      <c r="BO33" s="15">
        <f t="shared" si="46"/>
        <v>44</v>
      </c>
      <c r="BP33" s="15">
        <f t="shared" si="46"/>
        <v>53</v>
      </c>
      <c r="BQ33" s="15">
        <f t="shared" si="46"/>
        <v>63</v>
      </c>
      <c r="BR33" s="16">
        <f>SUM(BM33:BQ33)</f>
        <v>264</v>
      </c>
    </row>
    <row r="34" spans="2:70" x14ac:dyDescent="0.15">
      <c r="B34" s="80" t="s">
        <v>46</v>
      </c>
      <c r="C34" s="312">
        <f t="shared" ref="C34:K34" si="48">C20</f>
        <v>839</v>
      </c>
      <c r="D34" s="314">
        <f t="shared" si="48"/>
        <v>1360</v>
      </c>
      <c r="E34" s="316">
        <f t="shared" si="48"/>
        <v>2199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839</v>
      </c>
      <c r="J34" s="310">
        <f t="shared" si="48"/>
        <v>1361</v>
      </c>
      <c r="K34" s="324">
        <f t="shared" si="48"/>
        <v>2200</v>
      </c>
      <c r="O34" s="239" t="s">
        <v>12</v>
      </c>
      <c r="P34" s="240"/>
      <c r="Q34" s="17">
        <f t="shared" ref="Q34:V34" si="49">SUM(Q32:Q33)</f>
        <v>132</v>
      </c>
      <c r="R34" s="17">
        <f t="shared" si="49"/>
        <v>152</v>
      </c>
      <c r="S34" s="17">
        <f t="shared" si="49"/>
        <v>124</v>
      </c>
      <c r="T34" s="17">
        <f t="shared" si="49"/>
        <v>115</v>
      </c>
      <c r="U34" s="17">
        <f t="shared" si="49"/>
        <v>116</v>
      </c>
      <c r="V34" s="17">
        <f t="shared" si="49"/>
        <v>639</v>
      </c>
      <c r="W34" s="260" t="s">
        <v>12</v>
      </c>
      <c r="X34" s="261"/>
      <c r="Y34" s="17">
        <f t="shared" ref="Y34:AD34" si="50">SUM(Y32:Y33)</f>
        <v>100</v>
      </c>
      <c r="Z34" s="17">
        <f t="shared" si="50"/>
        <v>105</v>
      </c>
      <c r="AA34" s="17">
        <f t="shared" si="50"/>
        <v>106</v>
      </c>
      <c r="AB34" s="17">
        <f t="shared" si="50"/>
        <v>108</v>
      </c>
      <c r="AC34" s="17">
        <f t="shared" si="50"/>
        <v>109</v>
      </c>
      <c r="AD34" s="17">
        <f t="shared" si="50"/>
        <v>528</v>
      </c>
      <c r="AI34" s="239" t="s">
        <v>12</v>
      </c>
      <c r="AJ34" s="240"/>
      <c r="AK34" s="17">
        <f t="shared" ref="AK34:AP34" si="51">SUM(AK32:AK33)</f>
        <v>1</v>
      </c>
      <c r="AL34" s="17">
        <f t="shared" si="51"/>
        <v>3</v>
      </c>
      <c r="AM34" s="17">
        <f t="shared" si="51"/>
        <v>0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1</v>
      </c>
      <c r="AT34" s="17">
        <f t="shared" ref="AT34:AX34" si="52">SUM(AT32:AT33)</f>
        <v>1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133</v>
      </c>
      <c r="BF34" s="17">
        <f t="shared" si="53"/>
        <v>155</v>
      </c>
      <c r="BG34" s="17">
        <f t="shared" si="53"/>
        <v>124</v>
      </c>
      <c r="BH34" s="17">
        <f t="shared" si="53"/>
        <v>115</v>
      </c>
      <c r="BI34" s="17">
        <f t="shared" si="53"/>
        <v>116</v>
      </c>
      <c r="BJ34" s="17">
        <f t="shared" si="53"/>
        <v>643</v>
      </c>
      <c r="BK34" s="260" t="s">
        <v>12</v>
      </c>
      <c r="BL34" s="261"/>
      <c r="BM34" s="17">
        <f t="shared" ref="BM34:BR34" si="54">SUM(BM32:BM33)</f>
        <v>101</v>
      </c>
      <c r="BN34" s="17">
        <f t="shared" si="54"/>
        <v>106</v>
      </c>
      <c r="BO34" s="17">
        <f t="shared" si="54"/>
        <v>106</v>
      </c>
      <c r="BP34" s="17">
        <f t="shared" si="54"/>
        <v>108</v>
      </c>
      <c r="BQ34" s="17">
        <f t="shared" si="54"/>
        <v>109</v>
      </c>
      <c r="BR34" s="17">
        <f t="shared" si="54"/>
        <v>530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74">
        <v>55</v>
      </c>
      <c r="R37" s="175">
        <v>73</v>
      </c>
      <c r="S37" s="175">
        <v>68</v>
      </c>
      <c r="T37" s="175">
        <v>76</v>
      </c>
      <c r="U37" s="175">
        <v>77</v>
      </c>
      <c r="V37" s="175">
        <f>SUM(Q37:U37)</f>
        <v>349</v>
      </c>
      <c r="W37" s="249" t="s">
        <v>13</v>
      </c>
      <c r="X37" s="250"/>
      <c r="Y37" s="175">
        <v>63</v>
      </c>
      <c r="Z37" s="175">
        <v>71</v>
      </c>
      <c r="AA37" s="175">
        <v>79</v>
      </c>
      <c r="AB37" s="175">
        <v>98</v>
      </c>
      <c r="AC37" s="175">
        <v>88</v>
      </c>
      <c r="AD37" s="176">
        <f>SUM(Y37:AC37)</f>
        <v>399</v>
      </c>
      <c r="AI37" s="239" t="s">
        <v>13</v>
      </c>
      <c r="AJ37" s="258"/>
      <c r="AK37" s="174"/>
      <c r="AL37" s="175"/>
      <c r="AM37" s="175"/>
      <c r="AN37" s="175"/>
      <c r="AO37" s="175"/>
      <c r="AP37" s="175">
        <f>SUM(AK37:AO37)</f>
        <v>0</v>
      </c>
      <c r="AQ37" s="249" t="s">
        <v>13</v>
      </c>
      <c r="AR37" s="250"/>
      <c r="AS37" s="175"/>
      <c r="AT37" s="175"/>
      <c r="AU37" s="175"/>
      <c r="AV37" s="175"/>
      <c r="AW37" s="175"/>
      <c r="AX37" s="176">
        <f>SUM(AS37:AW37)</f>
        <v>0</v>
      </c>
      <c r="BC37" s="239" t="s">
        <v>13</v>
      </c>
      <c r="BD37" s="258"/>
      <c r="BE37" s="174">
        <f t="shared" ref="BE37:BI38" si="55">Q37+AK37</f>
        <v>55</v>
      </c>
      <c r="BF37" s="175">
        <f t="shared" si="55"/>
        <v>73</v>
      </c>
      <c r="BG37" s="175">
        <f t="shared" si="55"/>
        <v>68</v>
      </c>
      <c r="BH37" s="175">
        <f t="shared" si="55"/>
        <v>76</v>
      </c>
      <c r="BI37" s="175">
        <f t="shared" si="55"/>
        <v>77</v>
      </c>
      <c r="BJ37" s="175">
        <f>SUM(BE37:BI37)</f>
        <v>349</v>
      </c>
      <c r="BK37" s="251" t="s">
        <v>13</v>
      </c>
      <c r="BL37" s="251"/>
      <c r="BM37" s="175">
        <f t="shared" ref="BM37:BQ38" si="56">Y37+AS37</f>
        <v>63</v>
      </c>
      <c r="BN37" s="175">
        <f t="shared" si="56"/>
        <v>71</v>
      </c>
      <c r="BO37" s="175">
        <f t="shared" si="56"/>
        <v>79</v>
      </c>
      <c r="BP37" s="175">
        <f t="shared" si="56"/>
        <v>98</v>
      </c>
      <c r="BQ37" s="175">
        <f t="shared" si="56"/>
        <v>88</v>
      </c>
      <c r="BR37" s="176">
        <f>SUM(BM37:BQ37)</f>
        <v>399</v>
      </c>
    </row>
    <row r="38" spans="2:70" ht="14.25" thickBot="1" x14ac:dyDescent="0.2">
      <c r="B38" s="135" t="s">
        <v>41</v>
      </c>
      <c r="C38" s="332">
        <f>ROUND(C32/$C$10,4)</f>
        <v>0.1762</v>
      </c>
      <c r="D38" s="334">
        <f>ROUND(D32/$D$10,4)</f>
        <v>0.1709</v>
      </c>
      <c r="E38" s="336">
        <f>ROUND(E32/$E$10,4)</f>
        <v>0.1734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0.17449999999999999</v>
      </c>
      <c r="J38" s="328">
        <f>ROUND(J32/$J$10,4)</f>
        <v>0.16950000000000001</v>
      </c>
      <c r="K38" s="330">
        <f>ROUND(K32/$K$10,4)</f>
        <v>0.1719</v>
      </c>
      <c r="O38" s="239" t="s">
        <v>15</v>
      </c>
      <c r="P38" s="258"/>
      <c r="Q38" s="14">
        <v>70</v>
      </c>
      <c r="R38" s="15">
        <v>63</v>
      </c>
      <c r="S38" s="15">
        <v>70</v>
      </c>
      <c r="T38" s="15">
        <v>67</v>
      </c>
      <c r="U38" s="15">
        <v>78</v>
      </c>
      <c r="V38" s="15">
        <f>SUM(Q38:U38)</f>
        <v>348</v>
      </c>
      <c r="W38" s="256" t="s">
        <v>15</v>
      </c>
      <c r="X38" s="257"/>
      <c r="Y38" s="15">
        <v>88</v>
      </c>
      <c r="Z38" s="15">
        <v>60</v>
      </c>
      <c r="AA38" s="15">
        <v>85</v>
      </c>
      <c r="AB38" s="15">
        <v>84</v>
      </c>
      <c r="AC38" s="15">
        <v>96</v>
      </c>
      <c r="AD38" s="16">
        <f>SUM(Y38:AC38)</f>
        <v>413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70</v>
      </c>
      <c r="BF38" s="15">
        <f t="shared" si="55"/>
        <v>63</v>
      </c>
      <c r="BG38" s="15">
        <f t="shared" si="55"/>
        <v>70</v>
      </c>
      <c r="BH38" s="15">
        <f t="shared" si="55"/>
        <v>67</v>
      </c>
      <c r="BI38" s="15">
        <f t="shared" si="55"/>
        <v>78</v>
      </c>
      <c r="BJ38" s="15">
        <f>SUM(BE38:BI38)</f>
        <v>348</v>
      </c>
      <c r="BK38" s="252" t="s">
        <v>15</v>
      </c>
      <c r="BL38" s="252"/>
      <c r="BM38" s="15">
        <f t="shared" si="56"/>
        <v>88</v>
      </c>
      <c r="BN38" s="15">
        <f t="shared" si="56"/>
        <v>60</v>
      </c>
      <c r="BO38" s="15">
        <f t="shared" si="56"/>
        <v>85</v>
      </c>
      <c r="BP38" s="15">
        <f t="shared" si="56"/>
        <v>84</v>
      </c>
      <c r="BQ38" s="15">
        <f t="shared" si="56"/>
        <v>96</v>
      </c>
      <c r="BR38" s="16">
        <f>SUM(BM38:BQ38)</f>
        <v>413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125</v>
      </c>
      <c r="R39" s="17">
        <f t="shared" si="57"/>
        <v>136</v>
      </c>
      <c r="S39" s="17">
        <f t="shared" si="57"/>
        <v>138</v>
      </c>
      <c r="T39" s="17">
        <f t="shared" si="57"/>
        <v>143</v>
      </c>
      <c r="U39" s="17">
        <f t="shared" si="57"/>
        <v>155</v>
      </c>
      <c r="V39" s="17">
        <f t="shared" si="57"/>
        <v>697</v>
      </c>
      <c r="W39" s="260" t="s">
        <v>12</v>
      </c>
      <c r="X39" s="261"/>
      <c r="Y39" s="17">
        <f t="shared" ref="Y39:AD39" si="58">SUM(Y37:Y38)</f>
        <v>151</v>
      </c>
      <c r="Z39" s="17">
        <f t="shared" si="58"/>
        <v>131</v>
      </c>
      <c r="AA39" s="17">
        <f t="shared" si="58"/>
        <v>164</v>
      </c>
      <c r="AB39" s="17">
        <f t="shared" si="58"/>
        <v>182</v>
      </c>
      <c r="AC39" s="17">
        <f t="shared" si="58"/>
        <v>184</v>
      </c>
      <c r="AD39" s="17">
        <f t="shared" si="58"/>
        <v>812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125</v>
      </c>
      <c r="BF39" s="17">
        <f t="shared" si="61"/>
        <v>136</v>
      </c>
      <c r="BG39" s="17">
        <f t="shared" si="61"/>
        <v>138</v>
      </c>
      <c r="BH39" s="17">
        <f t="shared" si="61"/>
        <v>143</v>
      </c>
      <c r="BI39" s="17">
        <f t="shared" si="61"/>
        <v>155</v>
      </c>
      <c r="BJ39" s="17">
        <f t="shared" si="61"/>
        <v>697</v>
      </c>
      <c r="BK39" s="260" t="s">
        <v>12</v>
      </c>
      <c r="BL39" s="261"/>
      <c r="BM39" s="17">
        <f t="shared" ref="BM39:BR39" si="62">SUM(BM37:BM38)</f>
        <v>151</v>
      </c>
      <c r="BN39" s="17">
        <f t="shared" si="62"/>
        <v>131</v>
      </c>
      <c r="BO39" s="17">
        <f t="shared" si="62"/>
        <v>164</v>
      </c>
      <c r="BP39" s="17">
        <f t="shared" si="62"/>
        <v>182</v>
      </c>
      <c r="BQ39" s="17">
        <f t="shared" si="62"/>
        <v>184</v>
      </c>
      <c r="BR39" s="17">
        <f t="shared" si="62"/>
        <v>812</v>
      </c>
    </row>
    <row r="40" spans="2:70" x14ac:dyDescent="0.15">
      <c r="B40" s="82" t="s">
        <v>43</v>
      </c>
      <c r="C40" s="333">
        <f>ROUND(C34/$C$10,4)</f>
        <v>0.1711</v>
      </c>
      <c r="D40" s="335">
        <f>ROUND(D34/$D$10,4)</f>
        <v>0.25600000000000001</v>
      </c>
      <c r="E40" s="337">
        <f>ROUND(E34/$E$10,4)</f>
        <v>0.2152</v>
      </c>
      <c r="F40" s="333">
        <f>ROUND(F34/$F$10,4)</f>
        <v>0</v>
      </c>
      <c r="G40" s="335">
        <f>ROUND(G34/$G$10,4)</f>
        <v>2.2200000000000001E-2</v>
      </c>
      <c r="H40" s="339">
        <f>ROUND(H34/$H$10,4)</f>
        <v>1.0800000000000001E-2</v>
      </c>
      <c r="I40" s="327">
        <f>ROUND(I34/$I$10,4)</f>
        <v>0.1694</v>
      </c>
      <c r="J40" s="329">
        <f>ROUND(J34/$J$10,4)</f>
        <v>0.254</v>
      </c>
      <c r="K40" s="331">
        <f>ROUND(K34/$K$10,4)</f>
        <v>0.21340000000000001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74">
        <v>85</v>
      </c>
      <c r="R42" s="175">
        <v>89</v>
      </c>
      <c r="S42" s="175">
        <v>90</v>
      </c>
      <c r="T42" s="175">
        <v>93</v>
      </c>
      <c r="U42" s="175">
        <v>108</v>
      </c>
      <c r="V42" s="175">
        <f>SUM(Q42:U42)</f>
        <v>465</v>
      </c>
      <c r="W42" s="249" t="s">
        <v>13</v>
      </c>
      <c r="X42" s="250"/>
      <c r="Y42" s="175">
        <v>96</v>
      </c>
      <c r="Z42" s="175">
        <v>77</v>
      </c>
      <c r="AA42" s="175">
        <v>34</v>
      </c>
      <c r="AB42" s="175">
        <v>59</v>
      </c>
      <c r="AC42" s="175">
        <v>65</v>
      </c>
      <c r="AD42" s="176">
        <f>SUM(Y42:AC42)</f>
        <v>331</v>
      </c>
      <c r="AI42" s="239" t="s">
        <v>13</v>
      </c>
      <c r="AJ42" s="258"/>
      <c r="AK42" s="174"/>
      <c r="AL42" s="175"/>
      <c r="AM42" s="175"/>
      <c r="AN42" s="175"/>
      <c r="AO42" s="175"/>
      <c r="AP42" s="175">
        <f>SUM(AK42:AO42)</f>
        <v>0</v>
      </c>
      <c r="AQ42" s="249" t="s">
        <v>13</v>
      </c>
      <c r="AR42" s="250"/>
      <c r="AS42" s="175"/>
      <c r="AT42" s="175"/>
      <c r="AU42" s="175"/>
      <c r="AV42" s="175"/>
      <c r="AW42" s="175"/>
      <c r="AX42" s="176">
        <f>SUM(AS42:AW42)</f>
        <v>0</v>
      </c>
      <c r="BC42" s="239" t="s">
        <v>13</v>
      </c>
      <c r="BD42" s="258"/>
      <c r="BE42" s="174">
        <f t="shared" ref="BE42:BI43" si="63">Q42+AK42</f>
        <v>85</v>
      </c>
      <c r="BF42" s="175">
        <f t="shared" si="63"/>
        <v>89</v>
      </c>
      <c r="BG42" s="175">
        <f t="shared" si="63"/>
        <v>90</v>
      </c>
      <c r="BH42" s="175">
        <f t="shared" si="63"/>
        <v>93</v>
      </c>
      <c r="BI42" s="175">
        <f t="shared" si="63"/>
        <v>108</v>
      </c>
      <c r="BJ42" s="176">
        <f>SUM(BE42:BI42)</f>
        <v>465</v>
      </c>
      <c r="BK42" s="251" t="s">
        <v>13</v>
      </c>
      <c r="BL42" s="251"/>
      <c r="BM42" s="175">
        <f t="shared" ref="BM42:BQ43" si="64">Y42+AS42</f>
        <v>96</v>
      </c>
      <c r="BN42" s="175">
        <f t="shared" si="64"/>
        <v>77</v>
      </c>
      <c r="BO42" s="175">
        <f t="shared" si="64"/>
        <v>34</v>
      </c>
      <c r="BP42" s="175">
        <f t="shared" si="64"/>
        <v>59</v>
      </c>
      <c r="BQ42" s="175">
        <f t="shared" si="64"/>
        <v>65</v>
      </c>
      <c r="BR42" s="176">
        <f>SUM(BM42:BQ42)</f>
        <v>331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80</v>
      </c>
      <c r="R43" s="15">
        <v>92</v>
      </c>
      <c r="S43" s="15">
        <v>126</v>
      </c>
      <c r="T43" s="15">
        <v>101</v>
      </c>
      <c r="U43" s="15">
        <v>96</v>
      </c>
      <c r="V43" s="15">
        <f>SUM(Q43:U43)</f>
        <v>495</v>
      </c>
      <c r="W43" s="256" t="s">
        <v>15</v>
      </c>
      <c r="X43" s="257"/>
      <c r="Y43" s="15">
        <v>114</v>
      </c>
      <c r="Z43" s="15">
        <v>119</v>
      </c>
      <c r="AA43" s="15">
        <v>56</v>
      </c>
      <c r="AB43" s="15">
        <v>68</v>
      </c>
      <c r="AC43" s="15">
        <v>82</v>
      </c>
      <c r="AD43" s="160">
        <f>SUM(Y43:AC43)</f>
        <v>439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80</v>
      </c>
      <c r="BF43" s="15">
        <f t="shared" si="63"/>
        <v>92</v>
      </c>
      <c r="BG43" s="15">
        <f t="shared" si="63"/>
        <v>126</v>
      </c>
      <c r="BH43" s="15">
        <f t="shared" si="63"/>
        <v>101</v>
      </c>
      <c r="BI43" s="15">
        <f t="shared" si="63"/>
        <v>96</v>
      </c>
      <c r="BJ43" s="15">
        <f>SUM(BE43:BI43)</f>
        <v>495</v>
      </c>
      <c r="BK43" s="252" t="s">
        <v>15</v>
      </c>
      <c r="BL43" s="252"/>
      <c r="BM43" s="15">
        <f t="shared" si="64"/>
        <v>114</v>
      </c>
      <c r="BN43" s="15">
        <f t="shared" si="64"/>
        <v>119</v>
      </c>
      <c r="BO43" s="15">
        <f t="shared" si="64"/>
        <v>56</v>
      </c>
      <c r="BP43" s="15">
        <f t="shared" si="64"/>
        <v>68</v>
      </c>
      <c r="BQ43" s="15">
        <f t="shared" si="64"/>
        <v>82</v>
      </c>
      <c r="BR43" s="16">
        <f>SUM(BM43:BQ43)</f>
        <v>439</v>
      </c>
    </row>
    <row r="44" spans="2:70" x14ac:dyDescent="0.15">
      <c r="O44" s="239" t="s">
        <v>12</v>
      </c>
      <c r="P44" s="240"/>
      <c r="Q44" s="17">
        <f t="shared" ref="Q44:V44" si="65">SUM(Q42:Q43)</f>
        <v>165</v>
      </c>
      <c r="R44" s="17">
        <f t="shared" si="65"/>
        <v>181</v>
      </c>
      <c r="S44" s="17">
        <f t="shared" si="65"/>
        <v>216</v>
      </c>
      <c r="T44" s="17">
        <f t="shared" si="65"/>
        <v>194</v>
      </c>
      <c r="U44" s="17">
        <f t="shared" si="65"/>
        <v>204</v>
      </c>
      <c r="V44" s="17">
        <f t="shared" si="65"/>
        <v>960</v>
      </c>
      <c r="W44" s="260" t="s">
        <v>12</v>
      </c>
      <c r="X44" s="261"/>
      <c r="Y44" s="17">
        <f t="shared" ref="Y44:AD44" si="66">SUM(Y42:Y43)</f>
        <v>210</v>
      </c>
      <c r="Z44" s="17">
        <f t="shared" si="66"/>
        <v>196</v>
      </c>
      <c r="AA44" s="17">
        <f t="shared" si="66"/>
        <v>90</v>
      </c>
      <c r="AB44" s="17">
        <f t="shared" si="66"/>
        <v>127</v>
      </c>
      <c r="AC44" s="17">
        <f t="shared" si="66"/>
        <v>147</v>
      </c>
      <c r="AD44" s="17">
        <f t="shared" si="66"/>
        <v>770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165</v>
      </c>
      <c r="BF44" s="17">
        <f t="shared" si="69"/>
        <v>181</v>
      </c>
      <c r="BG44" s="17">
        <f t="shared" si="69"/>
        <v>216</v>
      </c>
      <c r="BH44" s="17">
        <f t="shared" si="69"/>
        <v>194</v>
      </c>
      <c r="BI44" s="17">
        <f t="shared" si="69"/>
        <v>204</v>
      </c>
      <c r="BJ44" s="17">
        <f t="shared" si="69"/>
        <v>960</v>
      </c>
      <c r="BK44" s="260" t="s">
        <v>12</v>
      </c>
      <c r="BL44" s="261"/>
      <c r="BM44" s="17">
        <f t="shared" ref="BM44:BR44" si="70">SUM(BM42:BM43)</f>
        <v>210</v>
      </c>
      <c r="BN44" s="17">
        <f t="shared" si="70"/>
        <v>196</v>
      </c>
      <c r="BO44" s="17">
        <f t="shared" si="70"/>
        <v>90</v>
      </c>
      <c r="BP44" s="17">
        <f t="shared" si="70"/>
        <v>127</v>
      </c>
      <c r="BQ44" s="17">
        <f t="shared" si="70"/>
        <v>147</v>
      </c>
      <c r="BR44" s="17">
        <f t="shared" si="70"/>
        <v>770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74">
        <v>68</v>
      </c>
      <c r="R47" s="175">
        <v>52</v>
      </c>
      <c r="S47" s="175">
        <v>51</v>
      </c>
      <c r="T47" s="175">
        <v>40</v>
      </c>
      <c r="U47" s="175">
        <v>39</v>
      </c>
      <c r="V47" s="175">
        <f>SUM(Q47:U47)</f>
        <v>250</v>
      </c>
      <c r="W47" s="249" t="s">
        <v>13</v>
      </c>
      <c r="X47" s="250"/>
      <c r="Y47" s="175">
        <v>38</v>
      </c>
      <c r="Z47" s="175">
        <v>40</v>
      </c>
      <c r="AA47" s="175">
        <v>28</v>
      </c>
      <c r="AB47" s="175">
        <v>34</v>
      </c>
      <c r="AC47" s="175">
        <v>26</v>
      </c>
      <c r="AD47" s="176">
        <f>SUM(Y47:AC47)</f>
        <v>166</v>
      </c>
      <c r="AI47" s="239" t="s">
        <v>13</v>
      </c>
      <c r="AJ47" s="258"/>
      <c r="AK47" s="174"/>
      <c r="AL47" s="175"/>
      <c r="AM47" s="175"/>
      <c r="AN47" s="175"/>
      <c r="AO47" s="175"/>
      <c r="AP47" s="175">
        <f>SUM(AK47:AO47)</f>
        <v>0</v>
      </c>
      <c r="AQ47" s="249" t="s">
        <v>13</v>
      </c>
      <c r="AR47" s="250"/>
      <c r="AS47" s="175"/>
      <c r="AT47" s="175"/>
      <c r="AU47" s="175"/>
      <c r="AV47" s="175"/>
      <c r="AW47" s="175"/>
      <c r="AX47" s="176">
        <f>SUM(AS47:AW47)</f>
        <v>0</v>
      </c>
      <c r="BC47" s="239" t="s">
        <v>13</v>
      </c>
      <c r="BD47" s="258"/>
      <c r="BE47" s="174">
        <f t="shared" ref="BE47:BI48" si="71">Q47+AK47</f>
        <v>68</v>
      </c>
      <c r="BF47" s="175">
        <f t="shared" si="71"/>
        <v>52</v>
      </c>
      <c r="BG47" s="175">
        <f t="shared" si="71"/>
        <v>51</v>
      </c>
      <c r="BH47" s="175">
        <f t="shared" si="71"/>
        <v>40</v>
      </c>
      <c r="BI47" s="175">
        <f t="shared" si="71"/>
        <v>39</v>
      </c>
      <c r="BJ47" s="175">
        <f>SUM(BE47:BI47)</f>
        <v>250</v>
      </c>
      <c r="BK47" s="251" t="s">
        <v>13</v>
      </c>
      <c r="BL47" s="251"/>
      <c r="BM47" s="175">
        <f t="shared" ref="BM47:BQ48" si="72">Y47+AS47</f>
        <v>38</v>
      </c>
      <c r="BN47" s="175">
        <f t="shared" si="72"/>
        <v>40</v>
      </c>
      <c r="BO47" s="175">
        <f t="shared" si="72"/>
        <v>28</v>
      </c>
      <c r="BP47" s="175">
        <f t="shared" si="72"/>
        <v>34</v>
      </c>
      <c r="BQ47" s="175">
        <f t="shared" si="72"/>
        <v>26</v>
      </c>
      <c r="BR47" s="176">
        <f>SUM(BM47:BQ47)</f>
        <v>166</v>
      </c>
    </row>
    <row r="48" spans="2:70" ht="14.25" thickBot="1" x14ac:dyDescent="0.2">
      <c r="O48" s="239" t="s">
        <v>15</v>
      </c>
      <c r="P48" s="258"/>
      <c r="Q48" s="14">
        <v>77</v>
      </c>
      <c r="R48" s="15">
        <v>60</v>
      </c>
      <c r="S48" s="15">
        <v>60</v>
      </c>
      <c r="T48" s="15">
        <v>47</v>
      </c>
      <c r="U48" s="15">
        <v>55</v>
      </c>
      <c r="V48" s="15">
        <f>SUM(Q48:U48)</f>
        <v>299</v>
      </c>
      <c r="W48" s="256" t="s">
        <v>15</v>
      </c>
      <c r="X48" s="257"/>
      <c r="Y48" s="15">
        <v>73</v>
      </c>
      <c r="Z48" s="15">
        <v>71</v>
      </c>
      <c r="AA48" s="15">
        <v>57</v>
      </c>
      <c r="AB48" s="15">
        <v>49</v>
      </c>
      <c r="AC48" s="15">
        <v>67</v>
      </c>
      <c r="AD48" s="16">
        <f>SUM(Y48:AC48)</f>
        <v>317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78</v>
      </c>
      <c r="BF48" s="15">
        <f t="shared" si="71"/>
        <v>60</v>
      </c>
      <c r="BG48" s="15">
        <f t="shared" si="71"/>
        <v>60</v>
      </c>
      <c r="BH48" s="15">
        <f t="shared" si="71"/>
        <v>47</v>
      </c>
      <c r="BI48" s="15">
        <f t="shared" si="71"/>
        <v>55</v>
      </c>
      <c r="BJ48" s="15">
        <f>SUM(BE48:BI48)</f>
        <v>300</v>
      </c>
      <c r="BK48" s="252" t="s">
        <v>15</v>
      </c>
      <c r="BL48" s="252"/>
      <c r="BM48" s="15">
        <f t="shared" si="72"/>
        <v>73</v>
      </c>
      <c r="BN48" s="15">
        <f t="shared" si="72"/>
        <v>71</v>
      </c>
      <c r="BO48" s="15">
        <f t="shared" si="72"/>
        <v>57</v>
      </c>
      <c r="BP48" s="15">
        <f t="shared" si="72"/>
        <v>49</v>
      </c>
      <c r="BQ48" s="15">
        <f t="shared" si="72"/>
        <v>67</v>
      </c>
      <c r="BR48" s="16">
        <f>SUM(BM48:BQ48)</f>
        <v>317</v>
      </c>
    </row>
    <row r="49" spans="15:76" x14ac:dyDescent="0.15">
      <c r="O49" s="239" t="s">
        <v>12</v>
      </c>
      <c r="P49" s="240"/>
      <c r="Q49" s="17">
        <f t="shared" ref="Q49:V49" si="73">SUM(Q47:Q48)</f>
        <v>145</v>
      </c>
      <c r="R49" s="17">
        <f t="shared" si="73"/>
        <v>112</v>
      </c>
      <c r="S49" s="17">
        <f t="shared" si="73"/>
        <v>111</v>
      </c>
      <c r="T49" s="17">
        <f t="shared" si="73"/>
        <v>87</v>
      </c>
      <c r="U49" s="17">
        <f t="shared" si="73"/>
        <v>94</v>
      </c>
      <c r="V49" s="17">
        <f t="shared" si="73"/>
        <v>549</v>
      </c>
      <c r="W49" s="260" t="s">
        <v>12</v>
      </c>
      <c r="X49" s="261"/>
      <c r="Y49" s="17">
        <f t="shared" ref="Y49:AD49" si="74">SUM(Y47:Y48)</f>
        <v>111</v>
      </c>
      <c r="Z49" s="17">
        <f t="shared" si="74"/>
        <v>111</v>
      </c>
      <c r="AA49" s="17">
        <f t="shared" si="74"/>
        <v>85</v>
      </c>
      <c r="AB49" s="17">
        <f t="shared" si="74"/>
        <v>83</v>
      </c>
      <c r="AC49" s="17">
        <f t="shared" si="74"/>
        <v>93</v>
      </c>
      <c r="AD49" s="17">
        <f t="shared" si="74"/>
        <v>483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146</v>
      </c>
      <c r="BF49" s="17">
        <f t="shared" si="77"/>
        <v>112</v>
      </c>
      <c r="BG49" s="17">
        <f t="shared" si="77"/>
        <v>111</v>
      </c>
      <c r="BH49" s="17">
        <f t="shared" si="77"/>
        <v>87</v>
      </c>
      <c r="BI49" s="17">
        <f t="shared" si="77"/>
        <v>94</v>
      </c>
      <c r="BJ49" s="17">
        <f t="shared" si="77"/>
        <v>550</v>
      </c>
      <c r="BK49" s="260" t="s">
        <v>12</v>
      </c>
      <c r="BL49" s="261"/>
      <c r="BM49" s="17">
        <f t="shared" ref="BM49:BR49" si="78">SUM(BM47:BM48)</f>
        <v>111</v>
      </c>
      <c r="BN49" s="17">
        <f t="shared" si="78"/>
        <v>111</v>
      </c>
      <c r="BO49" s="17">
        <f t="shared" si="78"/>
        <v>85</v>
      </c>
      <c r="BP49" s="17">
        <f t="shared" si="78"/>
        <v>83</v>
      </c>
      <c r="BQ49" s="17">
        <f t="shared" si="78"/>
        <v>93</v>
      </c>
      <c r="BR49" s="17">
        <f t="shared" si="78"/>
        <v>483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39" t="s">
        <v>13</v>
      </c>
      <c r="P52" s="258"/>
      <c r="Q52" s="174">
        <v>27</v>
      </c>
      <c r="R52" s="175">
        <v>18</v>
      </c>
      <c r="S52" s="175">
        <v>13</v>
      </c>
      <c r="T52" s="175">
        <v>11</v>
      </c>
      <c r="U52" s="175">
        <v>1</v>
      </c>
      <c r="V52" s="175">
        <f>SUM(Q52:U52)</f>
        <v>70</v>
      </c>
      <c r="W52" s="249" t="s">
        <v>13</v>
      </c>
      <c r="X52" s="250"/>
      <c r="Y52" s="24">
        <v>8</v>
      </c>
      <c r="Z52" s="24">
        <v>8</v>
      </c>
      <c r="AA52" s="24">
        <v>3</v>
      </c>
      <c r="AB52" s="24">
        <v>1</v>
      </c>
      <c r="AC52" s="24">
        <v>0</v>
      </c>
      <c r="AD52" s="176">
        <f>SUM(Y52:AC52)</f>
        <v>20</v>
      </c>
      <c r="AI52" s="239" t="s">
        <v>13</v>
      </c>
      <c r="AJ52" s="258"/>
      <c r="AK52" s="174"/>
      <c r="AL52" s="175"/>
      <c r="AM52" s="175"/>
      <c r="AN52" s="175"/>
      <c r="AO52" s="175"/>
      <c r="AP52" s="175">
        <f>SUM(AK52:AO52)</f>
        <v>0</v>
      </c>
      <c r="AQ52" s="249" t="s">
        <v>13</v>
      </c>
      <c r="AR52" s="250"/>
      <c r="AS52" s="175"/>
      <c r="AT52" s="175"/>
      <c r="AU52" s="175"/>
      <c r="AV52" s="175"/>
      <c r="AW52" s="175"/>
      <c r="AX52" s="176">
        <f>SUM(AS52:AW52)</f>
        <v>0</v>
      </c>
      <c r="BC52" s="239" t="s">
        <v>13</v>
      </c>
      <c r="BD52" s="258"/>
      <c r="BE52" s="174">
        <f t="shared" ref="BE52:BI53" si="79">Q52+AK52</f>
        <v>27</v>
      </c>
      <c r="BF52" s="175">
        <f t="shared" si="79"/>
        <v>18</v>
      </c>
      <c r="BG52" s="175">
        <f t="shared" si="79"/>
        <v>13</v>
      </c>
      <c r="BH52" s="175">
        <f t="shared" si="79"/>
        <v>11</v>
      </c>
      <c r="BI52" s="175">
        <f t="shared" si="79"/>
        <v>1</v>
      </c>
      <c r="BJ52" s="175">
        <f>SUM(BE52:BI52)</f>
        <v>70</v>
      </c>
      <c r="BK52" s="251" t="s">
        <v>13</v>
      </c>
      <c r="BL52" s="251"/>
      <c r="BM52" s="175">
        <f t="shared" ref="BM52:BQ53" si="80">Y52+AS52</f>
        <v>8</v>
      </c>
      <c r="BN52" s="175">
        <f t="shared" si="80"/>
        <v>8</v>
      </c>
      <c r="BO52" s="175">
        <f t="shared" si="80"/>
        <v>3</v>
      </c>
      <c r="BP52" s="175">
        <f t="shared" si="80"/>
        <v>1</v>
      </c>
      <c r="BQ52" s="175">
        <f t="shared" si="80"/>
        <v>0</v>
      </c>
      <c r="BR52" s="176">
        <f>SUM(BM52:BQ52)</f>
        <v>20</v>
      </c>
    </row>
    <row r="53" spans="15:76" ht="14.25" thickBot="1" x14ac:dyDescent="0.2">
      <c r="O53" s="239" t="s">
        <v>15</v>
      </c>
      <c r="P53" s="258"/>
      <c r="Q53" s="14">
        <v>54</v>
      </c>
      <c r="R53" s="15">
        <v>50</v>
      </c>
      <c r="S53" s="15">
        <v>48</v>
      </c>
      <c r="T53" s="15">
        <v>30</v>
      </c>
      <c r="U53" s="15">
        <v>39</v>
      </c>
      <c r="V53" s="15">
        <f>SUM(Q53:U53)</f>
        <v>221</v>
      </c>
      <c r="W53" s="256" t="s">
        <v>15</v>
      </c>
      <c r="X53" s="257"/>
      <c r="Y53" s="25">
        <v>14</v>
      </c>
      <c r="Z53" s="25">
        <v>14</v>
      </c>
      <c r="AA53" s="25">
        <v>16</v>
      </c>
      <c r="AB53" s="25">
        <v>12</v>
      </c>
      <c r="AC53" s="25">
        <v>9</v>
      </c>
      <c r="AD53" s="16">
        <f>SUM(Y53:AC53)</f>
        <v>65</v>
      </c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54</v>
      </c>
      <c r="BF53" s="15">
        <f t="shared" si="79"/>
        <v>50</v>
      </c>
      <c r="BG53" s="15">
        <f t="shared" si="79"/>
        <v>48</v>
      </c>
      <c r="BH53" s="15">
        <f t="shared" si="79"/>
        <v>30</v>
      </c>
      <c r="BI53" s="15">
        <f t="shared" si="79"/>
        <v>39</v>
      </c>
      <c r="BJ53" s="15">
        <f>SUM(BE53:BI53)</f>
        <v>221</v>
      </c>
      <c r="BK53" s="252" t="s">
        <v>15</v>
      </c>
      <c r="BL53" s="252"/>
      <c r="BM53" s="15">
        <f t="shared" si="80"/>
        <v>14</v>
      </c>
      <c r="BN53" s="15">
        <f t="shared" si="80"/>
        <v>14</v>
      </c>
      <c r="BO53" s="15">
        <f t="shared" si="80"/>
        <v>16</v>
      </c>
      <c r="BP53" s="15">
        <f t="shared" si="80"/>
        <v>12</v>
      </c>
      <c r="BQ53" s="15">
        <f t="shared" si="80"/>
        <v>9</v>
      </c>
      <c r="BR53" s="16">
        <f>SUM(BM53:BQ53)</f>
        <v>65</v>
      </c>
    </row>
    <row r="54" spans="15:76" x14ac:dyDescent="0.15">
      <c r="O54" s="239" t="s">
        <v>12</v>
      </c>
      <c r="P54" s="240"/>
      <c r="Q54" s="17">
        <f t="shared" ref="Q54:V54" si="81">SUM(Q52:Q53)</f>
        <v>81</v>
      </c>
      <c r="R54" s="17">
        <f t="shared" si="81"/>
        <v>68</v>
      </c>
      <c r="S54" s="17">
        <f t="shared" si="81"/>
        <v>61</v>
      </c>
      <c r="T54" s="17">
        <f t="shared" si="81"/>
        <v>41</v>
      </c>
      <c r="U54" s="17">
        <f t="shared" si="81"/>
        <v>40</v>
      </c>
      <c r="V54" s="17">
        <f t="shared" si="81"/>
        <v>291</v>
      </c>
      <c r="W54" s="260" t="s">
        <v>12</v>
      </c>
      <c r="X54" s="261"/>
      <c r="Y54" s="17">
        <f>SUM(Y52:Y53)</f>
        <v>22</v>
      </c>
      <c r="Z54" s="17">
        <f t="shared" ref="Z54:AD54" si="82">SUM(Z52:Z53)</f>
        <v>22</v>
      </c>
      <c r="AA54" s="17">
        <f t="shared" si="82"/>
        <v>19</v>
      </c>
      <c r="AB54" s="17">
        <f t="shared" si="82"/>
        <v>13</v>
      </c>
      <c r="AC54" s="17">
        <f t="shared" si="82"/>
        <v>9</v>
      </c>
      <c r="AD54" s="17">
        <f t="shared" si="82"/>
        <v>85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81</v>
      </c>
      <c r="BF54" s="17">
        <f t="shared" si="85"/>
        <v>68</v>
      </c>
      <c r="BG54" s="17">
        <f t="shared" si="85"/>
        <v>61</v>
      </c>
      <c r="BH54" s="17">
        <f t="shared" si="85"/>
        <v>41</v>
      </c>
      <c r="BI54" s="17">
        <f t="shared" si="85"/>
        <v>40</v>
      </c>
      <c r="BJ54" s="17">
        <f t="shared" si="85"/>
        <v>291</v>
      </c>
      <c r="BK54" s="260" t="s">
        <v>12</v>
      </c>
      <c r="BL54" s="261"/>
      <c r="BM54" s="17">
        <f t="shared" ref="BM54:BR54" si="86">SUM(BM52:BM53)</f>
        <v>22</v>
      </c>
      <c r="BN54" s="17">
        <f t="shared" si="86"/>
        <v>22</v>
      </c>
      <c r="BO54" s="17">
        <f t="shared" si="86"/>
        <v>19</v>
      </c>
      <c r="BP54" s="17">
        <f t="shared" si="86"/>
        <v>13</v>
      </c>
      <c r="BQ54" s="17">
        <f t="shared" si="86"/>
        <v>9</v>
      </c>
      <c r="BR54" s="17">
        <f t="shared" si="86"/>
        <v>85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>
        <v>1</v>
      </c>
      <c r="T57" s="24"/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176">
        <f>SUM(AS57:AW57)</f>
        <v>0</v>
      </c>
      <c r="BC57" s="239" t="s">
        <v>13</v>
      </c>
      <c r="BD57" s="258"/>
      <c r="BE57" s="174">
        <f t="shared" ref="BE57:BI58" si="87">Q57+AK57</f>
        <v>1</v>
      </c>
      <c r="BF57" s="175">
        <f t="shared" si="87"/>
        <v>0</v>
      </c>
      <c r="BG57" s="175">
        <f t="shared" si="87"/>
        <v>1</v>
      </c>
      <c r="BH57" s="175">
        <f t="shared" si="87"/>
        <v>0</v>
      </c>
      <c r="BI57" s="175">
        <f t="shared" si="87"/>
        <v>0</v>
      </c>
      <c r="BJ57" s="24">
        <f>SUM(BE57:BI57)</f>
        <v>2</v>
      </c>
      <c r="BK57" s="251" t="s">
        <v>13</v>
      </c>
      <c r="BL57" s="251"/>
      <c r="BM57" s="175">
        <f t="shared" ref="BM57:BO58" si="88">Y57+AS57</f>
        <v>0</v>
      </c>
      <c r="BN57" s="175">
        <f t="shared" si="88"/>
        <v>0</v>
      </c>
      <c r="BO57" s="175">
        <f t="shared" si="88"/>
        <v>0</v>
      </c>
      <c r="BP57" s="175"/>
      <c r="BQ57" s="175"/>
      <c r="BR57" s="176">
        <f>SUM(BM57:BQ57)</f>
        <v>0</v>
      </c>
    </row>
    <row r="58" spans="15:76" ht="14.25" thickBot="1" x14ac:dyDescent="0.2">
      <c r="O58" s="239" t="s">
        <v>15</v>
      </c>
      <c r="P58" s="258"/>
      <c r="Q58" s="27">
        <v>6</v>
      </c>
      <c r="R58" s="25">
        <v>7</v>
      </c>
      <c r="S58" s="25">
        <v>2</v>
      </c>
      <c r="T58" s="25">
        <v>2</v>
      </c>
      <c r="U58" s="25">
        <v>2</v>
      </c>
      <c r="V58" s="25">
        <f>SUM(Q58:U58)</f>
        <v>19</v>
      </c>
      <c r="W58" s="349" t="s">
        <v>15</v>
      </c>
      <c r="X58" s="350"/>
      <c r="Y58" s="25"/>
      <c r="Z58" s="25"/>
      <c r="AA58" s="25"/>
      <c r="AB58" s="25"/>
      <c r="AC58" s="25"/>
      <c r="AD58" s="170">
        <f>SUM(Y58:AC58)</f>
        <v>0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6</v>
      </c>
      <c r="BF58" s="15">
        <f t="shared" si="87"/>
        <v>7</v>
      </c>
      <c r="BG58" s="15">
        <f t="shared" si="87"/>
        <v>2</v>
      </c>
      <c r="BH58" s="15">
        <f t="shared" si="87"/>
        <v>2</v>
      </c>
      <c r="BI58" s="15">
        <f t="shared" si="87"/>
        <v>2</v>
      </c>
      <c r="BJ58" s="25">
        <f>SUM(BE58:BI58)</f>
        <v>19</v>
      </c>
      <c r="BK58" s="252" t="s">
        <v>15</v>
      </c>
      <c r="BL58" s="252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39" t="s">
        <v>12</v>
      </c>
      <c r="P59" s="240"/>
      <c r="Q59" s="17">
        <f t="shared" ref="Q59:V59" si="89">SUM(Q57:Q58)</f>
        <v>7</v>
      </c>
      <c r="R59" s="17">
        <f t="shared" si="89"/>
        <v>7</v>
      </c>
      <c r="S59" s="17">
        <f t="shared" si="89"/>
        <v>3</v>
      </c>
      <c r="T59" s="17">
        <f t="shared" si="89"/>
        <v>2</v>
      </c>
      <c r="U59" s="17">
        <f t="shared" si="89"/>
        <v>2</v>
      </c>
      <c r="V59" s="17">
        <f t="shared" si="89"/>
        <v>21</v>
      </c>
      <c r="W59" s="260" t="s">
        <v>12</v>
      </c>
      <c r="X59" s="261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7</v>
      </c>
      <c r="BF59" s="17">
        <f t="shared" si="93"/>
        <v>7</v>
      </c>
      <c r="BG59" s="17">
        <f t="shared" si="93"/>
        <v>3</v>
      </c>
      <c r="BH59" s="17">
        <f t="shared" si="93"/>
        <v>2</v>
      </c>
      <c r="BI59" s="17">
        <f t="shared" si="93"/>
        <v>2</v>
      </c>
      <c r="BJ59" s="17">
        <f t="shared" si="93"/>
        <v>21</v>
      </c>
      <c r="BK59" s="260" t="s">
        <v>12</v>
      </c>
      <c r="BL59" s="261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555</v>
      </c>
      <c r="S62" s="371"/>
      <c r="T62" s="43"/>
      <c r="U62" s="44"/>
      <c r="V62" s="46" t="s">
        <v>16</v>
      </c>
      <c r="W62" s="370">
        <f>AD12+V17+AD17+V22+AD22+V27+AD27+V32+AD32+V37</f>
        <v>2646</v>
      </c>
      <c r="X62" s="371"/>
      <c r="Y62" s="47"/>
      <c r="Z62" s="47"/>
      <c r="AA62" s="46" t="s">
        <v>16</v>
      </c>
      <c r="AB62" s="370">
        <f>AD37+V42+AD42+V47+AD47+V52+AD52+V57+AD57</f>
        <v>1703</v>
      </c>
      <c r="AC62" s="371"/>
      <c r="AD62" s="37" t="s">
        <v>16</v>
      </c>
      <c r="AE62" s="164">
        <f>AD37+V42</f>
        <v>864</v>
      </c>
      <c r="AF62" s="164">
        <f>AD42+V47+AD47+V52+AD52+V57+AD57</f>
        <v>839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48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555</v>
      </c>
      <c r="BG62" s="374"/>
      <c r="BH62" s="28"/>
      <c r="BJ62" s="30" t="s">
        <v>16</v>
      </c>
      <c r="BK62" s="373">
        <f>BR12+BJ17+BR17+BJ22+BR22+BJ27+BR27+BJ32+BR32+BJ37</f>
        <v>2694</v>
      </c>
      <c r="BL62" s="374"/>
      <c r="BM62" s="31"/>
      <c r="BN62" s="31"/>
      <c r="BO62" s="30" t="s">
        <v>16</v>
      </c>
      <c r="BP62" s="373">
        <f>BR37+BJ42+BR42+BJ47+BR47+BJ52+BR52+BJ57+BR57</f>
        <v>1703</v>
      </c>
      <c r="BQ62" s="374"/>
      <c r="BR62" s="37" t="s">
        <v>16</v>
      </c>
      <c r="BS62" s="164">
        <f>BR37+BJ42</f>
        <v>864</v>
      </c>
      <c r="BT62" s="164">
        <f>BR42+BJ47+BR47+BJ52+BR52+BJ57+BR57</f>
        <v>839</v>
      </c>
    </row>
    <row r="63" spans="15:76" ht="15" thickBot="1" x14ac:dyDescent="0.2">
      <c r="Q63" s="48" t="s">
        <v>14</v>
      </c>
      <c r="R63" s="375">
        <f>V8+AD8+V13</f>
        <v>542</v>
      </c>
      <c r="S63" s="376"/>
      <c r="T63" s="43"/>
      <c r="U63" s="44"/>
      <c r="V63" s="48" t="s">
        <v>14</v>
      </c>
      <c r="W63" s="375">
        <f>AD13+V18+AD18+V23+AD23+V28+AD28+V33+AD33+V38</f>
        <v>2503</v>
      </c>
      <c r="X63" s="376"/>
      <c r="Y63" s="47"/>
      <c r="Z63" s="47"/>
      <c r="AA63" s="48" t="s">
        <v>14</v>
      </c>
      <c r="AB63" s="375">
        <f>AD38+V43+AD43+V48+AD48+V53+AD53+V58+AD58</f>
        <v>2268</v>
      </c>
      <c r="AC63" s="376"/>
      <c r="AD63" s="37" t="s">
        <v>14</v>
      </c>
      <c r="AE63" s="165">
        <f>AD38+V43</f>
        <v>908</v>
      </c>
      <c r="AF63" s="165">
        <f>AD43+V48+AD48+V53+AD53+V58+AD58</f>
        <v>1360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44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542</v>
      </c>
      <c r="BG63" s="380"/>
      <c r="BH63" s="28"/>
      <c r="BJ63" s="161" t="s">
        <v>14</v>
      </c>
      <c r="BK63" s="379">
        <f>BR13+BJ18+BR18+BJ23+BR23+BJ28+BR28+BJ33+BR33+BJ38</f>
        <v>2547</v>
      </c>
      <c r="BL63" s="380"/>
      <c r="BM63" s="31"/>
      <c r="BN63" s="31"/>
      <c r="BO63" s="161" t="s">
        <v>14</v>
      </c>
      <c r="BP63" s="379">
        <f>BR38+BJ43+BR43+BJ48+BR48+BJ53+BR53+BJ58+BR58</f>
        <v>2269</v>
      </c>
      <c r="BQ63" s="381"/>
      <c r="BR63" s="37" t="s">
        <v>14</v>
      </c>
      <c r="BS63" s="165">
        <f>BR38+BJ43</f>
        <v>908</v>
      </c>
      <c r="BT63" s="165">
        <f>BR43+BJ48+BR48+BJ53+BR53+BJ58+BR58</f>
        <v>1361</v>
      </c>
    </row>
    <row r="64" spans="15:76" ht="15" thickBot="1" x14ac:dyDescent="0.2">
      <c r="Q64" s="49" t="s">
        <v>12</v>
      </c>
      <c r="R64" s="389">
        <f>R62+R63</f>
        <v>1097</v>
      </c>
      <c r="S64" s="390"/>
      <c r="T64" s="43"/>
      <c r="U64" s="44"/>
      <c r="V64" s="49" t="s">
        <v>12</v>
      </c>
      <c r="W64" s="389">
        <f>W62+W63</f>
        <v>5149</v>
      </c>
      <c r="X64" s="390"/>
      <c r="Y64" s="47"/>
      <c r="Z64" s="47"/>
      <c r="AA64" s="49" t="s">
        <v>12</v>
      </c>
      <c r="AB64" s="389">
        <f>AB62+AB63</f>
        <v>3971</v>
      </c>
      <c r="AC64" s="390"/>
      <c r="AD64" s="37" t="s">
        <v>12</v>
      </c>
      <c r="AE64" s="166">
        <f>AD39+V44</f>
        <v>1772</v>
      </c>
      <c r="AF64" s="167">
        <f>AD44+V49+AD49+V54+AD54+V59+AD59</f>
        <v>2199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92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1097</v>
      </c>
      <c r="BG64" s="386"/>
      <c r="BH64" s="28"/>
      <c r="BJ64" s="163" t="s">
        <v>12</v>
      </c>
      <c r="BK64" s="385">
        <f>BK62+BK63</f>
        <v>5241</v>
      </c>
      <c r="BL64" s="386"/>
      <c r="BM64" s="31"/>
      <c r="BN64" s="31"/>
      <c r="BO64" s="163" t="s">
        <v>12</v>
      </c>
      <c r="BP64" s="385">
        <f>BP62+BP63</f>
        <v>3972</v>
      </c>
      <c r="BQ64" s="386"/>
      <c r="BR64" s="37" t="s">
        <v>12</v>
      </c>
      <c r="BS64" s="166">
        <f>BR39+BJ44</f>
        <v>1772</v>
      </c>
      <c r="BT64" s="167">
        <f>BR44+BJ49+BR49+BJ54+BR54+BJ59+BR59</f>
        <v>2200</v>
      </c>
      <c r="BW64" s="32"/>
      <c r="BX64" s="32"/>
    </row>
    <row r="65" spans="17:76" ht="14.25" x14ac:dyDescent="0.15">
      <c r="Q65" s="50" t="s">
        <v>23</v>
      </c>
      <c r="R65" s="387">
        <f>R64/O9</f>
        <v>0.1073700694920231</v>
      </c>
      <c r="S65" s="388"/>
      <c r="T65" s="44"/>
      <c r="U65" s="44"/>
      <c r="V65" s="50" t="s">
        <v>23</v>
      </c>
      <c r="W65" s="387">
        <f>W64/O9</f>
        <v>0.50396398159929534</v>
      </c>
      <c r="X65" s="388"/>
      <c r="Y65" s="51"/>
      <c r="Z65" s="51"/>
      <c r="AA65" s="50" t="s">
        <v>23</v>
      </c>
      <c r="AB65" s="387">
        <f>AB64/O9</f>
        <v>0.38866594890868161</v>
      </c>
      <c r="AC65" s="388"/>
      <c r="AE65" s="42">
        <f>AE64/O9</f>
        <v>0.17343642948027796</v>
      </c>
      <c r="AF65" s="42">
        <f>AF64/O9</f>
        <v>0.21522951942840365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0.989247311827957</v>
      </c>
      <c r="AR65" s="383"/>
      <c r="AS65" s="33"/>
      <c r="AT65" s="33"/>
      <c r="AU65" s="162" t="s">
        <v>23</v>
      </c>
      <c r="AV65" s="382">
        <f>AV64/AI9</f>
        <v>1.0752688172043012E-2</v>
      </c>
      <c r="AW65" s="383"/>
      <c r="AY65" s="42">
        <f>AY64/AI9</f>
        <v>0</v>
      </c>
      <c r="AZ65" s="42">
        <f>AZ64/AI9</f>
        <v>1.0752688172043012E-2</v>
      </c>
      <c r="BE65" s="162" t="s">
        <v>23</v>
      </c>
      <c r="BF65" s="382">
        <f>BF64/BC9</f>
        <v>0.1064015518913676</v>
      </c>
      <c r="BG65" s="383"/>
      <c r="BJ65" s="162" t="s">
        <v>23</v>
      </c>
      <c r="BK65" s="382">
        <f>BK64/BC9</f>
        <v>0.50834141610087291</v>
      </c>
      <c r="BL65" s="383"/>
      <c r="BM65" s="33"/>
      <c r="BN65" s="33"/>
      <c r="BO65" s="162" t="s">
        <v>23</v>
      </c>
      <c r="BP65" s="382">
        <f>BP64/BC9</f>
        <v>0.38525703200775946</v>
      </c>
      <c r="BQ65" s="383"/>
      <c r="BS65" s="42">
        <f>BS64/BC9</f>
        <v>0.17187196896217266</v>
      </c>
      <c r="BT65" s="42">
        <f>BT64/BC9</f>
        <v>0.2133850630455868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1607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1535</v>
      </c>
      <c r="AA75" s="384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6783-CAA4-4E58-9BFC-AD8C8813A627}">
  <dimension ref="A1:BX75"/>
  <sheetViews>
    <sheetView view="pageBreakPreview" topLeftCell="J46" zoomScale="95" zoomScaleNormal="100" zoomScaleSheetLayoutView="95" workbookViewId="0">
      <selection activeCell="Q57" sqref="Q57:U58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395" t="s">
        <v>60</v>
      </c>
      <c r="B1" s="395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395"/>
      <c r="B2" s="395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395"/>
      <c r="B3" s="395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57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令和5年4月30日現在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令和5年4月30日現在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令和5年4月30日現在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4918</v>
      </c>
      <c r="P7" s="248"/>
      <c r="Q7" s="172">
        <v>28</v>
      </c>
      <c r="R7" s="171">
        <v>31</v>
      </c>
      <c r="S7" s="171">
        <v>33</v>
      </c>
      <c r="T7" s="171">
        <v>39</v>
      </c>
      <c r="U7" s="171">
        <v>24</v>
      </c>
      <c r="V7" s="171">
        <f>SUM(Q7:U7)</f>
        <v>155</v>
      </c>
      <c r="W7" s="249" t="s">
        <v>13</v>
      </c>
      <c r="X7" s="250"/>
      <c r="Y7" s="171">
        <v>38</v>
      </c>
      <c r="Z7" s="171">
        <v>44</v>
      </c>
      <c r="AA7" s="171">
        <v>45</v>
      </c>
      <c r="AB7" s="171">
        <v>36</v>
      </c>
      <c r="AC7" s="171">
        <v>35</v>
      </c>
      <c r="AD7" s="173">
        <f>SUM(Y7:AC7)</f>
        <v>198</v>
      </c>
      <c r="AG7" s="239" t="s">
        <v>13</v>
      </c>
      <c r="AH7" s="240"/>
      <c r="AI7" s="247">
        <f>AP7+AX7+AP12+AX12+AP17+AX17+AP22+AX22+AP27+AX27+AP32+AX32+AP37+AX37+AP42+AX42+AP47+AX47+AP52+AX52+AP57+AX57</f>
        <v>50</v>
      </c>
      <c r="AJ7" s="248"/>
      <c r="AK7" s="172"/>
      <c r="AL7" s="171"/>
      <c r="AM7" s="171"/>
      <c r="AN7" s="171"/>
      <c r="AO7" s="171"/>
      <c r="AP7" s="171">
        <f>SUM(AK7:AO7)</f>
        <v>0</v>
      </c>
      <c r="AQ7" s="249" t="s">
        <v>13</v>
      </c>
      <c r="AR7" s="250"/>
      <c r="AS7" s="171"/>
      <c r="AT7" s="171"/>
      <c r="AU7" s="171"/>
      <c r="AV7" s="171"/>
      <c r="AW7" s="171"/>
      <c r="AX7" s="173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4968</v>
      </c>
      <c r="BD7" s="248"/>
      <c r="BE7" s="172">
        <f>Q7+AK7</f>
        <v>28</v>
      </c>
      <c r="BF7" s="180">
        <f t="shared" ref="BF7:BI8" si="0">R7+AL7</f>
        <v>31</v>
      </c>
      <c r="BG7" s="180">
        <f t="shared" si="0"/>
        <v>33</v>
      </c>
      <c r="BH7" s="180">
        <f t="shared" si="0"/>
        <v>39</v>
      </c>
      <c r="BI7" s="180">
        <f t="shared" si="0"/>
        <v>24</v>
      </c>
      <c r="BJ7" s="171">
        <f t="shared" ref="BJ7" si="1">V7+AP7</f>
        <v>155</v>
      </c>
      <c r="BK7" s="251" t="s">
        <v>13</v>
      </c>
      <c r="BL7" s="251"/>
      <c r="BM7" s="180">
        <f>Y7+AS7</f>
        <v>38</v>
      </c>
      <c r="BN7" s="180">
        <f t="shared" ref="BN7:BN8" si="2">Z7+AT7</f>
        <v>44</v>
      </c>
      <c r="BO7" s="180">
        <f t="shared" ref="BO7:BO8" si="3">AA7+AU7</f>
        <v>45</v>
      </c>
      <c r="BP7" s="180">
        <f t="shared" ref="BP7:BP8" si="4">AB7+AV7</f>
        <v>36</v>
      </c>
      <c r="BQ7" s="180">
        <f t="shared" ref="BQ7:BQ8" si="5">AC7+AW7</f>
        <v>35</v>
      </c>
      <c r="BR7" s="173">
        <f>SUM(BM7:BQ7)</f>
        <v>198</v>
      </c>
    </row>
    <row r="8" spans="1:70" ht="15.75" customHeight="1" thickBot="1" x14ac:dyDescent="0.2">
      <c r="B8" s="141" t="s">
        <v>34</v>
      </c>
      <c r="C8" s="137">
        <f t="shared" ref="C8:H8" si="6">+C10-C9</f>
        <v>3214</v>
      </c>
      <c r="D8" s="55">
        <f t="shared" si="6"/>
        <v>3051</v>
      </c>
      <c r="E8" s="56">
        <f t="shared" si="6"/>
        <v>6265</v>
      </c>
      <c r="F8" s="57">
        <f>+F10-F9</f>
        <v>50</v>
      </c>
      <c r="G8" s="58">
        <f t="shared" si="6"/>
        <v>44</v>
      </c>
      <c r="H8" s="56">
        <f t="shared" si="6"/>
        <v>94</v>
      </c>
      <c r="I8" s="101">
        <f t="shared" ref="I8:K10" si="7">+C8+F8</f>
        <v>3264</v>
      </c>
      <c r="J8" s="102">
        <f t="shared" si="7"/>
        <v>3095</v>
      </c>
      <c r="K8" s="103">
        <f t="shared" si="7"/>
        <v>6359</v>
      </c>
      <c r="L8" s="68"/>
      <c r="M8" s="239" t="s">
        <v>14</v>
      </c>
      <c r="N8" s="240"/>
      <c r="O8" s="247">
        <f>V8+AD8+V13+AD13+V18+AD18+V23+AD23+V28+AD28+V33+AD33+V38+AD38+V43+AD43+V48+AD48+V53+AD53+V58+AD58</f>
        <v>5322</v>
      </c>
      <c r="P8" s="248"/>
      <c r="Q8" s="14">
        <v>19</v>
      </c>
      <c r="R8" s="15">
        <v>27</v>
      </c>
      <c r="S8" s="15">
        <v>24</v>
      </c>
      <c r="T8" s="15">
        <v>22</v>
      </c>
      <c r="U8" s="15">
        <v>27</v>
      </c>
      <c r="V8" s="15">
        <f>SUM(Q8:U8)</f>
        <v>119</v>
      </c>
      <c r="W8" s="256" t="s">
        <v>15</v>
      </c>
      <c r="X8" s="257"/>
      <c r="Y8" s="15">
        <v>45</v>
      </c>
      <c r="Z8" s="25">
        <v>41</v>
      </c>
      <c r="AA8" s="15">
        <v>31</v>
      </c>
      <c r="AB8" s="15">
        <v>38</v>
      </c>
      <c r="AC8" s="15">
        <v>39</v>
      </c>
      <c r="AD8" s="16">
        <f>SUM(Y8:AC8)</f>
        <v>194</v>
      </c>
      <c r="AG8" s="239" t="s">
        <v>14</v>
      </c>
      <c r="AH8" s="240"/>
      <c r="AI8" s="247">
        <f>AP8+AX8+AP13+AX13+AP18+AX18+AP23+AX23+AP28+AX28+AP33+AX33+AP38+AX38+AP43+AX43+AP48+AX48+AP53+AX53+AP58+AX58</f>
        <v>45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5367</v>
      </c>
      <c r="BD8" s="248"/>
      <c r="BE8" s="14">
        <f>Q8+AK8</f>
        <v>19</v>
      </c>
      <c r="BF8" s="14">
        <f t="shared" si="0"/>
        <v>27</v>
      </c>
      <c r="BG8" s="14">
        <f t="shared" si="0"/>
        <v>24</v>
      </c>
      <c r="BH8" s="14">
        <f t="shared" si="0"/>
        <v>22</v>
      </c>
      <c r="BI8" s="14">
        <f t="shared" si="0"/>
        <v>27</v>
      </c>
      <c r="BJ8" s="15">
        <f>SUM(BE8:BI8)</f>
        <v>119</v>
      </c>
      <c r="BK8" s="252" t="s">
        <v>15</v>
      </c>
      <c r="BL8" s="252"/>
      <c r="BM8" s="14">
        <f>Y8+AS8</f>
        <v>45</v>
      </c>
      <c r="BN8" s="14">
        <f t="shared" si="2"/>
        <v>41</v>
      </c>
      <c r="BO8" s="14">
        <f t="shared" si="3"/>
        <v>31</v>
      </c>
      <c r="BP8" s="14">
        <f t="shared" si="4"/>
        <v>38</v>
      </c>
      <c r="BQ8" s="14">
        <f t="shared" si="5"/>
        <v>39</v>
      </c>
      <c r="BR8" s="16">
        <f>SUM(BM8:BQ8)</f>
        <v>194</v>
      </c>
    </row>
    <row r="9" spans="1:70" ht="15" x14ac:dyDescent="0.15">
      <c r="B9" s="142" t="s">
        <v>35</v>
      </c>
      <c r="C9" s="138">
        <f>AB62</f>
        <v>1704</v>
      </c>
      <c r="D9" s="59">
        <f>AB63</f>
        <v>2271</v>
      </c>
      <c r="E9" s="60">
        <f>+C9+D9</f>
        <v>3975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7"/>
        <v>1704</v>
      </c>
      <c r="J9" s="105">
        <f t="shared" si="7"/>
        <v>2272</v>
      </c>
      <c r="K9" s="106">
        <f t="shared" si="7"/>
        <v>3976</v>
      </c>
      <c r="L9" s="68"/>
      <c r="M9" s="239" t="s">
        <v>12</v>
      </c>
      <c r="N9" s="240"/>
      <c r="O9" s="247">
        <f>SUM(O7:O8)</f>
        <v>10240</v>
      </c>
      <c r="P9" s="253"/>
      <c r="Q9" s="17">
        <f t="shared" ref="Q9:V9" si="8">SUM(Q7:Q8)</f>
        <v>47</v>
      </c>
      <c r="R9" s="17">
        <f t="shared" si="8"/>
        <v>58</v>
      </c>
      <c r="S9" s="17">
        <f t="shared" si="8"/>
        <v>57</v>
      </c>
      <c r="T9" s="17">
        <f t="shared" si="8"/>
        <v>61</v>
      </c>
      <c r="U9" s="17">
        <f t="shared" si="8"/>
        <v>51</v>
      </c>
      <c r="V9" s="17">
        <f t="shared" si="8"/>
        <v>274</v>
      </c>
      <c r="W9" s="254" t="s">
        <v>12</v>
      </c>
      <c r="X9" s="255"/>
      <c r="Y9" s="17">
        <f t="shared" ref="Y9:AD9" si="9">SUM(Y7:Y8)</f>
        <v>83</v>
      </c>
      <c r="Z9" s="17">
        <f t="shared" si="9"/>
        <v>85</v>
      </c>
      <c r="AA9" s="17">
        <f t="shared" si="9"/>
        <v>76</v>
      </c>
      <c r="AB9" s="17">
        <f t="shared" si="9"/>
        <v>74</v>
      </c>
      <c r="AC9" s="17">
        <f t="shared" si="9"/>
        <v>74</v>
      </c>
      <c r="AD9" s="17">
        <f t="shared" si="9"/>
        <v>392</v>
      </c>
      <c r="AG9" s="239" t="s">
        <v>12</v>
      </c>
      <c r="AH9" s="240"/>
      <c r="AI9" s="247">
        <f>SUM(AI7:AI8)</f>
        <v>95</v>
      </c>
      <c r="AJ9" s="253"/>
      <c r="AK9" s="17">
        <f t="shared" ref="AK9:AP9" si="10">SUM(AK7:AK8)</f>
        <v>0</v>
      </c>
      <c r="AL9" s="17">
        <f t="shared" si="10"/>
        <v>0</v>
      </c>
      <c r="AM9" s="17">
        <f t="shared" si="10"/>
        <v>0</v>
      </c>
      <c r="AN9" s="17">
        <f t="shared" si="10"/>
        <v>0</v>
      </c>
      <c r="AO9" s="17">
        <f t="shared" si="10"/>
        <v>0</v>
      </c>
      <c r="AP9" s="17">
        <f t="shared" si="10"/>
        <v>0</v>
      </c>
      <c r="AQ9" s="254" t="s">
        <v>12</v>
      </c>
      <c r="AR9" s="255"/>
      <c r="AS9" s="17">
        <f t="shared" ref="AS9:AX9" si="11">SUM(AS7:AS8)</f>
        <v>0</v>
      </c>
      <c r="AT9" s="17">
        <f t="shared" si="11"/>
        <v>0</v>
      </c>
      <c r="AU9" s="17">
        <f t="shared" si="11"/>
        <v>0</v>
      </c>
      <c r="AV9" s="17">
        <f t="shared" si="11"/>
        <v>0</v>
      </c>
      <c r="AW9" s="17">
        <f t="shared" si="11"/>
        <v>0</v>
      </c>
      <c r="AX9" s="17">
        <f t="shared" si="11"/>
        <v>0</v>
      </c>
      <c r="BA9" s="239" t="s">
        <v>12</v>
      </c>
      <c r="BB9" s="240"/>
      <c r="BC9" s="247">
        <f>SUM(BC7:BC8)</f>
        <v>10335</v>
      </c>
      <c r="BD9" s="248"/>
      <c r="BE9" s="17">
        <f t="shared" ref="BE9:BJ9" si="12">SUM(BE7:BE8)</f>
        <v>47</v>
      </c>
      <c r="BF9" s="17">
        <f t="shared" si="12"/>
        <v>58</v>
      </c>
      <c r="BG9" s="17">
        <f t="shared" si="12"/>
        <v>57</v>
      </c>
      <c r="BH9" s="17">
        <f t="shared" si="12"/>
        <v>61</v>
      </c>
      <c r="BI9" s="17">
        <f t="shared" si="12"/>
        <v>51</v>
      </c>
      <c r="BJ9" s="17">
        <f t="shared" si="12"/>
        <v>274</v>
      </c>
      <c r="BK9" s="259" t="s">
        <v>12</v>
      </c>
      <c r="BL9" s="259"/>
      <c r="BM9" s="17">
        <f t="shared" ref="BM9:BR9" si="13">SUM(BM7:BM8)</f>
        <v>83</v>
      </c>
      <c r="BN9" s="17">
        <f t="shared" si="13"/>
        <v>85</v>
      </c>
      <c r="BO9" s="17">
        <f t="shared" si="13"/>
        <v>76</v>
      </c>
      <c r="BP9" s="17">
        <f t="shared" si="13"/>
        <v>74</v>
      </c>
      <c r="BQ9" s="17">
        <f t="shared" si="13"/>
        <v>74</v>
      </c>
      <c r="BR9" s="17">
        <f t="shared" si="13"/>
        <v>392</v>
      </c>
    </row>
    <row r="10" spans="1:70" ht="15.75" thickBot="1" x14ac:dyDescent="0.2">
      <c r="B10" s="143" t="s">
        <v>12</v>
      </c>
      <c r="C10" s="139">
        <f>O7</f>
        <v>4918</v>
      </c>
      <c r="D10" s="62">
        <f>O8</f>
        <v>5322</v>
      </c>
      <c r="E10" s="63">
        <f>+C10+D10</f>
        <v>10240</v>
      </c>
      <c r="F10" s="64">
        <f>AI7</f>
        <v>50</v>
      </c>
      <c r="G10" s="62">
        <f>AI8</f>
        <v>45</v>
      </c>
      <c r="H10" s="63">
        <f>SUM(F10:G10)</f>
        <v>95</v>
      </c>
      <c r="I10" s="107">
        <f t="shared" si="7"/>
        <v>4968</v>
      </c>
      <c r="J10" s="108">
        <f t="shared" si="7"/>
        <v>5367</v>
      </c>
      <c r="K10" s="109">
        <f t="shared" si="7"/>
        <v>10335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4">ROUND(C9/C10*100,2)</f>
        <v>34.65</v>
      </c>
      <c r="D12" s="159">
        <f t="shared" si="14"/>
        <v>42.67</v>
      </c>
      <c r="E12" s="155">
        <f t="shared" si="14"/>
        <v>38.82</v>
      </c>
      <c r="F12" s="154">
        <f t="shared" si="14"/>
        <v>0</v>
      </c>
      <c r="G12" s="159">
        <f t="shared" si="14"/>
        <v>2.2200000000000002</v>
      </c>
      <c r="H12" s="155">
        <f t="shared" si="14"/>
        <v>1.05</v>
      </c>
      <c r="I12" s="156">
        <f t="shared" si="14"/>
        <v>34.299999999999997</v>
      </c>
      <c r="J12" s="157">
        <f t="shared" si="14"/>
        <v>42.33</v>
      </c>
      <c r="K12" s="155">
        <f t="shared" si="14"/>
        <v>38.47</v>
      </c>
      <c r="L12" s="69"/>
      <c r="N12" s="158"/>
      <c r="O12" s="239" t="s">
        <v>13</v>
      </c>
      <c r="P12" s="258"/>
      <c r="Q12" s="23">
        <v>34</v>
      </c>
      <c r="R12" s="171">
        <v>37</v>
      </c>
      <c r="S12" s="171">
        <v>39</v>
      </c>
      <c r="T12" s="171">
        <v>47</v>
      </c>
      <c r="U12" s="171">
        <v>47</v>
      </c>
      <c r="V12" s="171">
        <f>SUM(Q12:U12)</f>
        <v>204</v>
      </c>
      <c r="W12" s="249" t="s">
        <v>13</v>
      </c>
      <c r="X12" s="250"/>
      <c r="Y12" s="24">
        <v>36</v>
      </c>
      <c r="Z12" s="171">
        <v>47</v>
      </c>
      <c r="AA12" s="171">
        <v>61</v>
      </c>
      <c r="AB12" s="171">
        <v>39</v>
      </c>
      <c r="AC12" s="171">
        <v>49</v>
      </c>
      <c r="AD12" s="173">
        <f>SUM(Y12:AC12)</f>
        <v>232</v>
      </c>
      <c r="AI12" s="239" t="s">
        <v>13</v>
      </c>
      <c r="AJ12" s="258"/>
      <c r="AK12" s="172"/>
      <c r="AL12" s="171"/>
      <c r="AM12" s="171"/>
      <c r="AN12" s="171"/>
      <c r="AO12" s="171"/>
      <c r="AP12" s="171">
        <f>SUM(AK12:AO12)</f>
        <v>0</v>
      </c>
      <c r="AQ12" s="249" t="s">
        <v>13</v>
      </c>
      <c r="AR12" s="250"/>
      <c r="AS12" s="171"/>
      <c r="AT12" s="171"/>
      <c r="AU12" s="171"/>
      <c r="AV12" s="171"/>
      <c r="AW12" s="171">
        <v>3</v>
      </c>
      <c r="AX12" s="173">
        <f>SUM(AS12:AW12)</f>
        <v>3</v>
      </c>
      <c r="BC12" s="239" t="s">
        <v>13</v>
      </c>
      <c r="BD12" s="258"/>
      <c r="BE12" s="180">
        <f>Q12+AK12</f>
        <v>34</v>
      </c>
      <c r="BF12" s="180">
        <f t="shared" ref="BF12:BF13" si="15">R12+AL12</f>
        <v>37</v>
      </c>
      <c r="BG12" s="180">
        <f t="shared" ref="BG12:BG13" si="16">S12+AM12</f>
        <v>39</v>
      </c>
      <c r="BH12" s="180">
        <f t="shared" ref="BH12:BH13" si="17">T12+AN12</f>
        <v>47</v>
      </c>
      <c r="BI12" s="180">
        <f t="shared" ref="BI12:BI13" si="18">U12+AO12</f>
        <v>47</v>
      </c>
      <c r="BJ12" s="171">
        <f>SUM(BE12:BI12)</f>
        <v>204</v>
      </c>
      <c r="BK12" s="251" t="s">
        <v>13</v>
      </c>
      <c r="BL12" s="251"/>
      <c r="BM12" s="180">
        <f>Y12+AS12</f>
        <v>36</v>
      </c>
      <c r="BN12" s="180">
        <f t="shared" ref="BN12:BN13" si="19">Z12+AT12</f>
        <v>47</v>
      </c>
      <c r="BO12" s="180">
        <f t="shared" ref="BO12:BO13" si="20">AA12+AU12</f>
        <v>61</v>
      </c>
      <c r="BP12" s="180">
        <f t="shared" ref="BP12:BP13" si="21">AB12+AV12</f>
        <v>39</v>
      </c>
      <c r="BQ12" s="180">
        <f t="shared" ref="BQ12:BQ13" si="22">AC12+AW12</f>
        <v>52</v>
      </c>
      <c r="BR12" s="173">
        <f>SUM(BM12:BQ12)</f>
        <v>235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54</v>
      </c>
      <c r="R13" s="15">
        <v>50</v>
      </c>
      <c r="S13" s="15">
        <v>44</v>
      </c>
      <c r="T13" s="15">
        <v>45</v>
      </c>
      <c r="U13" s="15">
        <v>36</v>
      </c>
      <c r="V13" s="15">
        <f>SUM(Q13:U13)</f>
        <v>229</v>
      </c>
      <c r="W13" s="256" t="s">
        <v>15</v>
      </c>
      <c r="X13" s="257"/>
      <c r="Y13" s="15">
        <v>40</v>
      </c>
      <c r="Z13" s="15">
        <v>45</v>
      </c>
      <c r="AA13" s="15">
        <v>65</v>
      </c>
      <c r="AB13" s="15">
        <v>40</v>
      </c>
      <c r="AC13" s="15">
        <v>46</v>
      </c>
      <c r="AD13" s="16">
        <f>SUM(Y13:AC13)</f>
        <v>236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3</v>
      </c>
      <c r="AX13" s="16">
        <f>SUM(AS13:AW13)</f>
        <v>3</v>
      </c>
      <c r="BC13" s="239" t="s">
        <v>15</v>
      </c>
      <c r="BD13" s="258"/>
      <c r="BE13" s="14">
        <f>Q13+AK13</f>
        <v>54</v>
      </c>
      <c r="BF13" s="14">
        <f t="shared" si="15"/>
        <v>50</v>
      </c>
      <c r="BG13" s="14">
        <f t="shared" si="16"/>
        <v>44</v>
      </c>
      <c r="BH13" s="14">
        <f t="shared" si="17"/>
        <v>45</v>
      </c>
      <c r="BI13" s="14">
        <f t="shared" si="18"/>
        <v>36</v>
      </c>
      <c r="BJ13" s="15">
        <f>SUM(BE13:BI13)</f>
        <v>229</v>
      </c>
      <c r="BK13" s="252" t="s">
        <v>15</v>
      </c>
      <c r="BL13" s="252"/>
      <c r="BM13" s="14">
        <f>Y13+AS13</f>
        <v>40</v>
      </c>
      <c r="BN13" s="14">
        <f t="shared" si="19"/>
        <v>45</v>
      </c>
      <c r="BO13" s="14">
        <f t="shared" si="20"/>
        <v>65</v>
      </c>
      <c r="BP13" s="14">
        <f t="shared" si="21"/>
        <v>40</v>
      </c>
      <c r="BQ13" s="14">
        <f t="shared" si="22"/>
        <v>49</v>
      </c>
      <c r="BR13" s="16">
        <f>SUM(BM13:BQ13)</f>
        <v>239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23">SUM(Q12:Q13)</f>
        <v>88</v>
      </c>
      <c r="R14" s="17">
        <f t="shared" si="23"/>
        <v>87</v>
      </c>
      <c r="S14" s="17">
        <f t="shared" si="23"/>
        <v>83</v>
      </c>
      <c r="T14" s="17">
        <f t="shared" si="23"/>
        <v>92</v>
      </c>
      <c r="U14" s="17">
        <f t="shared" si="23"/>
        <v>83</v>
      </c>
      <c r="V14" s="17">
        <f t="shared" si="23"/>
        <v>433</v>
      </c>
      <c r="W14" s="260" t="s">
        <v>12</v>
      </c>
      <c r="X14" s="261"/>
      <c r="Y14" s="17">
        <f t="shared" ref="Y14:AD14" si="24">SUM(Y12:Y13)</f>
        <v>76</v>
      </c>
      <c r="Z14" s="17">
        <f t="shared" si="24"/>
        <v>92</v>
      </c>
      <c r="AA14" s="17">
        <f t="shared" si="24"/>
        <v>126</v>
      </c>
      <c r="AB14" s="17">
        <f t="shared" si="24"/>
        <v>79</v>
      </c>
      <c r="AC14" s="17">
        <f t="shared" si="24"/>
        <v>95</v>
      </c>
      <c r="AD14" s="17">
        <f t="shared" si="24"/>
        <v>468</v>
      </c>
      <c r="AI14" s="239" t="s">
        <v>12</v>
      </c>
      <c r="AJ14" s="240"/>
      <c r="AK14" s="17">
        <f t="shared" ref="AK14:AP14" si="25">SUM(AK12:AK13)</f>
        <v>0</v>
      </c>
      <c r="AL14" s="17">
        <f t="shared" si="25"/>
        <v>0</v>
      </c>
      <c r="AM14" s="17">
        <f t="shared" si="25"/>
        <v>0</v>
      </c>
      <c r="AN14" s="17">
        <f t="shared" si="25"/>
        <v>0</v>
      </c>
      <c r="AO14" s="17">
        <f t="shared" si="25"/>
        <v>0</v>
      </c>
      <c r="AP14" s="17">
        <f t="shared" si="25"/>
        <v>0</v>
      </c>
      <c r="AQ14" s="260" t="s">
        <v>12</v>
      </c>
      <c r="AR14" s="261"/>
      <c r="AS14" s="17">
        <f t="shared" ref="AS14:AX14" si="26">SUM(AS12:AS13)</f>
        <v>0</v>
      </c>
      <c r="AT14" s="17">
        <f t="shared" si="26"/>
        <v>0</v>
      </c>
      <c r="AU14" s="17">
        <f t="shared" si="26"/>
        <v>0</v>
      </c>
      <c r="AV14" s="17">
        <f t="shared" si="26"/>
        <v>0</v>
      </c>
      <c r="AW14" s="17">
        <f t="shared" si="26"/>
        <v>6</v>
      </c>
      <c r="AX14" s="17">
        <f t="shared" si="26"/>
        <v>6</v>
      </c>
      <c r="BC14" s="239" t="s">
        <v>12</v>
      </c>
      <c r="BD14" s="240"/>
      <c r="BE14" s="17">
        <f t="shared" ref="BE14:BJ14" si="27">SUM(BE12:BE13)</f>
        <v>88</v>
      </c>
      <c r="BF14" s="17">
        <f t="shared" si="27"/>
        <v>87</v>
      </c>
      <c r="BG14" s="17">
        <f t="shared" si="27"/>
        <v>83</v>
      </c>
      <c r="BH14" s="17">
        <f t="shared" si="27"/>
        <v>92</v>
      </c>
      <c r="BI14" s="17">
        <f t="shared" si="27"/>
        <v>83</v>
      </c>
      <c r="BJ14" s="17">
        <f t="shared" si="27"/>
        <v>433</v>
      </c>
      <c r="BK14" s="260" t="s">
        <v>12</v>
      </c>
      <c r="BL14" s="261"/>
      <c r="BM14" s="17">
        <f t="shared" ref="BM14:BR14" si="28">SUM(BM12:BM13)</f>
        <v>76</v>
      </c>
      <c r="BN14" s="17">
        <f t="shared" si="28"/>
        <v>92</v>
      </c>
      <c r="BO14" s="17">
        <f t="shared" si="28"/>
        <v>126</v>
      </c>
      <c r="BP14" s="17">
        <f t="shared" si="28"/>
        <v>79</v>
      </c>
      <c r="BQ14" s="17">
        <f t="shared" si="28"/>
        <v>101</v>
      </c>
      <c r="BR14" s="17">
        <f t="shared" si="28"/>
        <v>474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1615</v>
      </c>
      <c r="D17" s="73">
        <f>V28+AD28+V33+AD33+V38</f>
        <v>1537</v>
      </c>
      <c r="E17" s="74">
        <f>SUM(C17:D17)</f>
        <v>3152</v>
      </c>
      <c r="F17" s="75">
        <f>AP27+AX27+AP32+AX32+AP37</f>
        <v>4</v>
      </c>
      <c r="G17" s="73">
        <f>AP28+AX28+AP33+AX33+AP38</f>
        <v>9</v>
      </c>
      <c r="H17" s="74">
        <f>SUM(F17:G17)</f>
        <v>13</v>
      </c>
      <c r="I17" s="112">
        <f t="shared" ref="I17:K20" si="29">+C17+F17</f>
        <v>1619</v>
      </c>
      <c r="J17" s="113">
        <f t="shared" si="29"/>
        <v>1546</v>
      </c>
      <c r="K17" s="114">
        <f t="shared" si="29"/>
        <v>3165</v>
      </c>
      <c r="L17" s="68"/>
      <c r="O17" s="239" t="s">
        <v>13</v>
      </c>
      <c r="P17" s="258"/>
      <c r="Q17" s="172">
        <v>31</v>
      </c>
      <c r="R17" s="171">
        <v>30</v>
      </c>
      <c r="S17" s="171">
        <v>39</v>
      </c>
      <c r="T17" s="171">
        <v>41</v>
      </c>
      <c r="U17" s="171">
        <v>44</v>
      </c>
      <c r="V17" s="171">
        <f>SUM(Q17:U17)</f>
        <v>185</v>
      </c>
      <c r="W17" s="249" t="s">
        <v>13</v>
      </c>
      <c r="X17" s="250"/>
      <c r="Y17" s="171">
        <v>42</v>
      </c>
      <c r="Z17" s="171">
        <v>29</v>
      </c>
      <c r="AA17" s="171">
        <v>36</v>
      </c>
      <c r="AB17" s="171">
        <v>39</v>
      </c>
      <c r="AC17" s="171">
        <v>31</v>
      </c>
      <c r="AD17" s="173">
        <f>SUM(Y17:AC17)</f>
        <v>177</v>
      </c>
      <c r="AI17" s="239" t="s">
        <v>13</v>
      </c>
      <c r="AJ17" s="258"/>
      <c r="AK17" s="23">
        <v>2</v>
      </c>
      <c r="AL17" s="171">
        <v>6</v>
      </c>
      <c r="AM17" s="171">
        <v>0</v>
      </c>
      <c r="AN17" s="171">
        <v>3</v>
      </c>
      <c r="AO17" s="171">
        <v>4</v>
      </c>
      <c r="AP17" s="171">
        <f>SUM(AK17:AO17)</f>
        <v>15</v>
      </c>
      <c r="AQ17" s="249" t="s">
        <v>13</v>
      </c>
      <c r="AR17" s="250"/>
      <c r="AS17" s="171">
        <v>4</v>
      </c>
      <c r="AT17" s="171">
        <v>1</v>
      </c>
      <c r="AU17" s="171">
        <v>1</v>
      </c>
      <c r="AV17" s="171">
        <v>3</v>
      </c>
      <c r="AW17" s="171">
        <v>3</v>
      </c>
      <c r="AX17" s="173">
        <f>SUM(AS17:AW17)</f>
        <v>12</v>
      </c>
      <c r="BC17" s="239" t="s">
        <v>13</v>
      </c>
      <c r="BD17" s="258"/>
      <c r="BE17" s="180">
        <f>Q17+AK17</f>
        <v>33</v>
      </c>
      <c r="BF17" s="180">
        <f t="shared" ref="BF17:BF18" si="30">R17+AL17</f>
        <v>36</v>
      </c>
      <c r="BG17" s="180">
        <f t="shared" ref="BG17:BG18" si="31">S17+AM17</f>
        <v>39</v>
      </c>
      <c r="BH17" s="180">
        <f t="shared" ref="BH17:BH18" si="32">T17+AN17</f>
        <v>44</v>
      </c>
      <c r="BI17" s="180">
        <f t="shared" ref="BI17:BI18" si="33">U17+AO17</f>
        <v>48</v>
      </c>
      <c r="BJ17" s="171">
        <f>SUM(BE17:BI17)</f>
        <v>200</v>
      </c>
      <c r="BK17" s="251" t="s">
        <v>13</v>
      </c>
      <c r="BL17" s="251"/>
      <c r="BM17" s="180">
        <f>Y17+AS17</f>
        <v>46</v>
      </c>
      <c r="BN17" s="180">
        <f t="shared" ref="BN17:BN18" si="34">Z17+AT17</f>
        <v>30</v>
      </c>
      <c r="BO17" s="180">
        <f t="shared" ref="BO17:BO18" si="35">AA17+AU17</f>
        <v>37</v>
      </c>
      <c r="BP17" s="180">
        <f t="shared" ref="BP17:BP18" si="36">AB17+AV17</f>
        <v>42</v>
      </c>
      <c r="BQ17" s="180">
        <f t="shared" ref="BQ17:BQ18" si="37">AC17+AW17</f>
        <v>34</v>
      </c>
      <c r="BR17" s="173">
        <f>SUM(BM17:BQ17)</f>
        <v>189</v>
      </c>
    </row>
    <row r="18" spans="2:70" ht="15.75" thickBot="1" x14ac:dyDescent="0.2">
      <c r="B18" s="149" t="s">
        <v>38</v>
      </c>
      <c r="C18" s="146">
        <f>AD37</f>
        <v>397</v>
      </c>
      <c r="D18" s="65">
        <f>AD38</f>
        <v>410</v>
      </c>
      <c r="E18" s="66">
        <f>SUM(C18:D18)</f>
        <v>807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29"/>
        <v>397</v>
      </c>
      <c r="J18" s="116">
        <f t="shared" si="29"/>
        <v>410</v>
      </c>
      <c r="K18" s="117">
        <f t="shared" si="29"/>
        <v>807</v>
      </c>
      <c r="L18" s="69"/>
      <c r="O18" s="239" t="s">
        <v>15</v>
      </c>
      <c r="P18" s="258"/>
      <c r="Q18" s="14">
        <v>44</v>
      </c>
      <c r="R18" s="15">
        <v>39</v>
      </c>
      <c r="S18" s="15">
        <v>52</v>
      </c>
      <c r="T18" s="15">
        <v>17</v>
      </c>
      <c r="U18" s="15">
        <v>31</v>
      </c>
      <c r="V18" s="15">
        <f>SUM(Q18:U18)</f>
        <v>183</v>
      </c>
      <c r="W18" s="256" t="s">
        <v>15</v>
      </c>
      <c r="X18" s="257"/>
      <c r="Y18" s="15">
        <v>24</v>
      </c>
      <c r="Z18" s="15">
        <v>25</v>
      </c>
      <c r="AA18" s="15">
        <v>35</v>
      </c>
      <c r="AB18" s="15">
        <v>28</v>
      </c>
      <c r="AC18" s="15">
        <v>24</v>
      </c>
      <c r="AD18" s="16">
        <f>SUM(Y18:AC18)</f>
        <v>136</v>
      </c>
      <c r="AI18" s="239" t="s">
        <v>15</v>
      </c>
      <c r="AJ18" s="258"/>
      <c r="AK18" s="14">
        <v>0</v>
      </c>
      <c r="AL18" s="15">
        <v>2</v>
      </c>
      <c r="AM18" s="15">
        <v>2</v>
      </c>
      <c r="AN18" s="15">
        <v>0</v>
      </c>
      <c r="AO18" s="15">
        <v>0</v>
      </c>
      <c r="AP18" s="15">
        <f>SUM(AK18:AO18)</f>
        <v>4</v>
      </c>
      <c r="AQ18" s="256" t="s">
        <v>15</v>
      </c>
      <c r="AR18" s="257"/>
      <c r="AS18" s="15">
        <v>2</v>
      </c>
      <c r="AT18" s="15">
        <v>0</v>
      </c>
      <c r="AU18" s="15">
        <v>2</v>
      </c>
      <c r="AV18" s="15">
        <v>2</v>
      </c>
      <c r="AW18" s="15">
        <v>0</v>
      </c>
      <c r="AX18" s="16">
        <f>SUM(AS18:AW18)</f>
        <v>6</v>
      </c>
      <c r="BC18" s="239" t="s">
        <v>15</v>
      </c>
      <c r="BD18" s="258"/>
      <c r="BE18" s="14">
        <f>Q18+AK18</f>
        <v>44</v>
      </c>
      <c r="BF18" s="14">
        <f t="shared" si="30"/>
        <v>41</v>
      </c>
      <c r="BG18" s="14">
        <f t="shared" si="31"/>
        <v>54</v>
      </c>
      <c r="BH18" s="14">
        <f t="shared" si="32"/>
        <v>17</v>
      </c>
      <c r="BI18" s="14">
        <f t="shared" si="33"/>
        <v>31</v>
      </c>
      <c r="BJ18" s="15">
        <f>SUM(BE18:BI18)</f>
        <v>187</v>
      </c>
      <c r="BK18" s="252" t="s">
        <v>15</v>
      </c>
      <c r="BL18" s="252"/>
      <c r="BM18" s="14">
        <f>Y18+AS18</f>
        <v>26</v>
      </c>
      <c r="BN18" s="14">
        <f t="shared" si="34"/>
        <v>25</v>
      </c>
      <c r="BO18" s="14">
        <f t="shared" si="35"/>
        <v>37</v>
      </c>
      <c r="BP18" s="14">
        <f t="shared" si="36"/>
        <v>30</v>
      </c>
      <c r="BQ18" s="14">
        <f t="shared" si="37"/>
        <v>24</v>
      </c>
      <c r="BR18" s="16">
        <f>SUM(BM18:BQ18)</f>
        <v>142</v>
      </c>
    </row>
    <row r="19" spans="2:70" ht="15" x14ac:dyDescent="0.15">
      <c r="B19" s="150" t="s">
        <v>39</v>
      </c>
      <c r="C19" s="138">
        <f>V42</f>
        <v>468</v>
      </c>
      <c r="D19" s="59">
        <f>V43</f>
        <v>499</v>
      </c>
      <c r="E19" s="60">
        <f>SUM(C19:D19)</f>
        <v>967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29"/>
        <v>468</v>
      </c>
      <c r="J19" s="105">
        <f t="shared" si="29"/>
        <v>499</v>
      </c>
      <c r="K19" s="118">
        <f t="shared" si="29"/>
        <v>967</v>
      </c>
      <c r="L19" s="69"/>
      <c r="O19" s="239" t="s">
        <v>12</v>
      </c>
      <c r="P19" s="240"/>
      <c r="Q19" s="17">
        <f t="shared" ref="Q19:V19" si="38">SUM(Q17:Q18)</f>
        <v>75</v>
      </c>
      <c r="R19" s="17">
        <f t="shared" si="38"/>
        <v>69</v>
      </c>
      <c r="S19" s="17">
        <f t="shared" si="38"/>
        <v>91</v>
      </c>
      <c r="T19" s="17">
        <f t="shared" si="38"/>
        <v>58</v>
      </c>
      <c r="U19" s="17">
        <f t="shared" si="38"/>
        <v>75</v>
      </c>
      <c r="V19" s="17">
        <f t="shared" si="38"/>
        <v>368</v>
      </c>
      <c r="W19" s="260" t="s">
        <v>12</v>
      </c>
      <c r="X19" s="261"/>
      <c r="Y19" s="17">
        <f>SUM(Y17:Y18)</f>
        <v>66</v>
      </c>
      <c r="Z19" s="17">
        <f t="shared" ref="Z19:AD19" si="39">SUM(Z17:Z18)</f>
        <v>54</v>
      </c>
      <c r="AA19" s="17">
        <f t="shared" si="39"/>
        <v>71</v>
      </c>
      <c r="AB19" s="17">
        <f t="shared" si="39"/>
        <v>67</v>
      </c>
      <c r="AC19" s="17">
        <f t="shared" si="39"/>
        <v>55</v>
      </c>
      <c r="AD19" s="17">
        <f t="shared" si="39"/>
        <v>313</v>
      </c>
      <c r="AI19" s="239" t="s">
        <v>12</v>
      </c>
      <c r="AJ19" s="240"/>
      <c r="AK19" s="17">
        <f t="shared" ref="AK19:AP19" si="40">SUM(AK17:AK18)</f>
        <v>2</v>
      </c>
      <c r="AL19" s="17">
        <f t="shared" si="40"/>
        <v>8</v>
      </c>
      <c r="AM19" s="17">
        <f t="shared" si="40"/>
        <v>2</v>
      </c>
      <c r="AN19" s="17">
        <f t="shared" si="40"/>
        <v>3</v>
      </c>
      <c r="AO19" s="17">
        <f t="shared" si="40"/>
        <v>4</v>
      </c>
      <c r="AP19" s="17">
        <f t="shared" si="40"/>
        <v>19</v>
      </c>
      <c r="AQ19" s="260" t="s">
        <v>12</v>
      </c>
      <c r="AR19" s="261"/>
      <c r="AS19" s="17">
        <f t="shared" ref="AS19:AX19" si="41">SUM(AS17:AS18)</f>
        <v>6</v>
      </c>
      <c r="AT19" s="17">
        <f t="shared" si="41"/>
        <v>1</v>
      </c>
      <c r="AU19" s="17">
        <f t="shared" si="41"/>
        <v>3</v>
      </c>
      <c r="AV19" s="17">
        <f t="shared" si="41"/>
        <v>5</v>
      </c>
      <c r="AW19" s="17">
        <f t="shared" si="41"/>
        <v>3</v>
      </c>
      <c r="AX19" s="17">
        <f t="shared" si="41"/>
        <v>18</v>
      </c>
      <c r="BC19" s="239" t="s">
        <v>12</v>
      </c>
      <c r="BD19" s="240"/>
      <c r="BE19" s="17">
        <f t="shared" ref="BE19:BJ19" si="42">SUM(BE17:BE18)</f>
        <v>77</v>
      </c>
      <c r="BF19" s="17">
        <f t="shared" si="42"/>
        <v>77</v>
      </c>
      <c r="BG19" s="17">
        <f t="shared" si="42"/>
        <v>93</v>
      </c>
      <c r="BH19" s="17">
        <f t="shared" si="42"/>
        <v>61</v>
      </c>
      <c r="BI19" s="17">
        <f t="shared" si="42"/>
        <v>79</v>
      </c>
      <c r="BJ19" s="17">
        <f t="shared" si="42"/>
        <v>387</v>
      </c>
      <c r="BK19" s="260" t="s">
        <v>12</v>
      </c>
      <c r="BL19" s="261"/>
      <c r="BM19" s="17">
        <f t="shared" ref="BM19:BR19" si="43">SUM(BM17:BM18)</f>
        <v>72</v>
      </c>
      <c r="BN19" s="17">
        <f t="shared" si="43"/>
        <v>55</v>
      </c>
      <c r="BO19" s="17">
        <f t="shared" si="43"/>
        <v>74</v>
      </c>
      <c r="BP19" s="17">
        <f t="shared" si="43"/>
        <v>72</v>
      </c>
      <c r="BQ19" s="17">
        <f t="shared" si="43"/>
        <v>58</v>
      </c>
      <c r="BR19" s="17">
        <f t="shared" si="43"/>
        <v>331</v>
      </c>
    </row>
    <row r="20" spans="2:70" ht="15.75" thickBot="1" x14ac:dyDescent="0.2">
      <c r="B20" s="151" t="s">
        <v>22</v>
      </c>
      <c r="C20" s="147">
        <f>C9-C18-C19</f>
        <v>839</v>
      </c>
      <c r="D20" s="76">
        <f>D9-D18-D19</f>
        <v>1362</v>
      </c>
      <c r="E20" s="77">
        <f>SUM(C20:D20)</f>
        <v>2201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839</v>
      </c>
      <c r="J20" s="120">
        <f t="shared" si="29"/>
        <v>1363</v>
      </c>
      <c r="K20" s="121">
        <f t="shared" si="29"/>
        <v>2202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72">
        <v>35</v>
      </c>
      <c r="R22" s="168">
        <v>45</v>
      </c>
      <c r="S22" s="171">
        <v>42</v>
      </c>
      <c r="T22" s="171">
        <v>36</v>
      </c>
      <c r="U22" s="171">
        <v>36</v>
      </c>
      <c r="V22" s="171">
        <f>SUM(Q22:U22)</f>
        <v>194</v>
      </c>
      <c r="W22" s="249" t="s">
        <v>13</v>
      </c>
      <c r="X22" s="250"/>
      <c r="Y22" s="171">
        <v>49</v>
      </c>
      <c r="Z22" s="171">
        <v>48</v>
      </c>
      <c r="AA22" s="171">
        <v>48</v>
      </c>
      <c r="AB22" s="171">
        <v>53</v>
      </c>
      <c r="AC22" s="24">
        <v>56</v>
      </c>
      <c r="AD22" s="173">
        <f>SUM(Y22:AC22)</f>
        <v>254</v>
      </c>
      <c r="AI22" s="239" t="s">
        <v>13</v>
      </c>
      <c r="AJ22" s="258"/>
      <c r="AK22" s="172">
        <v>4</v>
      </c>
      <c r="AL22" s="171">
        <v>1</v>
      </c>
      <c r="AM22" s="171">
        <v>1</v>
      </c>
      <c r="AN22" s="171">
        <v>1</v>
      </c>
      <c r="AO22" s="171">
        <v>3</v>
      </c>
      <c r="AP22" s="171">
        <f>SUM(AK22:AO22)</f>
        <v>10</v>
      </c>
      <c r="AQ22" s="249" t="s">
        <v>13</v>
      </c>
      <c r="AR22" s="250"/>
      <c r="AS22" s="171">
        <v>1</v>
      </c>
      <c r="AT22" s="171">
        <v>2</v>
      </c>
      <c r="AU22" s="171">
        <v>2</v>
      </c>
      <c r="AV22" s="171">
        <v>0</v>
      </c>
      <c r="AW22" s="171">
        <v>1</v>
      </c>
      <c r="AX22" s="173">
        <f>SUM(AS22:AW22)</f>
        <v>6</v>
      </c>
      <c r="BC22" s="239" t="s">
        <v>13</v>
      </c>
      <c r="BD22" s="258"/>
      <c r="BE22" s="180">
        <f>Q22+AK22</f>
        <v>39</v>
      </c>
      <c r="BF22" s="180">
        <f t="shared" ref="BF22:BF23" si="44">R22+AL22</f>
        <v>46</v>
      </c>
      <c r="BG22" s="180">
        <f t="shared" ref="BG22:BG23" si="45">S22+AM22</f>
        <v>43</v>
      </c>
      <c r="BH22" s="180">
        <f t="shared" ref="BH22:BH23" si="46">T22+AN22</f>
        <v>37</v>
      </c>
      <c r="BI22" s="180">
        <f t="shared" ref="BI22:BI23" si="47">U22+AO22</f>
        <v>39</v>
      </c>
      <c r="BJ22" s="171">
        <f>SUM(BE22:BI22)</f>
        <v>204</v>
      </c>
      <c r="BK22" s="251" t="s">
        <v>13</v>
      </c>
      <c r="BL22" s="251"/>
      <c r="BM22" s="180">
        <f>Y22+AS22</f>
        <v>50</v>
      </c>
      <c r="BN22" s="180">
        <f t="shared" ref="BN22:BN23" si="48">Z22+AT22</f>
        <v>50</v>
      </c>
      <c r="BO22" s="180">
        <f t="shared" ref="BO22:BO23" si="49">AA22+AU22</f>
        <v>50</v>
      </c>
      <c r="BP22" s="180">
        <f t="shared" ref="BP22:BP23" si="50">AB22+AV22</f>
        <v>53</v>
      </c>
      <c r="BQ22" s="180">
        <f t="shared" ref="BQ22:BQ23" si="51">AC22+AW22</f>
        <v>57</v>
      </c>
      <c r="BR22" s="173">
        <f>SUM(BM22:BQ22)</f>
        <v>260</v>
      </c>
    </row>
    <row r="23" spans="2:70" ht="16.5" thickTop="1" thickBot="1" x14ac:dyDescent="0.2">
      <c r="B23" s="94" t="s">
        <v>37</v>
      </c>
      <c r="C23" s="95">
        <f>ROUND(C17/$C$10,4)</f>
        <v>0.32840000000000003</v>
      </c>
      <c r="D23" s="96">
        <f>ROUND(D17/$D$10,4)</f>
        <v>0.2888</v>
      </c>
      <c r="E23" s="97">
        <f>ROUND(E17/$E$10,4)</f>
        <v>0.30780000000000002</v>
      </c>
      <c r="F23" s="95">
        <f>ROUND(F17/$F$10,4)</f>
        <v>0.08</v>
      </c>
      <c r="G23" s="96">
        <f>ROUND(G17/$G$10,4)</f>
        <v>0.2</v>
      </c>
      <c r="H23" s="97">
        <f>ROUND(H17/$H$10,4)</f>
        <v>0.1368</v>
      </c>
      <c r="I23" s="124">
        <f>ROUND(I17/$I$10,4)</f>
        <v>0.32590000000000002</v>
      </c>
      <c r="J23" s="125">
        <f>ROUND(J17/$J$10,4)</f>
        <v>0.28810000000000002</v>
      </c>
      <c r="K23" s="126">
        <f>ROUND(K17/$K$10,4)</f>
        <v>0.30620000000000003</v>
      </c>
      <c r="L23" s="69"/>
      <c r="O23" s="239" t="s">
        <v>15</v>
      </c>
      <c r="P23" s="258"/>
      <c r="Q23" s="14">
        <v>36</v>
      </c>
      <c r="R23" s="15">
        <v>29</v>
      </c>
      <c r="S23" s="15">
        <v>38</v>
      </c>
      <c r="T23" s="15">
        <v>29</v>
      </c>
      <c r="U23" s="15">
        <v>45</v>
      </c>
      <c r="V23" s="15">
        <f>SUM(Q23:U23)</f>
        <v>177</v>
      </c>
      <c r="W23" s="256" t="s">
        <v>15</v>
      </c>
      <c r="X23" s="257"/>
      <c r="Y23" s="15">
        <v>41</v>
      </c>
      <c r="Z23" s="15">
        <v>41</v>
      </c>
      <c r="AA23" s="15">
        <v>44</v>
      </c>
      <c r="AB23" s="15">
        <v>50</v>
      </c>
      <c r="AC23" s="25">
        <v>64</v>
      </c>
      <c r="AD23" s="16">
        <f>SUM(Y23:AC23)</f>
        <v>240</v>
      </c>
      <c r="AI23" s="239" t="s">
        <v>15</v>
      </c>
      <c r="AJ23" s="258"/>
      <c r="AK23" s="14">
        <v>3</v>
      </c>
      <c r="AL23" s="15">
        <v>3</v>
      </c>
      <c r="AM23" s="15">
        <v>2</v>
      </c>
      <c r="AN23" s="15">
        <v>4</v>
      </c>
      <c r="AO23" s="15">
        <v>4</v>
      </c>
      <c r="AP23" s="15">
        <f>SUM(AK23:AO23)</f>
        <v>16</v>
      </c>
      <c r="AQ23" s="256" t="s">
        <v>15</v>
      </c>
      <c r="AR23" s="257"/>
      <c r="AS23" s="15">
        <v>3</v>
      </c>
      <c r="AT23" s="15">
        <v>2</v>
      </c>
      <c r="AU23" s="15">
        <v>1</v>
      </c>
      <c r="AV23" s="15">
        <v>0</v>
      </c>
      <c r="AW23" s="15">
        <v>0</v>
      </c>
      <c r="AX23" s="16">
        <f>SUM(AS23:AW23)</f>
        <v>6</v>
      </c>
      <c r="BC23" s="239" t="s">
        <v>15</v>
      </c>
      <c r="BD23" s="258"/>
      <c r="BE23" s="14">
        <f>Q23+AK23</f>
        <v>39</v>
      </c>
      <c r="BF23" s="14">
        <f t="shared" si="44"/>
        <v>32</v>
      </c>
      <c r="BG23" s="14">
        <f t="shared" si="45"/>
        <v>40</v>
      </c>
      <c r="BH23" s="14">
        <f t="shared" si="46"/>
        <v>33</v>
      </c>
      <c r="BI23" s="14">
        <f t="shared" si="47"/>
        <v>49</v>
      </c>
      <c r="BJ23" s="15">
        <f>SUM(BE23:BI23)</f>
        <v>193</v>
      </c>
      <c r="BK23" s="252" t="s">
        <v>15</v>
      </c>
      <c r="BL23" s="252"/>
      <c r="BM23" s="14">
        <f>Y23+AS23</f>
        <v>44</v>
      </c>
      <c r="BN23" s="14">
        <f t="shared" si="48"/>
        <v>43</v>
      </c>
      <c r="BO23" s="14">
        <f t="shared" si="49"/>
        <v>45</v>
      </c>
      <c r="BP23" s="14">
        <f t="shared" si="50"/>
        <v>50</v>
      </c>
      <c r="BQ23" s="14">
        <f t="shared" si="51"/>
        <v>64</v>
      </c>
      <c r="BR23" s="16">
        <f>SUM(BM23:BQ23)</f>
        <v>246</v>
      </c>
    </row>
    <row r="24" spans="2:70" ht="15" x14ac:dyDescent="0.15">
      <c r="B24" s="84" t="s">
        <v>38</v>
      </c>
      <c r="C24" s="86">
        <f>ROUND(C18/$C$10,4)</f>
        <v>8.0699999999999994E-2</v>
      </c>
      <c r="D24" s="83">
        <f>ROUND(D18/$D$10,4)</f>
        <v>7.6999999999999999E-2</v>
      </c>
      <c r="E24" s="87">
        <f>ROUND(E18/$E$10,4)</f>
        <v>7.8799999999999995E-2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7.9899999999999999E-2</v>
      </c>
      <c r="J24" s="128">
        <f>ROUND(J18/$J$10,4)</f>
        <v>7.6399999999999996E-2</v>
      </c>
      <c r="K24" s="129">
        <f>ROUND(K18/$K$10,4)</f>
        <v>7.8100000000000003E-2</v>
      </c>
      <c r="O24" s="239" t="s">
        <v>12</v>
      </c>
      <c r="P24" s="240"/>
      <c r="Q24" s="17">
        <f t="shared" ref="Q24:V24" si="52">SUM(Q22:Q23)</f>
        <v>71</v>
      </c>
      <c r="R24" s="17">
        <f t="shared" si="52"/>
        <v>74</v>
      </c>
      <c r="S24" s="17">
        <f t="shared" si="52"/>
        <v>80</v>
      </c>
      <c r="T24" s="17">
        <f t="shared" si="52"/>
        <v>65</v>
      </c>
      <c r="U24" s="17">
        <f t="shared" si="52"/>
        <v>81</v>
      </c>
      <c r="V24" s="17">
        <f t="shared" si="52"/>
        <v>371</v>
      </c>
      <c r="W24" s="260" t="s">
        <v>12</v>
      </c>
      <c r="X24" s="261"/>
      <c r="Y24" s="17">
        <f t="shared" ref="Y24:AD24" si="53">SUM(Y22:Y23)</f>
        <v>90</v>
      </c>
      <c r="Z24" s="17">
        <f t="shared" si="53"/>
        <v>89</v>
      </c>
      <c r="AA24" s="17">
        <f t="shared" si="53"/>
        <v>92</v>
      </c>
      <c r="AB24" s="17">
        <f t="shared" si="53"/>
        <v>103</v>
      </c>
      <c r="AC24" s="17">
        <f t="shared" si="53"/>
        <v>120</v>
      </c>
      <c r="AD24" s="17">
        <f t="shared" si="53"/>
        <v>494</v>
      </c>
      <c r="AI24" s="239" t="s">
        <v>12</v>
      </c>
      <c r="AJ24" s="240"/>
      <c r="AK24" s="17">
        <f t="shared" ref="AK24:AP24" si="54">SUM(AK22:AK23)</f>
        <v>7</v>
      </c>
      <c r="AL24" s="17">
        <f t="shared" si="54"/>
        <v>4</v>
      </c>
      <c r="AM24" s="17">
        <f t="shared" si="54"/>
        <v>3</v>
      </c>
      <c r="AN24" s="17">
        <f t="shared" si="54"/>
        <v>5</v>
      </c>
      <c r="AO24" s="17">
        <f t="shared" si="54"/>
        <v>7</v>
      </c>
      <c r="AP24" s="26">
        <f t="shared" si="54"/>
        <v>26</v>
      </c>
      <c r="AQ24" s="260" t="s">
        <v>12</v>
      </c>
      <c r="AR24" s="261"/>
      <c r="AS24" s="17">
        <f t="shared" ref="AS24:AX24" si="55">SUM(AS22:AS23)</f>
        <v>4</v>
      </c>
      <c r="AT24" s="17">
        <f t="shared" si="55"/>
        <v>4</v>
      </c>
      <c r="AU24" s="17">
        <f t="shared" si="55"/>
        <v>3</v>
      </c>
      <c r="AV24" s="17">
        <f t="shared" si="55"/>
        <v>0</v>
      </c>
      <c r="AW24" s="17">
        <f t="shared" si="55"/>
        <v>1</v>
      </c>
      <c r="AX24" s="17">
        <f t="shared" si="55"/>
        <v>12</v>
      </c>
      <c r="BC24" s="239" t="s">
        <v>12</v>
      </c>
      <c r="BD24" s="240"/>
      <c r="BE24" s="17">
        <f t="shared" ref="BE24:BJ24" si="56">SUM(BE22:BE23)</f>
        <v>78</v>
      </c>
      <c r="BF24" s="17">
        <f t="shared" si="56"/>
        <v>78</v>
      </c>
      <c r="BG24" s="17">
        <f t="shared" si="56"/>
        <v>83</v>
      </c>
      <c r="BH24" s="17">
        <f t="shared" si="56"/>
        <v>70</v>
      </c>
      <c r="BI24" s="17">
        <f t="shared" si="56"/>
        <v>88</v>
      </c>
      <c r="BJ24" s="17">
        <f t="shared" si="56"/>
        <v>397</v>
      </c>
      <c r="BK24" s="260" t="s">
        <v>12</v>
      </c>
      <c r="BL24" s="261"/>
      <c r="BM24" s="17">
        <f t="shared" ref="BM24:BR24" si="57">SUM(BM22:BM23)</f>
        <v>94</v>
      </c>
      <c r="BN24" s="17">
        <f t="shared" si="57"/>
        <v>93</v>
      </c>
      <c r="BO24" s="17">
        <f t="shared" si="57"/>
        <v>95</v>
      </c>
      <c r="BP24" s="17">
        <f t="shared" si="57"/>
        <v>103</v>
      </c>
      <c r="BQ24" s="17">
        <f t="shared" si="57"/>
        <v>121</v>
      </c>
      <c r="BR24" s="17">
        <f t="shared" si="57"/>
        <v>506</v>
      </c>
    </row>
    <row r="25" spans="2:70" ht="15" x14ac:dyDescent="0.15">
      <c r="B25" s="84" t="s">
        <v>39</v>
      </c>
      <c r="C25" s="86">
        <f>ROUND(C19/$C$10,4)</f>
        <v>9.5200000000000007E-2</v>
      </c>
      <c r="D25" s="83">
        <f>ROUND(D19/$D$10,4)</f>
        <v>9.3799999999999994E-2</v>
      </c>
      <c r="E25" s="87">
        <f>ROUND(E19/$E$10,4)</f>
        <v>9.4399999999999998E-2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9.4200000000000006E-2</v>
      </c>
      <c r="J25" s="128">
        <f>ROUND(J19/$J$10,4)</f>
        <v>9.2999999999999999E-2</v>
      </c>
      <c r="K25" s="129">
        <f>ROUND(K19/$K$10,4)</f>
        <v>9.3600000000000003E-2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0.1706</v>
      </c>
      <c r="D26" s="89">
        <f>ROUND(D20/$D$10,4)</f>
        <v>0.25590000000000002</v>
      </c>
      <c r="E26" s="90">
        <f>ROUND(E20/$E$10,4)</f>
        <v>0.21490000000000001</v>
      </c>
      <c r="F26" s="88">
        <f>ROUND(F20/$F$10,4)</f>
        <v>0</v>
      </c>
      <c r="G26" s="89">
        <f>ROUND(G20/$G$10,4)</f>
        <v>2.2200000000000001E-2</v>
      </c>
      <c r="H26" s="90">
        <f>ROUND(H20/$H$10,4)</f>
        <v>1.0500000000000001E-2</v>
      </c>
      <c r="I26" s="130">
        <f>ROUND(I20/$I$10,4)</f>
        <v>0.16889999999999999</v>
      </c>
      <c r="J26" s="131">
        <f>ROUND(J20/$J$10,4)</f>
        <v>0.254</v>
      </c>
      <c r="K26" s="132">
        <f>ROUND(K20/$K$10,4)</f>
        <v>0.21310000000000001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72">
        <v>63</v>
      </c>
      <c r="R27" s="171">
        <v>55</v>
      </c>
      <c r="S27" s="171">
        <v>49</v>
      </c>
      <c r="T27" s="171">
        <v>67</v>
      </c>
      <c r="U27" s="171">
        <v>62</v>
      </c>
      <c r="V27" s="171">
        <f>SUM(Q27:U27)</f>
        <v>296</v>
      </c>
      <c r="W27" s="249" t="s">
        <v>13</v>
      </c>
      <c r="X27" s="250"/>
      <c r="Y27" s="171">
        <v>75</v>
      </c>
      <c r="Z27" s="171">
        <v>63</v>
      </c>
      <c r="AA27" s="171">
        <v>93</v>
      </c>
      <c r="AB27" s="171">
        <v>91</v>
      </c>
      <c r="AC27" s="171">
        <v>68</v>
      </c>
      <c r="AD27" s="173">
        <f>SUM(Y27:AC27)</f>
        <v>390</v>
      </c>
      <c r="AI27" s="239" t="s">
        <v>13</v>
      </c>
      <c r="AJ27" s="258"/>
      <c r="AK27" s="172">
        <v>0</v>
      </c>
      <c r="AL27" s="171">
        <v>0</v>
      </c>
      <c r="AM27" s="171">
        <v>0</v>
      </c>
      <c r="AN27" s="171">
        <v>0</v>
      </c>
      <c r="AO27" s="171">
        <v>0</v>
      </c>
      <c r="AP27" s="171">
        <f>SUM(AK27:AO27)</f>
        <v>0</v>
      </c>
      <c r="AQ27" s="249" t="s">
        <v>13</v>
      </c>
      <c r="AR27" s="250"/>
      <c r="AS27" s="171">
        <v>1</v>
      </c>
      <c r="AT27" s="171">
        <v>0</v>
      </c>
      <c r="AU27" s="171">
        <v>0</v>
      </c>
      <c r="AV27" s="171">
        <v>1</v>
      </c>
      <c r="AW27" s="171">
        <v>0</v>
      </c>
      <c r="AX27" s="173">
        <f>SUM(AS27:AW27)</f>
        <v>2</v>
      </c>
      <c r="BC27" s="239" t="s">
        <v>13</v>
      </c>
      <c r="BD27" s="258"/>
      <c r="BE27" s="180">
        <f>Q27+AK27</f>
        <v>63</v>
      </c>
      <c r="BF27" s="180">
        <f t="shared" ref="BF27:BF28" si="58">R27+AL27</f>
        <v>55</v>
      </c>
      <c r="BG27" s="180">
        <f t="shared" ref="BG27:BG28" si="59">S27+AM27</f>
        <v>49</v>
      </c>
      <c r="BH27" s="180">
        <f t="shared" ref="BH27:BH28" si="60">T27+AN27</f>
        <v>67</v>
      </c>
      <c r="BI27" s="180">
        <f t="shared" ref="BI27:BI28" si="61">U27+AO27</f>
        <v>62</v>
      </c>
      <c r="BJ27" s="171">
        <f>SUM(BE27:BI27)</f>
        <v>296</v>
      </c>
      <c r="BK27" s="251" t="s">
        <v>13</v>
      </c>
      <c r="BL27" s="251"/>
      <c r="BM27" s="180">
        <f>Y27+AS27</f>
        <v>76</v>
      </c>
      <c r="BN27" s="180">
        <f t="shared" ref="BN27:BN28" si="62">Z27+AT27</f>
        <v>63</v>
      </c>
      <c r="BO27" s="180">
        <f t="shared" ref="BO27:BO28" si="63">AA27+AU27</f>
        <v>93</v>
      </c>
      <c r="BP27" s="180">
        <f t="shared" ref="BP27:BP28" si="64">AB27+AV27</f>
        <v>92</v>
      </c>
      <c r="BQ27" s="180">
        <f t="shared" ref="BQ27:BQ28" si="65">AC27+AW27</f>
        <v>68</v>
      </c>
      <c r="BR27" s="173">
        <f>SUM(BM27:BQ27)</f>
        <v>392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55</v>
      </c>
      <c r="R28" s="15">
        <v>51</v>
      </c>
      <c r="S28" s="15">
        <v>58</v>
      </c>
      <c r="T28" s="15">
        <v>46</v>
      </c>
      <c r="U28" s="15">
        <v>75</v>
      </c>
      <c r="V28" s="15">
        <f>SUM(Q28:U28)</f>
        <v>285</v>
      </c>
      <c r="W28" s="256" t="s">
        <v>15</v>
      </c>
      <c r="X28" s="257"/>
      <c r="Y28" s="15">
        <v>70</v>
      </c>
      <c r="Z28" s="15">
        <v>61</v>
      </c>
      <c r="AA28" s="15">
        <v>64</v>
      </c>
      <c r="AB28" s="15">
        <v>55</v>
      </c>
      <c r="AC28" s="15">
        <v>62</v>
      </c>
      <c r="AD28" s="16">
        <f>SUM(Y28:AC28)</f>
        <v>312</v>
      </c>
      <c r="AI28" s="239" t="s">
        <v>15</v>
      </c>
      <c r="AJ28" s="258"/>
      <c r="AK28" s="14">
        <v>0</v>
      </c>
      <c r="AL28" s="15">
        <v>0</v>
      </c>
      <c r="AM28" s="15">
        <v>0</v>
      </c>
      <c r="AN28" s="15">
        <v>0</v>
      </c>
      <c r="AO28" s="15">
        <v>3</v>
      </c>
      <c r="AP28" s="15">
        <f>SUM(AK28:AO28)</f>
        <v>3</v>
      </c>
      <c r="AQ28" s="256" t="s">
        <v>15</v>
      </c>
      <c r="AR28" s="257"/>
      <c r="AS28" s="15">
        <v>0</v>
      </c>
      <c r="AT28" s="15">
        <v>1</v>
      </c>
      <c r="AU28" s="15">
        <v>0</v>
      </c>
      <c r="AV28" s="15">
        <v>1</v>
      </c>
      <c r="AW28" s="15">
        <v>0</v>
      </c>
      <c r="AX28" s="16">
        <f>SUM(AS28:AW28)</f>
        <v>2</v>
      </c>
      <c r="BC28" s="239" t="s">
        <v>15</v>
      </c>
      <c r="BD28" s="258"/>
      <c r="BE28" s="14">
        <f>Q28+AK28</f>
        <v>55</v>
      </c>
      <c r="BF28" s="14">
        <f t="shared" si="58"/>
        <v>51</v>
      </c>
      <c r="BG28" s="14">
        <f t="shared" si="59"/>
        <v>58</v>
      </c>
      <c r="BH28" s="14">
        <f t="shared" si="60"/>
        <v>46</v>
      </c>
      <c r="BI28" s="14">
        <f t="shared" si="61"/>
        <v>78</v>
      </c>
      <c r="BJ28" s="15">
        <f>SUM(BE28:BI28)</f>
        <v>288</v>
      </c>
      <c r="BK28" s="252" t="s">
        <v>15</v>
      </c>
      <c r="BL28" s="252"/>
      <c r="BM28" s="14">
        <f>Y28+AS28</f>
        <v>70</v>
      </c>
      <c r="BN28" s="14">
        <f t="shared" si="62"/>
        <v>62</v>
      </c>
      <c r="BO28" s="14">
        <f t="shared" si="63"/>
        <v>64</v>
      </c>
      <c r="BP28" s="14">
        <f t="shared" si="64"/>
        <v>56</v>
      </c>
      <c r="BQ28" s="14">
        <f t="shared" si="65"/>
        <v>62</v>
      </c>
      <c r="BR28" s="16">
        <f>SUM(BM28:BQ28)</f>
        <v>314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118</v>
      </c>
      <c r="R29" s="17">
        <f t="shared" ref="R29:V29" si="66">SUM(R27:R28)</f>
        <v>106</v>
      </c>
      <c r="S29" s="17">
        <f t="shared" si="66"/>
        <v>107</v>
      </c>
      <c r="T29" s="17">
        <f t="shared" si="66"/>
        <v>113</v>
      </c>
      <c r="U29" s="17">
        <f t="shared" si="66"/>
        <v>137</v>
      </c>
      <c r="V29" s="17">
        <f t="shared" si="66"/>
        <v>581</v>
      </c>
      <c r="W29" s="260" t="s">
        <v>12</v>
      </c>
      <c r="X29" s="261"/>
      <c r="Y29" s="17">
        <f t="shared" ref="Y29:AD29" si="67">SUM(Y27:Y28)</f>
        <v>145</v>
      </c>
      <c r="Z29" s="17">
        <f t="shared" si="67"/>
        <v>124</v>
      </c>
      <c r="AA29" s="17">
        <f t="shared" si="67"/>
        <v>157</v>
      </c>
      <c r="AB29" s="17">
        <f t="shared" si="67"/>
        <v>146</v>
      </c>
      <c r="AC29" s="17">
        <f t="shared" si="67"/>
        <v>130</v>
      </c>
      <c r="AD29" s="17">
        <f t="shared" si="67"/>
        <v>702</v>
      </c>
      <c r="AI29" s="239" t="s">
        <v>12</v>
      </c>
      <c r="AJ29" s="240"/>
      <c r="AK29" s="17">
        <f t="shared" ref="AK29:AP29" si="68">SUM(AK27:AK28)</f>
        <v>0</v>
      </c>
      <c r="AL29" s="17">
        <f t="shared" si="68"/>
        <v>0</v>
      </c>
      <c r="AM29" s="17">
        <f t="shared" si="68"/>
        <v>0</v>
      </c>
      <c r="AN29" s="17">
        <f t="shared" si="68"/>
        <v>0</v>
      </c>
      <c r="AO29" s="17">
        <f t="shared" si="68"/>
        <v>3</v>
      </c>
      <c r="AP29" s="17">
        <f t="shared" si="68"/>
        <v>3</v>
      </c>
      <c r="AQ29" s="260" t="s">
        <v>12</v>
      </c>
      <c r="AR29" s="261"/>
      <c r="AS29" s="17">
        <f t="shared" ref="AS29:AX29" si="69">SUM(AS27:AS28)</f>
        <v>1</v>
      </c>
      <c r="AT29" s="17">
        <f t="shared" si="69"/>
        <v>1</v>
      </c>
      <c r="AU29" s="17">
        <f t="shared" si="69"/>
        <v>0</v>
      </c>
      <c r="AV29" s="17">
        <f t="shared" si="69"/>
        <v>2</v>
      </c>
      <c r="AW29" s="17">
        <f t="shared" si="69"/>
        <v>0</v>
      </c>
      <c r="AX29" s="17">
        <f t="shared" si="69"/>
        <v>4</v>
      </c>
      <c r="BC29" s="239" t="s">
        <v>12</v>
      </c>
      <c r="BD29" s="240"/>
      <c r="BE29" s="17">
        <f t="shared" ref="BE29:BJ29" si="70">SUM(BE27:BE28)</f>
        <v>118</v>
      </c>
      <c r="BF29" s="17">
        <f t="shared" si="70"/>
        <v>106</v>
      </c>
      <c r="BG29" s="17">
        <f t="shared" si="70"/>
        <v>107</v>
      </c>
      <c r="BH29" s="17">
        <f t="shared" si="70"/>
        <v>113</v>
      </c>
      <c r="BI29" s="17">
        <f t="shared" si="70"/>
        <v>140</v>
      </c>
      <c r="BJ29" s="17">
        <f t="shared" si="70"/>
        <v>584</v>
      </c>
      <c r="BK29" s="260" t="s">
        <v>12</v>
      </c>
      <c r="BL29" s="261"/>
      <c r="BM29" s="17">
        <f t="shared" ref="BM29:BR29" si="71">SUM(BM27:BM28)</f>
        <v>146</v>
      </c>
      <c r="BN29" s="17">
        <f t="shared" si="71"/>
        <v>125</v>
      </c>
      <c r="BO29" s="17">
        <f t="shared" si="71"/>
        <v>157</v>
      </c>
      <c r="BP29" s="17">
        <f t="shared" si="71"/>
        <v>148</v>
      </c>
      <c r="BQ29" s="17">
        <f t="shared" si="71"/>
        <v>130</v>
      </c>
      <c r="BR29" s="17">
        <f t="shared" si="71"/>
        <v>706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72">C18+C19</f>
        <v>865</v>
      </c>
      <c r="D32" s="284">
        <f t="shared" si="72"/>
        <v>909</v>
      </c>
      <c r="E32" s="286">
        <f t="shared" si="72"/>
        <v>1774</v>
      </c>
      <c r="F32" s="282">
        <f t="shared" si="72"/>
        <v>0</v>
      </c>
      <c r="G32" s="284">
        <f t="shared" si="72"/>
        <v>0</v>
      </c>
      <c r="H32" s="286">
        <f t="shared" si="72"/>
        <v>0</v>
      </c>
      <c r="I32" s="294">
        <f t="shared" si="72"/>
        <v>865</v>
      </c>
      <c r="J32" s="296">
        <f t="shared" si="72"/>
        <v>909</v>
      </c>
      <c r="K32" s="298">
        <f t="shared" si="72"/>
        <v>1774</v>
      </c>
      <c r="O32" s="239" t="s">
        <v>13</v>
      </c>
      <c r="P32" s="258"/>
      <c r="Q32" s="172">
        <v>62</v>
      </c>
      <c r="R32" s="171">
        <v>68</v>
      </c>
      <c r="S32" s="171">
        <v>62</v>
      </c>
      <c r="T32" s="171">
        <v>61</v>
      </c>
      <c r="U32" s="171">
        <v>60</v>
      </c>
      <c r="V32" s="171">
        <f>SUM(Q32:U32)</f>
        <v>313</v>
      </c>
      <c r="W32" s="249" t="s">
        <v>13</v>
      </c>
      <c r="X32" s="250"/>
      <c r="Y32" s="171">
        <v>53</v>
      </c>
      <c r="Z32" s="171">
        <v>50</v>
      </c>
      <c r="AA32" s="171">
        <v>57</v>
      </c>
      <c r="AB32" s="171">
        <v>57</v>
      </c>
      <c r="AC32" s="171">
        <v>44</v>
      </c>
      <c r="AD32" s="173">
        <f>SUM(Y32:AC32)</f>
        <v>261</v>
      </c>
      <c r="AI32" s="239" t="s">
        <v>13</v>
      </c>
      <c r="AJ32" s="258"/>
      <c r="AK32" s="172">
        <v>1</v>
      </c>
      <c r="AL32" s="171">
        <v>0</v>
      </c>
      <c r="AM32" s="171">
        <v>0</v>
      </c>
      <c r="AN32" s="171">
        <v>0</v>
      </c>
      <c r="AO32" s="171">
        <v>0</v>
      </c>
      <c r="AP32" s="171">
        <f>SUM(AK32:AO32)</f>
        <v>1</v>
      </c>
      <c r="AQ32" s="249" t="s">
        <v>13</v>
      </c>
      <c r="AR32" s="250"/>
      <c r="AS32" s="171">
        <v>1</v>
      </c>
      <c r="AT32" s="171">
        <v>0</v>
      </c>
      <c r="AU32" s="171"/>
      <c r="AV32" s="171"/>
      <c r="AW32" s="171"/>
      <c r="AX32" s="173">
        <f>SUM(AS32:AW32)</f>
        <v>1</v>
      </c>
      <c r="BC32" s="239" t="s">
        <v>13</v>
      </c>
      <c r="BD32" s="258"/>
      <c r="BE32" s="180">
        <f>Q32+AK32</f>
        <v>63</v>
      </c>
      <c r="BF32" s="180">
        <f t="shared" ref="BF32:BF33" si="73">R32+AL32</f>
        <v>68</v>
      </c>
      <c r="BG32" s="180">
        <f t="shared" ref="BG32:BG33" si="74">S32+AM32</f>
        <v>62</v>
      </c>
      <c r="BH32" s="180">
        <f t="shared" ref="BH32:BH33" si="75">T32+AN32</f>
        <v>61</v>
      </c>
      <c r="BI32" s="180">
        <f t="shared" ref="BI32:BI33" si="76">U32+AO32</f>
        <v>60</v>
      </c>
      <c r="BJ32" s="171">
        <f>SUM(BE32:BI32)</f>
        <v>314</v>
      </c>
      <c r="BK32" s="251" t="s">
        <v>13</v>
      </c>
      <c r="BL32" s="251"/>
      <c r="BM32" s="180">
        <f>Y32+AS32</f>
        <v>54</v>
      </c>
      <c r="BN32" s="180">
        <f t="shared" ref="BN32:BN33" si="77">Z32+AT32</f>
        <v>50</v>
      </c>
      <c r="BO32" s="180">
        <f t="shared" ref="BO32:BO33" si="78">AA32+AU32</f>
        <v>57</v>
      </c>
      <c r="BP32" s="180">
        <f t="shared" ref="BP32:BP33" si="79">AB32+AV32</f>
        <v>57</v>
      </c>
      <c r="BQ32" s="180">
        <f t="shared" ref="BQ32:BQ33" si="80">AC32+AW32</f>
        <v>44</v>
      </c>
      <c r="BR32" s="173">
        <f>SUM(BM32:BQ32)</f>
        <v>262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74</v>
      </c>
      <c r="R33" s="15">
        <v>79</v>
      </c>
      <c r="S33" s="15">
        <v>58</v>
      </c>
      <c r="T33" s="15">
        <v>53</v>
      </c>
      <c r="U33" s="15">
        <v>61</v>
      </c>
      <c r="V33" s="15">
        <f>SUM(Q33:U33)</f>
        <v>325</v>
      </c>
      <c r="W33" s="256" t="s">
        <v>15</v>
      </c>
      <c r="X33" s="257"/>
      <c r="Y33" s="15">
        <v>44</v>
      </c>
      <c r="Z33" s="15">
        <v>59</v>
      </c>
      <c r="AA33" s="15">
        <v>46</v>
      </c>
      <c r="AB33" s="15">
        <v>52</v>
      </c>
      <c r="AC33" s="15">
        <v>64</v>
      </c>
      <c r="AD33" s="16">
        <f>SUM(Y33:AC33)</f>
        <v>265</v>
      </c>
      <c r="AI33" s="239" t="s">
        <v>15</v>
      </c>
      <c r="AJ33" s="258"/>
      <c r="AK33" s="14">
        <v>0</v>
      </c>
      <c r="AL33" s="15">
        <v>3</v>
      </c>
      <c r="AM33" s="15">
        <v>0</v>
      </c>
      <c r="AN33" s="15">
        <v>0</v>
      </c>
      <c r="AO33" s="15">
        <v>0</v>
      </c>
      <c r="AP33" s="15">
        <f>SUM(AK33:AO33)</f>
        <v>3</v>
      </c>
      <c r="AQ33" s="256" t="s">
        <v>15</v>
      </c>
      <c r="AR33" s="257"/>
      <c r="AS33" s="15">
        <v>0</v>
      </c>
      <c r="AT33" s="15">
        <v>1</v>
      </c>
      <c r="AU33" s="15"/>
      <c r="AV33" s="15"/>
      <c r="AW33" s="15"/>
      <c r="AX33" s="16">
        <f>SUM(AS33:AW33)</f>
        <v>1</v>
      </c>
      <c r="BC33" s="239" t="s">
        <v>15</v>
      </c>
      <c r="BD33" s="258"/>
      <c r="BE33" s="14">
        <f>Q33+AK33</f>
        <v>74</v>
      </c>
      <c r="BF33" s="14">
        <f t="shared" si="73"/>
        <v>82</v>
      </c>
      <c r="BG33" s="14">
        <f t="shared" si="74"/>
        <v>58</v>
      </c>
      <c r="BH33" s="14">
        <f t="shared" si="75"/>
        <v>53</v>
      </c>
      <c r="BI33" s="14">
        <f t="shared" si="76"/>
        <v>61</v>
      </c>
      <c r="BJ33" s="15">
        <f>SUM(BE33:BI33)</f>
        <v>328</v>
      </c>
      <c r="BK33" s="252" t="s">
        <v>15</v>
      </c>
      <c r="BL33" s="252"/>
      <c r="BM33" s="14">
        <f>Y33+AS33</f>
        <v>44</v>
      </c>
      <c r="BN33" s="14">
        <f t="shared" si="77"/>
        <v>60</v>
      </c>
      <c r="BO33" s="14">
        <f t="shared" si="78"/>
        <v>46</v>
      </c>
      <c r="BP33" s="14">
        <f t="shared" si="79"/>
        <v>52</v>
      </c>
      <c r="BQ33" s="14">
        <f t="shared" si="80"/>
        <v>64</v>
      </c>
      <c r="BR33" s="16">
        <f>SUM(BM33:BQ33)</f>
        <v>266</v>
      </c>
    </row>
    <row r="34" spans="2:70" x14ac:dyDescent="0.15">
      <c r="B34" s="80" t="s">
        <v>46</v>
      </c>
      <c r="C34" s="312">
        <f t="shared" ref="C34:K34" si="81">C20</f>
        <v>839</v>
      </c>
      <c r="D34" s="314">
        <f t="shared" si="81"/>
        <v>1362</v>
      </c>
      <c r="E34" s="316">
        <f t="shared" si="81"/>
        <v>2201</v>
      </c>
      <c r="F34" s="312">
        <f t="shared" si="81"/>
        <v>0</v>
      </c>
      <c r="G34" s="318">
        <f t="shared" si="81"/>
        <v>1</v>
      </c>
      <c r="H34" s="319">
        <f t="shared" si="81"/>
        <v>1</v>
      </c>
      <c r="I34" s="308">
        <f t="shared" si="81"/>
        <v>839</v>
      </c>
      <c r="J34" s="310">
        <f t="shared" si="81"/>
        <v>1363</v>
      </c>
      <c r="K34" s="324">
        <f t="shared" si="81"/>
        <v>2202</v>
      </c>
      <c r="O34" s="239" t="s">
        <v>12</v>
      </c>
      <c r="P34" s="240"/>
      <c r="Q34" s="17">
        <f t="shared" ref="Q34:V34" si="82">SUM(Q32:Q33)</f>
        <v>136</v>
      </c>
      <c r="R34" s="17">
        <f t="shared" si="82"/>
        <v>147</v>
      </c>
      <c r="S34" s="17">
        <f t="shared" si="82"/>
        <v>120</v>
      </c>
      <c r="T34" s="17">
        <f t="shared" si="82"/>
        <v>114</v>
      </c>
      <c r="U34" s="17">
        <f t="shared" si="82"/>
        <v>121</v>
      </c>
      <c r="V34" s="17">
        <f t="shared" si="82"/>
        <v>638</v>
      </c>
      <c r="W34" s="260" t="s">
        <v>12</v>
      </c>
      <c r="X34" s="261"/>
      <c r="Y34" s="17">
        <f t="shared" ref="Y34:AD34" si="83">SUM(Y32:Y33)</f>
        <v>97</v>
      </c>
      <c r="Z34" s="17">
        <f t="shared" si="83"/>
        <v>109</v>
      </c>
      <c r="AA34" s="17">
        <f t="shared" si="83"/>
        <v>103</v>
      </c>
      <c r="AB34" s="17">
        <f t="shared" si="83"/>
        <v>109</v>
      </c>
      <c r="AC34" s="17">
        <f t="shared" si="83"/>
        <v>108</v>
      </c>
      <c r="AD34" s="17">
        <f t="shared" si="83"/>
        <v>526</v>
      </c>
      <c r="AI34" s="239" t="s">
        <v>12</v>
      </c>
      <c r="AJ34" s="240"/>
      <c r="AK34" s="17">
        <f t="shared" ref="AK34:AP34" si="84">SUM(AK32:AK33)</f>
        <v>1</v>
      </c>
      <c r="AL34" s="17">
        <f t="shared" si="84"/>
        <v>3</v>
      </c>
      <c r="AM34" s="17">
        <f t="shared" si="84"/>
        <v>0</v>
      </c>
      <c r="AN34" s="17">
        <f t="shared" si="84"/>
        <v>0</v>
      </c>
      <c r="AO34" s="17">
        <f t="shared" si="84"/>
        <v>0</v>
      </c>
      <c r="AP34" s="17">
        <f t="shared" si="84"/>
        <v>4</v>
      </c>
      <c r="AQ34" s="260" t="s">
        <v>12</v>
      </c>
      <c r="AR34" s="261"/>
      <c r="AS34" s="17">
        <f>SUM(AS32:AS33)</f>
        <v>1</v>
      </c>
      <c r="AT34" s="17">
        <f t="shared" ref="AT34:AX34" si="85">SUM(AT32:AT33)</f>
        <v>1</v>
      </c>
      <c r="AU34" s="17">
        <f t="shared" si="85"/>
        <v>0</v>
      </c>
      <c r="AV34" s="17">
        <f t="shared" si="85"/>
        <v>0</v>
      </c>
      <c r="AW34" s="17">
        <f t="shared" si="85"/>
        <v>0</v>
      </c>
      <c r="AX34" s="17">
        <f t="shared" si="85"/>
        <v>2</v>
      </c>
      <c r="BC34" s="239" t="s">
        <v>12</v>
      </c>
      <c r="BD34" s="240"/>
      <c r="BE34" s="17">
        <f t="shared" ref="BE34:BJ34" si="86">SUM(BE32:BE33)</f>
        <v>137</v>
      </c>
      <c r="BF34" s="17">
        <f t="shared" si="86"/>
        <v>150</v>
      </c>
      <c r="BG34" s="17">
        <f t="shared" si="86"/>
        <v>120</v>
      </c>
      <c r="BH34" s="17">
        <f t="shared" si="86"/>
        <v>114</v>
      </c>
      <c r="BI34" s="17">
        <f t="shared" si="86"/>
        <v>121</v>
      </c>
      <c r="BJ34" s="17">
        <f t="shared" si="86"/>
        <v>642</v>
      </c>
      <c r="BK34" s="260" t="s">
        <v>12</v>
      </c>
      <c r="BL34" s="261"/>
      <c r="BM34" s="17">
        <f t="shared" ref="BM34:BR34" si="87">SUM(BM32:BM33)</f>
        <v>98</v>
      </c>
      <c r="BN34" s="17">
        <f t="shared" si="87"/>
        <v>110</v>
      </c>
      <c r="BO34" s="17">
        <f t="shared" si="87"/>
        <v>103</v>
      </c>
      <c r="BP34" s="17">
        <f t="shared" si="87"/>
        <v>109</v>
      </c>
      <c r="BQ34" s="17">
        <f t="shared" si="87"/>
        <v>108</v>
      </c>
      <c r="BR34" s="17">
        <f t="shared" si="87"/>
        <v>528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72">
        <v>56</v>
      </c>
      <c r="R37" s="171">
        <v>74</v>
      </c>
      <c r="S37" s="171">
        <v>68</v>
      </c>
      <c r="T37" s="171">
        <v>76</v>
      </c>
      <c r="U37" s="171">
        <v>81</v>
      </c>
      <c r="V37" s="171">
        <f>SUM(Q37:U37)</f>
        <v>355</v>
      </c>
      <c r="W37" s="249" t="s">
        <v>13</v>
      </c>
      <c r="X37" s="250"/>
      <c r="Y37" s="171">
        <v>58</v>
      </c>
      <c r="Z37" s="171">
        <v>69</v>
      </c>
      <c r="AA37" s="171">
        <v>85</v>
      </c>
      <c r="AB37" s="171">
        <v>95</v>
      </c>
      <c r="AC37" s="171">
        <v>90</v>
      </c>
      <c r="AD37" s="173">
        <f>SUM(Y37:AC37)</f>
        <v>397</v>
      </c>
      <c r="AI37" s="239" t="s">
        <v>13</v>
      </c>
      <c r="AJ37" s="258"/>
      <c r="AK37" s="172"/>
      <c r="AL37" s="171"/>
      <c r="AM37" s="171"/>
      <c r="AN37" s="171"/>
      <c r="AO37" s="171"/>
      <c r="AP37" s="171">
        <f>SUM(AK37:AO37)</f>
        <v>0</v>
      </c>
      <c r="AQ37" s="249" t="s">
        <v>13</v>
      </c>
      <c r="AR37" s="250"/>
      <c r="AS37" s="171"/>
      <c r="AT37" s="171"/>
      <c r="AU37" s="171"/>
      <c r="AV37" s="171"/>
      <c r="AW37" s="171"/>
      <c r="AX37" s="173">
        <f>SUM(AS37:AW37)</f>
        <v>0</v>
      </c>
      <c r="BC37" s="239" t="s">
        <v>13</v>
      </c>
      <c r="BD37" s="258"/>
      <c r="BE37" s="180">
        <f>Q37+AK37</f>
        <v>56</v>
      </c>
      <c r="BF37" s="180">
        <f t="shared" ref="BF37:BF38" si="88">R37+AL37</f>
        <v>74</v>
      </c>
      <c r="BG37" s="180">
        <f t="shared" ref="BG37:BG38" si="89">S37+AM37</f>
        <v>68</v>
      </c>
      <c r="BH37" s="180">
        <f t="shared" ref="BH37:BH38" si="90">T37+AN37</f>
        <v>76</v>
      </c>
      <c r="BI37" s="180">
        <f t="shared" ref="BI37:BI38" si="91">U37+AO37</f>
        <v>81</v>
      </c>
      <c r="BJ37" s="171">
        <f>SUM(BE37:BI37)</f>
        <v>355</v>
      </c>
      <c r="BK37" s="251" t="s">
        <v>13</v>
      </c>
      <c r="BL37" s="251"/>
      <c r="BM37" s="180">
        <f>Y37+AS37</f>
        <v>58</v>
      </c>
      <c r="BN37" s="180">
        <f t="shared" ref="BN37:BN38" si="92">Z37+AT37</f>
        <v>69</v>
      </c>
      <c r="BO37" s="180">
        <f t="shared" ref="BO37:BO38" si="93">AA37+AU37</f>
        <v>85</v>
      </c>
      <c r="BP37" s="180">
        <f t="shared" ref="BP37:BP38" si="94">AB37+AV37</f>
        <v>95</v>
      </c>
      <c r="BQ37" s="180">
        <f t="shared" ref="BQ37:BQ38" si="95">AC37+AW37</f>
        <v>90</v>
      </c>
      <c r="BR37" s="173">
        <f>SUM(BM37:BQ37)</f>
        <v>397</v>
      </c>
    </row>
    <row r="38" spans="2:70" ht="14.25" thickBot="1" x14ac:dyDescent="0.2">
      <c r="B38" s="135" t="s">
        <v>41</v>
      </c>
      <c r="C38" s="332">
        <f>ROUND(C32/$C$10,4)</f>
        <v>0.1759</v>
      </c>
      <c r="D38" s="334">
        <f>ROUND(D32/$D$10,4)</f>
        <v>0.17080000000000001</v>
      </c>
      <c r="E38" s="336">
        <f>ROUND(E32/$E$10,4)</f>
        <v>0.17319999999999999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0.1741</v>
      </c>
      <c r="J38" s="328">
        <f>ROUND(J32/$J$10,4)</f>
        <v>0.1694</v>
      </c>
      <c r="K38" s="330">
        <f>ROUND(K32/$K$10,4)</f>
        <v>0.1716</v>
      </c>
      <c r="O38" s="239" t="s">
        <v>15</v>
      </c>
      <c r="P38" s="258"/>
      <c r="Q38" s="14">
        <v>76</v>
      </c>
      <c r="R38" s="15">
        <v>59</v>
      </c>
      <c r="S38" s="15">
        <v>65</v>
      </c>
      <c r="T38" s="15">
        <v>76</v>
      </c>
      <c r="U38" s="15">
        <v>74</v>
      </c>
      <c r="V38" s="15">
        <f>SUM(Q38:U38)</f>
        <v>350</v>
      </c>
      <c r="W38" s="256" t="s">
        <v>15</v>
      </c>
      <c r="X38" s="257"/>
      <c r="Y38" s="15">
        <v>87</v>
      </c>
      <c r="Z38" s="15">
        <v>64</v>
      </c>
      <c r="AA38" s="15">
        <v>83</v>
      </c>
      <c r="AB38" s="15">
        <v>83</v>
      </c>
      <c r="AC38" s="15">
        <v>93</v>
      </c>
      <c r="AD38" s="16">
        <f>SUM(Y38:AC38)</f>
        <v>410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>Q38+AK38</f>
        <v>76</v>
      </c>
      <c r="BF38" s="14">
        <f t="shared" si="88"/>
        <v>59</v>
      </c>
      <c r="BG38" s="14">
        <f t="shared" si="89"/>
        <v>65</v>
      </c>
      <c r="BH38" s="14">
        <f t="shared" si="90"/>
        <v>76</v>
      </c>
      <c r="BI38" s="14">
        <f t="shared" si="91"/>
        <v>74</v>
      </c>
      <c r="BJ38" s="15">
        <f>SUM(BE38:BI38)</f>
        <v>350</v>
      </c>
      <c r="BK38" s="252" t="s">
        <v>15</v>
      </c>
      <c r="BL38" s="252"/>
      <c r="BM38" s="14">
        <f>Y38+AS38</f>
        <v>87</v>
      </c>
      <c r="BN38" s="14">
        <f t="shared" si="92"/>
        <v>64</v>
      </c>
      <c r="BO38" s="14">
        <f t="shared" si="93"/>
        <v>83</v>
      </c>
      <c r="BP38" s="14">
        <f t="shared" si="94"/>
        <v>83</v>
      </c>
      <c r="BQ38" s="14">
        <f t="shared" si="95"/>
        <v>93</v>
      </c>
      <c r="BR38" s="16">
        <f>SUM(BM38:BQ38)</f>
        <v>410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96">SUM(Q37:Q38)</f>
        <v>132</v>
      </c>
      <c r="R39" s="17">
        <f t="shared" si="96"/>
        <v>133</v>
      </c>
      <c r="S39" s="17">
        <f t="shared" si="96"/>
        <v>133</v>
      </c>
      <c r="T39" s="17">
        <f t="shared" si="96"/>
        <v>152</v>
      </c>
      <c r="U39" s="17">
        <f t="shared" si="96"/>
        <v>155</v>
      </c>
      <c r="V39" s="17">
        <f t="shared" si="96"/>
        <v>705</v>
      </c>
      <c r="W39" s="260" t="s">
        <v>12</v>
      </c>
      <c r="X39" s="261"/>
      <c r="Y39" s="17">
        <f t="shared" ref="Y39:AD39" si="97">SUM(Y37:Y38)</f>
        <v>145</v>
      </c>
      <c r="Z39" s="17">
        <f t="shared" si="97"/>
        <v>133</v>
      </c>
      <c r="AA39" s="17">
        <f t="shared" si="97"/>
        <v>168</v>
      </c>
      <c r="AB39" s="17">
        <f t="shared" si="97"/>
        <v>178</v>
      </c>
      <c r="AC39" s="17">
        <f t="shared" si="97"/>
        <v>183</v>
      </c>
      <c r="AD39" s="17">
        <f t="shared" si="97"/>
        <v>807</v>
      </c>
      <c r="AI39" s="239" t="s">
        <v>12</v>
      </c>
      <c r="AJ39" s="240"/>
      <c r="AK39" s="17">
        <f t="shared" ref="AK39:AP39" si="98">SUM(AK37:AK38)</f>
        <v>0</v>
      </c>
      <c r="AL39" s="17">
        <f t="shared" si="98"/>
        <v>0</v>
      </c>
      <c r="AM39" s="17">
        <f t="shared" si="98"/>
        <v>0</v>
      </c>
      <c r="AN39" s="17">
        <f t="shared" si="98"/>
        <v>0</v>
      </c>
      <c r="AO39" s="17">
        <f t="shared" si="98"/>
        <v>0</v>
      </c>
      <c r="AP39" s="17">
        <f t="shared" si="98"/>
        <v>0</v>
      </c>
      <c r="AQ39" s="260" t="s">
        <v>12</v>
      </c>
      <c r="AR39" s="261"/>
      <c r="AS39" s="17">
        <f t="shared" ref="AS39:AX39" si="99">SUM(AS37:AS38)</f>
        <v>0</v>
      </c>
      <c r="AT39" s="17">
        <f t="shared" si="99"/>
        <v>0</v>
      </c>
      <c r="AU39" s="17">
        <f t="shared" si="99"/>
        <v>0</v>
      </c>
      <c r="AV39" s="17">
        <f t="shared" si="99"/>
        <v>0</v>
      </c>
      <c r="AW39" s="17">
        <f t="shared" si="99"/>
        <v>0</v>
      </c>
      <c r="AX39" s="17">
        <f t="shared" si="99"/>
        <v>0</v>
      </c>
      <c r="BC39" s="239" t="s">
        <v>12</v>
      </c>
      <c r="BD39" s="240"/>
      <c r="BE39" s="17">
        <f t="shared" ref="BE39:BJ39" si="100">SUM(BE37:BE38)</f>
        <v>132</v>
      </c>
      <c r="BF39" s="17">
        <f t="shared" si="100"/>
        <v>133</v>
      </c>
      <c r="BG39" s="17">
        <f t="shared" si="100"/>
        <v>133</v>
      </c>
      <c r="BH39" s="17">
        <f t="shared" si="100"/>
        <v>152</v>
      </c>
      <c r="BI39" s="17">
        <f t="shared" si="100"/>
        <v>155</v>
      </c>
      <c r="BJ39" s="17">
        <f t="shared" si="100"/>
        <v>705</v>
      </c>
      <c r="BK39" s="260" t="s">
        <v>12</v>
      </c>
      <c r="BL39" s="261"/>
      <c r="BM39" s="17">
        <f t="shared" ref="BM39:BR39" si="101">SUM(BM37:BM38)</f>
        <v>145</v>
      </c>
      <c r="BN39" s="17">
        <f t="shared" si="101"/>
        <v>133</v>
      </c>
      <c r="BO39" s="17">
        <f t="shared" si="101"/>
        <v>168</v>
      </c>
      <c r="BP39" s="17">
        <f t="shared" si="101"/>
        <v>178</v>
      </c>
      <c r="BQ39" s="17">
        <f t="shared" si="101"/>
        <v>183</v>
      </c>
      <c r="BR39" s="17">
        <f t="shared" si="101"/>
        <v>807</v>
      </c>
    </row>
    <row r="40" spans="2:70" x14ac:dyDescent="0.15">
      <c r="B40" s="82" t="s">
        <v>43</v>
      </c>
      <c r="C40" s="333">
        <f>ROUND(C34/$C$10,4)</f>
        <v>0.1706</v>
      </c>
      <c r="D40" s="335">
        <f>ROUND(D34/$D$10,4)</f>
        <v>0.25590000000000002</v>
      </c>
      <c r="E40" s="337">
        <f>ROUND(E34/$E$10,4)</f>
        <v>0.21490000000000001</v>
      </c>
      <c r="F40" s="333">
        <f>ROUND(F34/$F$10,4)</f>
        <v>0</v>
      </c>
      <c r="G40" s="335">
        <f>ROUND(G34/$G$10,4)</f>
        <v>2.2200000000000001E-2</v>
      </c>
      <c r="H40" s="339">
        <f>ROUND(H34/$H$10,4)</f>
        <v>1.0500000000000001E-2</v>
      </c>
      <c r="I40" s="327">
        <f>ROUND(I34/$I$10,4)</f>
        <v>0.16889999999999999</v>
      </c>
      <c r="J40" s="329">
        <f>ROUND(J34/$J$10,4)</f>
        <v>0.254</v>
      </c>
      <c r="K40" s="331">
        <f>ROUND(K34/$K$10,4)</f>
        <v>0.21310000000000001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72">
        <v>83</v>
      </c>
      <c r="R42" s="171">
        <v>97</v>
      </c>
      <c r="S42" s="171">
        <v>91</v>
      </c>
      <c r="T42" s="171">
        <v>87</v>
      </c>
      <c r="U42" s="171">
        <v>110</v>
      </c>
      <c r="V42" s="171">
        <f>SUM(Q42:U42)</f>
        <v>468</v>
      </c>
      <c r="W42" s="249" t="s">
        <v>13</v>
      </c>
      <c r="X42" s="250"/>
      <c r="Y42" s="171">
        <v>96</v>
      </c>
      <c r="Z42" s="171">
        <v>76</v>
      </c>
      <c r="AA42" s="171">
        <v>31</v>
      </c>
      <c r="AB42" s="171">
        <v>63</v>
      </c>
      <c r="AC42" s="171">
        <v>65</v>
      </c>
      <c r="AD42" s="173">
        <f>SUM(Y42:AC42)</f>
        <v>331</v>
      </c>
      <c r="AI42" s="239" t="s">
        <v>13</v>
      </c>
      <c r="AJ42" s="258"/>
      <c r="AK42" s="172"/>
      <c r="AL42" s="171"/>
      <c r="AM42" s="171"/>
      <c r="AN42" s="171"/>
      <c r="AO42" s="171"/>
      <c r="AP42" s="171">
        <f>SUM(AK42:AO42)</f>
        <v>0</v>
      </c>
      <c r="AQ42" s="249" t="s">
        <v>13</v>
      </c>
      <c r="AR42" s="250"/>
      <c r="AS42" s="171"/>
      <c r="AT42" s="171"/>
      <c r="AU42" s="171"/>
      <c r="AV42" s="171"/>
      <c r="AW42" s="171"/>
      <c r="AX42" s="173">
        <f>SUM(AS42:AW42)</f>
        <v>0</v>
      </c>
      <c r="BC42" s="239" t="s">
        <v>13</v>
      </c>
      <c r="BD42" s="258"/>
      <c r="BE42" s="180">
        <f>Q42+AK42</f>
        <v>83</v>
      </c>
      <c r="BF42" s="180">
        <f t="shared" ref="BF42:BF43" si="102">R42+AL42</f>
        <v>97</v>
      </c>
      <c r="BG42" s="180">
        <f t="shared" ref="BG42:BG43" si="103">S42+AM42</f>
        <v>91</v>
      </c>
      <c r="BH42" s="180">
        <f t="shared" ref="BH42:BH43" si="104">T42+AN42</f>
        <v>87</v>
      </c>
      <c r="BI42" s="180">
        <f t="shared" ref="BI42:BI43" si="105">U42+AO42</f>
        <v>110</v>
      </c>
      <c r="BJ42" s="173">
        <f>SUM(BE42:BI42)</f>
        <v>468</v>
      </c>
      <c r="BK42" s="251" t="s">
        <v>13</v>
      </c>
      <c r="BL42" s="251"/>
      <c r="BM42" s="180">
        <f>Y42+AS42</f>
        <v>96</v>
      </c>
      <c r="BN42" s="180">
        <f t="shared" ref="BN42:BN43" si="106">Z42+AT42</f>
        <v>76</v>
      </c>
      <c r="BO42" s="180">
        <f t="shared" ref="BO42:BO43" si="107">AA42+AU42</f>
        <v>31</v>
      </c>
      <c r="BP42" s="180">
        <f t="shared" ref="BP42:BP43" si="108">AB42+AV42</f>
        <v>63</v>
      </c>
      <c r="BQ42" s="180">
        <f t="shared" ref="BQ42:BQ43" si="109">AC42+AW42</f>
        <v>65</v>
      </c>
      <c r="BR42" s="173">
        <f>SUM(BM42:BQ42)</f>
        <v>331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82</v>
      </c>
      <c r="R43" s="15">
        <v>99</v>
      </c>
      <c r="S43" s="15">
        <v>119</v>
      </c>
      <c r="T43" s="15">
        <v>101</v>
      </c>
      <c r="U43" s="15">
        <v>98</v>
      </c>
      <c r="V43" s="15">
        <f>SUM(Q43:U43)</f>
        <v>499</v>
      </c>
      <c r="W43" s="256" t="s">
        <v>15</v>
      </c>
      <c r="X43" s="257"/>
      <c r="Y43" s="15">
        <v>112</v>
      </c>
      <c r="Z43" s="15">
        <v>119</v>
      </c>
      <c r="AA43" s="15">
        <v>57</v>
      </c>
      <c r="AB43" s="15">
        <v>67</v>
      </c>
      <c r="AC43" s="15">
        <v>83</v>
      </c>
      <c r="AD43" s="160">
        <f>SUM(Y43:AC43)</f>
        <v>438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82</v>
      </c>
      <c r="BF43" s="14">
        <f t="shared" si="102"/>
        <v>99</v>
      </c>
      <c r="BG43" s="14">
        <f t="shared" si="103"/>
        <v>119</v>
      </c>
      <c r="BH43" s="14">
        <f t="shared" si="104"/>
        <v>101</v>
      </c>
      <c r="BI43" s="14">
        <f t="shared" si="105"/>
        <v>98</v>
      </c>
      <c r="BJ43" s="15">
        <f>SUM(BE43:BI43)</f>
        <v>499</v>
      </c>
      <c r="BK43" s="252" t="s">
        <v>15</v>
      </c>
      <c r="BL43" s="252"/>
      <c r="BM43" s="14">
        <f>Y43+AS43</f>
        <v>112</v>
      </c>
      <c r="BN43" s="14">
        <f t="shared" si="106"/>
        <v>119</v>
      </c>
      <c r="BO43" s="14">
        <f t="shared" si="107"/>
        <v>57</v>
      </c>
      <c r="BP43" s="14">
        <f t="shared" si="108"/>
        <v>67</v>
      </c>
      <c r="BQ43" s="14">
        <f t="shared" si="109"/>
        <v>83</v>
      </c>
      <c r="BR43" s="16">
        <f>SUM(BM43:BQ43)</f>
        <v>438</v>
      </c>
    </row>
    <row r="44" spans="2:70" x14ac:dyDescent="0.15">
      <c r="O44" s="239" t="s">
        <v>12</v>
      </c>
      <c r="P44" s="240"/>
      <c r="Q44" s="17">
        <f t="shared" ref="Q44:V44" si="110">SUM(Q42:Q43)</f>
        <v>165</v>
      </c>
      <c r="R44" s="17">
        <f t="shared" si="110"/>
        <v>196</v>
      </c>
      <c r="S44" s="17">
        <f t="shared" si="110"/>
        <v>210</v>
      </c>
      <c r="T44" s="17">
        <f t="shared" si="110"/>
        <v>188</v>
      </c>
      <c r="U44" s="17">
        <f t="shared" si="110"/>
        <v>208</v>
      </c>
      <c r="V44" s="17">
        <f t="shared" si="110"/>
        <v>967</v>
      </c>
      <c r="W44" s="260" t="s">
        <v>12</v>
      </c>
      <c r="X44" s="261"/>
      <c r="Y44" s="17">
        <f t="shared" ref="Y44:AD44" si="111">SUM(Y42:Y43)</f>
        <v>208</v>
      </c>
      <c r="Z44" s="17">
        <f t="shared" si="111"/>
        <v>195</v>
      </c>
      <c r="AA44" s="17">
        <f t="shared" si="111"/>
        <v>88</v>
      </c>
      <c r="AB44" s="17">
        <f t="shared" si="111"/>
        <v>130</v>
      </c>
      <c r="AC44" s="17">
        <f t="shared" si="111"/>
        <v>148</v>
      </c>
      <c r="AD44" s="17">
        <f t="shared" si="111"/>
        <v>769</v>
      </c>
      <c r="AI44" s="239" t="s">
        <v>12</v>
      </c>
      <c r="AJ44" s="240"/>
      <c r="AK44" s="17">
        <f t="shared" ref="AK44:AP44" si="112">SUM(AK42:AK43)</f>
        <v>0</v>
      </c>
      <c r="AL44" s="17">
        <f t="shared" si="112"/>
        <v>0</v>
      </c>
      <c r="AM44" s="17">
        <f t="shared" si="112"/>
        <v>0</v>
      </c>
      <c r="AN44" s="17">
        <f t="shared" si="112"/>
        <v>0</v>
      </c>
      <c r="AO44" s="17">
        <f t="shared" si="112"/>
        <v>0</v>
      </c>
      <c r="AP44" s="17">
        <f t="shared" si="112"/>
        <v>0</v>
      </c>
      <c r="AQ44" s="260" t="s">
        <v>12</v>
      </c>
      <c r="AR44" s="261"/>
      <c r="AS44" s="17">
        <f t="shared" ref="AS44:AX44" si="113">SUM(AS42:AS43)</f>
        <v>0</v>
      </c>
      <c r="AT44" s="17">
        <f t="shared" si="113"/>
        <v>0</v>
      </c>
      <c r="AU44" s="17">
        <f t="shared" si="113"/>
        <v>0</v>
      </c>
      <c r="AV44" s="17">
        <f t="shared" si="113"/>
        <v>0</v>
      </c>
      <c r="AW44" s="17">
        <f t="shared" si="113"/>
        <v>0</v>
      </c>
      <c r="AX44" s="17">
        <f t="shared" si="113"/>
        <v>0</v>
      </c>
      <c r="BC44" s="239" t="s">
        <v>12</v>
      </c>
      <c r="BD44" s="240"/>
      <c r="BE44" s="17">
        <f t="shared" ref="BE44:BJ44" si="114">SUM(BE42:BE43)</f>
        <v>165</v>
      </c>
      <c r="BF44" s="17">
        <f t="shared" si="114"/>
        <v>196</v>
      </c>
      <c r="BG44" s="17">
        <f t="shared" si="114"/>
        <v>210</v>
      </c>
      <c r="BH44" s="17">
        <f t="shared" si="114"/>
        <v>188</v>
      </c>
      <c r="BI44" s="17">
        <f t="shared" si="114"/>
        <v>208</v>
      </c>
      <c r="BJ44" s="17">
        <f t="shared" si="114"/>
        <v>967</v>
      </c>
      <c r="BK44" s="260" t="s">
        <v>12</v>
      </c>
      <c r="BL44" s="261"/>
      <c r="BM44" s="17">
        <f t="shared" ref="BM44:BR44" si="115">SUM(BM42:BM43)</f>
        <v>208</v>
      </c>
      <c r="BN44" s="17">
        <f t="shared" si="115"/>
        <v>195</v>
      </c>
      <c r="BO44" s="17">
        <f t="shared" si="115"/>
        <v>88</v>
      </c>
      <c r="BP44" s="17">
        <f t="shared" si="115"/>
        <v>130</v>
      </c>
      <c r="BQ44" s="17">
        <f t="shared" si="115"/>
        <v>148</v>
      </c>
      <c r="BR44" s="17">
        <f t="shared" si="115"/>
        <v>769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72">
        <v>70</v>
      </c>
      <c r="R47" s="171">
        <v>50</v>
      </c>
      <c r="S47" s="171">
        <v>50</v>
      </c>
      <c r="T47" s="171">
        <v>41</v>
      </c>
      <c r="U47" s="171">
        <v>40</v>
      </c>
      <c r="V47" s="171">
        <f>SUM(Q47:U47)</f>
        <v>251</v>
      </c>
      <c r="W47" s="249" t="s">
        <v>13</v>
      </c>
      <c r="X47" s="250"/>
      <c r="Y47" s="171">
        <v>36</v>
      </c>
      <c r="Z47" s="171">
        <v>40</v>
      </c>
      <c r="AA47" s="171">
        <v>30</v>
      </c>
      <c r="AB47" s="171">
        <v>34</v>
      </c>
      <c r="AC47" s="171">
        <v>26</v>
      </c>
      <c r="AD47" s="173">
        <f>SUM(Y47:AC47)</f>
        <v>166</v>
      </c>
      <c r="AI47" s="239" t="s">
        <v>13</v>
      </c>
      <c r="AJ47" s="258"/>
      <c r="AK47" s="172">
        <v>0</v>
      </c>
      <c r="AL47" s="171"/>
      <c r="AM47" s="171"/>
      <c r="AN47" s="171"/>
      <c r="AO47" s="171"/>
      <c r="AP47" s="171">
        <f>SUM(AK47:AO47)</f>
        <v>0</v>
      </c>
      <c r="AQ47" s="249" t="s">
        <v>13</v>
      </c>
      <c r="AR47" s="250"/>
      <c r="AS47" s="171"/>
      <c r="AT47" s="171"/>
      <c r="AU47" s="171"/>
      <c r="AV47" s="171"/>
      <c r="AW47" s="171"/>
      <c r="AX47" s="173">
        <f>SUM(AS47:AW47)</f>
        <v>0</v>
      </c>
      <c r="BC47" s="239" t="s">
        <v>13</v>
      </c>
      <c r="BD47" s="258"/>
      <c r="BE47" s="180">
        <f>Q47+AK47</f>
        <v>70</v>
      </c>
      <c r="BF47" s="180">
        <f t="shared" ref="BF47:BF48" si="116">R47+AL47</f>
        <v>50</v>
      </c>
      <c r="BG47" s="180">
        <f t="shared" ref="BG47:BG48" si="117">S47+AM47</f>
        <v>50</v>
      </c>
      <c r="BH47" s="180">
        <f t="shared" ref="BH47:BH48" si="118">T47+AN47</f>
        <v>41</v>
      </c>
      <c r="BI47" s="180">
        <f t="shared" ref="BI47:BI48" si="119">U47+AO47</f>
        <v>40</v>
      </c>
      <c r="BJ47" s="171">
        <f>SUM(BE47:BI47)</f>
        <v>251</v>
      </c>
      <c r="BK47" s="251" t="s">
        <v>13</v>
      </c>
      <c r="BL47" s="251"/>
      <c r="BM47" s="180">
        <f>Y47+AS47</f>
        <v>36</v>
      </c>
      <c r="BN47" s="180">
        <f t="shared" ref="BN47:BN48" si="120">Z47+AT47</f>
        <v>40</v>
      </c>
      <c r="BO47" s="180">
        <f t="shared" ref="BO47:BO48" si="121">AA47+AU47</f>
        <v>30</v>
      </c>
      <c r="BP47" s="180">
        <f t="shared" ref="BP47:BP48" si="122">AB47+AV47</f>
        <v>34</v>
      </c>
      <c r="BQ47" s="180">
        <f t="shared" ref="BQ47:BQ48" si="123">AC47+AW47</f>
        <v>26</v>
      </c>
      <c r="BR47" s="173">
        <f>SUM(BM47:BQ47)</f>
        <v>166</v>
      </c>
    </row>
    <row r="48" spans="2:70" ht="14.25" thickBot="1" x14ac:dyDescent="0.2">
      <c r="O48" s="239" t="s">
        <v>15</v>
      </c>
      <c r="P48" s="258"/>
      <c r="Q48" s="14">
        <v>76</v>
      </c>
      <c r="R48" s="15">
        <v>61</v>
      </c>
      <c r="S48" s="15">
        <v>60</v>
      </c>
      <c r="T48" s="15">
        <v>48</v>
      </c>
      <c r="U48" s="15">
        <v>57</v>
      </c>
      <c r="V48" s="15">
        <f>SUM(Q48:U48)</f>
        <v>302</v>
      </c>
      <c r="W48" s="256" t="s">
        <v>15</v>
      </c>
      <c r="X48" s="257"/>
      <c r="Y48" s="15">
        <v>71</v>
      </c>
      <c r="Z48" s="15">
        <v>72</v>
      </c>
      <c r="AA48" s="15">
        <v>55</v>
      </c>
      <c r="AB48" s="15">
        <v>55</v>
      </c>
      <c r="AC48" s="15">
        <v>64</v>
      </c>
      <c r="AD48" s="16">
        <f>SUM(Y48:AC48)</f>
        <v>317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77</v>
      </c>
      <c r="BF48" s="14">
        <f t="shared" si="116"/>
        <v>61</v>
      </c>
      <c r="BG48" s="14">
        <f t="shared" si="117"/>
        <v>60</v>
      </c>
      <c r="BH48" s="14">
        <f t="shared" si="118"/>
        <v>48</v>
      </c>
      <c r="BI48" s="14">
        <f t="shared" si="119"/>
        <v>57</v>
      </c>
      <c r="BJ48" s="15">
        <f>SUM(BE48:BI48)</f>
        <v>303</v>
      </c>
      <c r="BK48" s="252" t="s">
        <v>15</v>
      </c>
      <c r="BL48" s="252"/>
      <c r="BM48" s="14">
        <f>Y48+AS48</f>
        <v>71</v>
      </c>
      <c r="BN48" s="14">
        <f t="shared" si="120"/>
        <v>72</v>
      </c>
      <c r="BO48" s="14">
        <f t="shared" si="121"/>
        <v>55</v>
      </c>
      <c r="BP48" s="14">
        <f t="shared" si="122"/>
        <v>55</v>
      </c>
      <c r="BQ48" s="14">
        <f t="shared" si="123"/>
        <v>64</v>
      </c>
      <c r="BR48" s="16">
        <f>SUM(BM48:BQ48)</f>
        <v>317</v>
      </c>
    </row>
    <row r="49" spans="15:76" x14ac:dyDescent="0.15">
      <c r="O49" s="239" t="s">
        <v>12</v>
      </c>
      <c r="P49" s="240"/>
      <c r="Q49" s="17">
        <f t="shared" ref="Q49:V49" si="124">SUM(Q47:Q48)</f>
        <v>146</v>
      </c>
      <c r="R49" s="17">
        <f t="shared" si="124"/>
        <v>111</v>
      </c>
      <c r="S49" s="17">
        <f t="shared" si="124"/>
        <v>110</v>
      </c>
      <c r="T49" s="17">
        <f t="shared" si="124"/>
        <v>89</v>
      </c>
      <c r="U49" s="17">
        <f t="shared" si="124"/>
        <v>97</v>
      </c>
      <c r="V49" s="17">
        <f t="shared" si="124"/>
        <v>553</v>
      </c>
      <c r="W49" s="260" t="s">
        <v>12</v>
      </c>
      <c r="X49" s="261"/>
      <c r="Y49" s="17">
        <f t="shared" ref="Y49:AD49" si="125">SUM(Y47:Y48)</f>
        <v>107</v>
      </c>
      <c r="Z49" s="17">
        <f t="shared" si="125"/>
        <v>112</v>
      </c>
      <c r="AA49" s="17">
        <f t="shared" si="125"/>
        <v>85</v>
      </c>
      <c r="AB49" s="17">
        <f t="shared" si="125"/>
        <v>89</v>
      </c>
      <c r="AC49" s="17">
        <f t="shared" si="125"/>
        <v>90</v>
      </c>
      <c r="AD49" s="17">
        <f t="shared" si="125"/>
        <v>483</v>
      </c>
      <c r="AI49" s="239" t="s">
        <v>12</v>
      </c>
      <c r="AJ49" s="240"/>
      <c r="AK49" s="17">
        <f t="shared" ref="AK49:AP49" si="126">SUM(AK47:AK48)</f>
        <v>1</v>
      </c>
      <c r="AL49" s="17">
        <f t="shared" si="126"/>
        <v>0</v>
      </c>
      <c r="AM49" s="17">
        <f t="shared" si="126"/>
        <v>0</v>
      </c>
      <c r="AN49" s="17">
        <f t="shared" si="126"/>
        <v>0</v>
      </c>
      <c r="AO49" s="17">
        <f t="shared" si="126"/>
        <v>0</v>
      </c>
      <c r="AP49" s="17">
        <f t="shared" si="126"/>
        <v>1</v>
      </c>
      <c r="AQ49" s="260" t="s">
        <v>12</v>
      </c>
      <c r="AR49" s="261"/>
      <c r="AS49" s="17">
        <f t="shared" ref="AS49:AX49" si="127">SUM(AS47:AS48)</f>
        <v>0</v>
      </c>
      <c r="AT49" s="17">
        <f t="shared" si="127"/>
        <v>0</v>
      </c>
      <c r="AU49" s="17">
        <f t="shared" si="127"/>
        <v>0</v>
      </c>
      <c r="AV49" s="17">
        <f t="shared" si="127"/>
        <v>0</v>
      </c>
      <c r="AW49" s="17">
        <f t="shared" si="127"/>
        <v>0</v>
      </c>
      <c r="AX49" s="17">
        <f t="shared" si="127"/>
        <v>0</v>
      </c>
      <c r="BC49" s="239" t="s">
        <v>12</v>
      </c>
      <c r="BD49" s="240"/>
      <c r="BE49" s="17">
        <f t="shared" ref="BE49:BJ49" si="128">SUM(BE47:BE48)</f>
        <v>147</v>
      </c>
      <c r="BF49" s="17">
        <f t="shared" si="128"/>
        <v>111</v>
      </c>
      <c r="BG49" s="17">
        <f t="shared" si="128"/>
        <v>110</v>
      </c>
      <c r="BH49" s="17">
        <f t="shared" si="128"/>
        <v>89</v>
      </c>
      <c r="BI49" s="17">
        <f t="shared" si="128"/>
        <v>97</v>
      </c>
      <c r="BJ49" s="17">
        <f t="shared" si="128"/>
        <v>554</v>
      </c>
      <c r="BK49" s="260" t="s">
        <v>12</v>
      </c>
      <c r="BL49" s="261"/>
      <c r="BM49" s="17">
        <f t="shared" ref="BM49:BR49" si="129">SUM(BM47:BM48)</f>
        <v>107</v>
      </c>
      <c r="BN49" s="17">
        <f t="shared" si="129"/>
        <v>112</v>
      </c>
      <c r="BO49" s="17">
        <f t="shared" si="129"/>
        <v>85</v>
      </c>
      <c r="BP49" s="17">
        <f t="shared" si="129"/>
        <v>89</v>
      </c>
      <c r="BQ49" s="17">
        <f t="shared" si="129"/>
        <v>90</v>
      </c>
      <c r="BR49" s="17">
        <f t="shared" si="129"/>
        <v>483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39" t="s">
        <v>13</v>
      </c>
      <c r="P52" s="258"/>
      <c r="Q52" s="172">
        <v>26</v>
      </c>
      <c r="R52" s="171">
        <v>17</v>
      </c>
      <c r="S52" s="171">
        <v>14</v>
      </c>
      <c r="T52" s="171">
        <v>12</v>
      </c>
      <c r="U52" s="171">
        <v>1</v>
      </c>
      <c r="V52" s="171">
        <f>SUM(Q52:U52)</f>
        <v>70</v>
      </c>
      <c r="W52" s="249" t="s">
        <v>13</v>
      </c>
      <c r="X52" s="250"/>
      <c r="Y52" s="24">
        <v>8</v>
      </c>
      <c r="Z52" s="24">
        <v>7</v>
      </c>
      <c r="AA52" s="24">
        <v>3</v>
      </c>
      <c r="AB52" s="24">
        <v>1</v>
      </c>
      <c r="AC52" s="24">
        <v>0</v>
      </c>
      <c r="AD52" s="173">
        <f>SUM(Y52:AC52)</f>
        <v>19</v>
      </c>
      <c r="AI52" s="239" t="s">
        <v>13</v>
      </c>
      <c r="AJ52" s="258"/>
      <c r="AK52" s="172"/>
      <c r="AL52" s="171"/>
      <c r="AM52" s="171"/>
      <c r="AN52" s="171"/>
      <c r="AO52" s="171"/>
      <c r="AP52" s="171">
        <f>SUM(AK52:AO52)</f>
        <v>0</v>
      </c>
      <c r="AQ52" s="249" t="s">
        <v>13</v>
      </c>
      <c r="AR52" s="250"/>
      <c r="AS52" s="171"/>
      <c r="AT52" s="171"/>
      <c r="AU52" s="171"/>
      <c r="AV52" s="171"/>
      <c r="AW52" s="171"/>
      <c r="AX52" s="173">
        <f>SUM(AS52:AW52)</f>
        <v>0</v>
      </c>
      <c r="BC52" s="239" t="s">
        <v>13</v>
      </c>
      <c r="BD52" s="258"/>
      <c r="BE52" s="180">
        <f>Q52+AK52</f>
        <v>26</v>
      </c>
      <c r="BF52" s="180">
        <f t="shared" ref="BF52:BF53" si="130">R52+AL52</f>
        <v>17</v>
      </c>
      <c r="BG52" s="180">
        <f t="shared" ref="BG52:BG53" si="131">S52+AM52</f>
        <v>14</v>
      </c>
      <c r="BH52" s="180">
        <f t="shared" ref="BH52:BH53" si="132">T52+AN52</f>
        <v>12</v>
      </c>
      <c r="BI52" s="180">
        <f t="shared" ref="BI52:BI53" si="133">U52+AO52</f>
        <v>1</v>
      </c>
      <c r="BJ52" s="171">
        <f>SUM(BE52:BI52)</f>
        <v>70</v>
      </c>
      <c r="BK52" s="251" t="s">
        <v>13</v>
      </c>
      <c r="BL52" s="251"/>
      <c r="BM52" s="180">
        <f>Y52+AS52</f>
        <v>8</v>
      </c>
      <c r="BN52" s="180">
        <f t="shared" ref="BN52:BN53" si="134">Z52+AT52</f>
        <v>7</v>
      </c>
      <c r="BO52" s="180">
        <f t="shared" ref="BO52:BO53" si="135">AA52+AU52</f>
        <v>3</v>
      </c>
      <c r="BP52" s="180">
        <f t="shared" ref="BP52:BP53" si="136">AB52+AV52</f>
        <v>1</v>
      </c>
      <c r="BQ52" s="180">
        <f t="shared" ref="BQ52:BQ53" si="137">AC52+AW52</f>
        <v>0</v>
      </c>
      <c r="BR52" s="173">
        <f>SUM(BM52:BQ52)</f>
        <v>19</v>
      </c>
    </row>
    <row r="53" spans="15:76" ht="14.25" thickBot="1" x14ac:dyDescent="0.2">
      <c r="O53" s="239" t="s">
        <v>15</v>
      </c>
      <c r="P53" s="258"/>
      <c r="Q53" s="14">
        <v>50</v>
      </c>
      <c r="R53" s="15">
        <v>50</v>
      </c>
      <c r="S53" s="15">
        <v>52</v>
      </c>
      <c r="T53" s="15">
        <v>32</v>
      </c>
      <c r="U53" s="15">
        <v>35</v>
      </c>
      <c r="V53" s="15">
        <f>SUM(Q53:U53)</f>
        <v>219</v>
      </c>
      <c r="W53" s="256" t="s">
        <v>15</v>
      </c>
      <c r="X53" s="257"/>
      <c r="Y53" s="25">
        <v>14</v>
      </c>
      <c r="Z53" s="25">
        <v>16</v>
      </c>
      <c r="AA53" s="25">
        <v>15</v>
      </c>
      <c r="AB53" s="25">
        <v>13</v>
      </c>
      <c r="AC53" s="25">
        <v>8</v>
      </c>
      <c r="AD53" s="16">
        <f>SUM(Y53:AC53)</f>
        <v>66</v>
      </c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50</v>
      </c>
      <c r="BF53" s="14">
        <f t="shared" si="130"/>
        <v>50</v>
      </c>
      <c r="BG53" s="14">
        <f t="shared" si="131"/>
        <v>52</v>
      </c>
      <c r="BH53" s="14">
        <f t="shared" si="132"/>
        <v>32</v>
      </c>
      <c r="BI53" s="14">
        <f t="shared" si="133"/>
        <v>35</v>
      </c>
      <c r="BJ53" s="15">
        <f>SUM(BE53:BI53)</f>
        <v>219</v>
      </c>
      <c r="BK53" s="252" t="s">
        <v>15</v>
      </c>
      <c r="BL53" s="252"/>
      <c r="BM53" s="14">
        <f>Y53+AS53</f>
        <v>14</v>
      </c>
      <c r="BN53" s="14">
        <f t="shared" si="134"/>
        <v>16</v>
      </c>
      <c r="BO53" s="14">
        <f t="shared" si="135"/>
        <v>15</v>
      </c>
      <c r="BP53" s="14">
        <f t="shared" si="136"/>
        <v>13</v>
      </c>
      <c r="BQ53" s="14">
        <f t="shared" si="137"/>
        <v>8</v>
      </c>
      <c r="BR53" s="16">
        <f>SUM(BM53:BQ53)</f>
        <v>66</v>
      </c>
    </row>
    <row r="54" spans="15:76" x14ac:dyDescent="0.15">
      <c r="O54" s="239" t="s">
        <v>12</v>
      </c>
      <c r="P54" s="240"/>
      <c r="Q54" s="17">
        <f t="shared" ref="Q54:V54" si="138">SUM(Q52:Q53)</f>
        <v>76</v>
      </c>
      <c r="R54" s="17">
        <f t="shared" si="138"/>
        <v>67</v>
      </c>
      <c r="S54" s="17">
        <f t="shared" si="138"/>
        <v>66</v>
      </c>
      <c r="T54" s="17">
        <f t="shared" si="138"/>
        <v>44</v>
      </c>
      <c r="U54" s="17">
        <f t="shared" si="138"/>
        <v>36</v>
      </c>
      <c r="V54" s="17">
        <f t="shared" si="138"/>
        <v>289</v>
      </c>
      <c r="W54" s="260" t="s">
        <v>12</v>
      </c>
      <c r="X54" s="261"/>
      <c r="Y54" s="17">
        <f>SUM(Y52:Y53)</f>
        <v>22</v>
      </c>
      <c r="Z54" s="17">
        <f t="shared" ref="Z54:AD54" si="139">SUM(Z52:Z53)</f>
        <v>23</v>
      </c>
      <c r="AA54" s="17">
        <f t="shared" si="139"/>
        <v>18</v>
      </c>
      <c r="AB54" s="17">
        <f t="shared" si="139"/>
        <v>14</v>
      </c>
      <c r="AC54" s="17">
        <f t="shared" si="139"/>
        <v>8</v>
      </c>
      <c r="AD54" s="17">
        <f t="shared" si="139"/>
        <v>85</v>
      </c>
      <c r="AI54" s="239" t="s">
        <v>12</v>
      </c>
      <c r="AJ54" s="240"/>
      <c r="AK54" s="17">
        <f t="shared" ref="AK54:AP54" si="140">SUM(AK52:AK53)</f>
        <v>0</v>
      </c>
      <c r="AL54" s="17">
        <f t="shared" si="140"/>
        <v>0</v>
      </c>
      <c r="AM54" s="17">
        <f t="shared" si="140"/>
        <v>0</v>
      </c>
      <c r="AN54" s="17">
        <f t="shared" si="140"/>
        <v>0</v>
      </c>
      <c r="AO54" s="17">
        <f t="shared" si="140"/>
        <v>0</v>
      </c>
      <c r="AP54" s="17">
        <f t="shared" si="140"/>
        <v>0</v>
      </c>
      <c r="AQ54" s="260" t="s">
        <v>12</v>
      </c>
      <c r="AR54" s="261"/>
      <c r="AS54" s="17">
        <f t="shared" ref="AS54:AX54" si="141">SUM(AS52:AS53)</f>
        <v>0</v>
      </c>
      <c r="AT54" s="17">
        <f t="shared" si="141"/>
        <v>0</v>
      </c>
      <c r="AU54" s="17">
        <f t="shared" si="141"/>
        <v>0</v>
      </c>
      <c r="AV54" s="17">
        <f t="shared" si="141"/>
        <v>0</v>
      </c>
      <c r="AW54" s="17">
        <f t="shared" si="141"/>
        <v>0</v>
      </c>
      <c r="AX54" s="17">
        <f t="shared" si="141"/>
        <v>0</v>
      </c>
      <c r="BC54" s="239" t="s">
        <v>12</v>
      </c>
      <c r="BD54" s="240"/>
      <c r="BE54" s="17">
        <f t="shared" ref="BE54:BJ54" si="142">SUM(BE52:BE53)</f>
        <v>76</v>
      </c>
      <c r="BF54" s="17">
        <f t="shared" si="142"/>
        <v>67</v>
      </c>
      <c r="BG54" s="17">
        <f t="shared" si="142"/>
        <v>66</v>
      </c>
      <c r="BH54" s="17">
        <f t="shared" si="142"/>
        <v>44</v>
      </c>
      <c r="BI54" s="17">
        <f t="shared" si="142"/>
        <v>36</v>
      </c>
      <c r="BJ54" s="17">
        <f t="shared" si="142"/>
        <v>289</v>
      </c>
      <c r="BK54" s="260" t="s">
        <v>12</v>
      </c>
      <c r="BL54" s="261"/>
      <c r="BM54" s="17">
        <f t="shared" ref="BM54:BR54" si="143">SUM(BM52:BM53)</f>
        <v>22</v>
      </c>
      <c r="BN54" s="17">
        <f t="shared" si="143"/>
        <v>23</v>
      </c>
      <c r="BO54" s="17">
        <f t="shared" si="143"/>
        <v>18</v>
      </c>
      <c r="BP54" s="17">
        <f t="shared" si="143"/>
        <v>14</v>
      </c>
      <c r="BQ54" s="17">
        <f t="shared" si="143"/>
        <v>8</v>
      </c>
      <c r="BR54" s="17">
        <f t="shared" si="143"/>
        <v>85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>
        <v>1</v>
      </c>
      <c r="R57" s="24"/>
      <c r="S57" s="24">
        <v>1</v>
      </c>
      <c r="T57" s="24"/>
      <c r="U57" s="24"/>
      <c r="V57" s="24">
        <f>SUM(Q57:U57)</f>
        <v>2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173">
        <f>SUM(AS57:AW57)</f>
        <v>0</v>
      </c>
      <c r="BC57" s="239" t="s">
        <v>13</v>
      </c>
      <c r="BD57" s="258"/>
      <c r="BE57" s="180">
        <f>Q57+AK57</f>
        <v>1</v>
      </c>
      <c r="BF57" s="180">
        <f t="shared" ref="BF57:BF58" si="144">R57+AL57</f>
        <v>0</v>
      </c>
      <c r="BG57" s="180">
        <f t="shared" ref="BG57:BG58" si="145">S57+AM57</f>
        <v>1</v>
      </c>
      <c r="BH57" s="180">
        <f t="shared" ref="BH57:BH58" si="146">T57+AN57</f>
        <v>0</v>
      </c>
      <c r="BI57" s="180">
        <f t="shared" ref="BI57:BI58" si="147">U57+AO57</f>
        <v>0</v>
      </c>
      <c r="BJ57" s="24">
        <f>SUM(BE57:BI57)</f>
        <v>2</v>
      </c>
      <c r="BK57" s="251" t="s">
        <v>13</v>
      </c>
      <c r="BL57" s="251"/>
      <c r="BM57" s="180">
        <f>Y57+AS57</f>
        <v>0</v>
      </c>
      <c r="BN57" s="180">
        <f t="shared" ref="BN57:BN58" si="148">Z57+AT57</f>
        <v>0</v>
      </c>
      <c r="BO57" s="180">
        <f t="shared" ref="BO57:BO58" si="149">AA57+AU57</f>
        <v>0</v>
      </c>
      <c r="BP57" s="180">
        <f t="shared" ref="BP57:BP58" si="150">AB57+AV57</f>
        <v>0</v>
      </c>
      <c r="BQ57" s="180">
        <f t="shared" ref="BQ57:BQ58" si="151">AC57+AW57</f>
        <v>0</v>
      </c>
      <c r="BR57" s="173">
        <f>SUM(BM57:BQ57)</f>
        <v>0</v>
      </c>
    </row>
    <row r="58" spans="15:76" ht="14.25" thickBot="1" x14ac:dyDescent="0.2">
      <c r="O58" s="239" t="s">
        <v>15</v>
      </c>
      <c r="P58" s="258"/>
      <c r="Q58" s="27">
        <v>6</v>
      </c>
      <c r="R58" s="25">
        <v>7</v>
      </c>
      <c r="S58" s="25">
        <v>2</v>
      </c>
      <c r="T58" s="25">
        <v>2</v>
      </c>
      <c r="U58" s="25">
        <v>3</v>
      </c>
      <c r="V58" s="25">
        <f>SUM(Q58:U58)</f>
        <v>20</v>
      </c>
      <c r="W58" s="349" t="s">
        <v>15</v>
      </c>
      <c r="X58" s="350"/>
      <c r="Y58" s="25"/>
      <c r="Z58" s="25"/>
      <c r="AA58" s="25"/>
      <c r="AB58" s="25"/>
      <c r="AC58" s="25"/>
      <c r="AD58" s="170">
        <f>SUM(Y58:AC58)</f>
        <v>0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6</v>
      </c>
      <c r="BF58" s="14">
        <f t="shared" si="144"/>
        <v>7</v>
      </c>
      <c r="BG58" s="14">
        <f t="shared" si="145"/>
        <v>2</v>
      </c>
      <c r="BH58" s="14">
        <f t="shared" si="146"/>
        <v>2</v>
      </c>
      <c r="BI58" s="14">
        <f t="shared" si="147"/>
        <v>3</v>
      </c>
      <c r="BJ58" s="25">
        <f>SUM(BE58:BI58)</f>
        <v>20</v>
      </c>
      <c r="BK58" s="252" t="s">
        <v>15</v>
      </c>
      <c r="BL58" s="252"/>
      <c r="BM58" s="14">
        <f>Y58+AS58</f>
        <v>0</v>
      </c>
      <c r="BN58" s="14">
        <f t="shared" si="148"/>
        <v>0</v>
      </c>
      <c r="BO58" s="14">
        <f t="shared" si="149"/>
        <v>0</v>
      </c>
      <c r="BP58" s="14">
        <f t="shared" si="150"/>
        <v>0</v>
      </c>
      <c r="BQ58" s="14">
        <f t="shared" si="151"/>
        <v>0</v>
      </c>
      <c r="BR58" s="16">
        <f>SUM(BM58:BQ58)</f>
        <v>0</v>
      </c>
    </row>
    <row r="59" spans="15:76" x14ac:dyDescent="0.15">
      <c r="O59" s="239" t="s">
        <v>12</v>
      </c>
      <c r="P59" s="240"/>
      <c r="Q59" s="17">
        <f t="shared" ref="Q59:V59" si="152">SUM(Q57:Q58)</f>
        <v>7</v>
      </c>
      <c r="R59" s="17">
        <f t="shared" si="152"/>
        <v>7</v>
      </c>
      <c r="S59" s="17">
        <f t="shared" si="152"/>
        <v>3</v>
      </c>
      <c r="T59" s="17">
        <f t="shared" si="152"/>
        <v>2</v>
      </c>
      <c r="U59" s="17">
        <f t="shared" si="152"/>
        <v>3</v>
      </c>
      <c r="V59" s="17">
        <f t="shared" si="152"/>
        <v>22</v>
      </c>
      <c r="W59" s="260" t="s">
        <v>12</v>
      </c>
      <c r="X59" s="261"/>
      <c r="Y59" s="17">
        <f t="shared" ref="Y59:AD59" si="153">SUM(Y57:Y58)</f>
        <v>0</v>
      </c>
      <c r="Z59" s="17">
        <f t="shared" si="153"/>
        <v>0</v>
      </c>
      <c r="AA59" s="17">
        <f t="shared" si="153"/>
        <v>0</v>
      </c>
      <c r="AB59" s="17">
        <f t="shared" si="153"/>
        <v>0</v>
      </c>
      <c r="AC59" s="17">
        <f t="shared" si="153"/>
        <v>0</v>
      </c>
      <c r="AD59" s="17">
        <f t="shared" si="153"/>
        <v>0</v>
      </c>
      <c r="AI59" s="239" t="s">
        <v>12</v>
      </c>
      <c r="AJ59" s="240"/>
      <c r="AK59" s="17">
        <f t="shared" ref="AK59:AP59" si="154">SUM(AK57:AK58)</f>
        <v>0</v>
      </c>
      <c r="AL59" s="17">
        <f t="shared" si="154"/>
        <v>0</v>
      </c>
      <c r="AM59" s="17">
        <f t="shared" si="154"/>
        <v>0</v>
      </c>
      <c r="AN59" s="17">
        <f t="shared" si="154"/>
        <v>0</v>
      </c>
      <c r="AO59" s="17">
        <f t="shared" si="154"/>
        <v>0</v>
      </c>
      <c r="AP59" s="17">
        <f t="shared" si="154"/>
        <v>0</v>
      </c>
      <c r="AQ59" s="260" t="s">
        <v>12</v>
      </c>
      <c r="AR59" s="261"/>
      <c r="AS59" s="17">
        <f t="shared" ref="AS59:AX59" si="155">SUM(AS57:AS58)</f>
        <v>0</v>
      </c>
      <c r="AT59" s="17">
        <f t="shared" si="155"/>
        <v>0</v>
      </c>
      <c r="AU59" s="17">
        <f t="shared" si="155"/>
        <v>0</v>
      </c>
      <c r="AV59" s="17">
        <f t="shared" si="155"/>
        <v>0</v>
      </c>
      <c r="AW59" s="17">
        <f t="shared" si="155"/>
        <v>0</v>
      </c>
      <c r="AX59" s="17">
        <f t="shared" si="155"/>
        <v>0</v>
      </c>
      <c r="BC59" s="239" t="s">
        <v>12</v>
      </c>
      <c r="BD59" s="240"/>
      <c r="BE59" s="17">
        <f t="shared" ref="BE59:BJ59" si="156">SUM(BE57:BE58)</f>
        <v>7</v>
      </c>
      <c r="BF59" s="17">
        <f t="shared" si="156"/>
        <v>7</v>
      </c>
      <c r="BG59" s="17">
        <f t="shared" si="156"/>
        <v>3</v>
      </c>
      <c r="BH59" s="17">
        <f t="shared" si="156"/>
        <v>2</v>
      </c>
      <c r="BI59" s="17">
        <f t="shared" si="156"/>
        <v>3</v>
      </c>
      <c r="BJ59" s="17">
        <f t="shared" si="156"/>
        <v>22</v>
      </c>
      <c r="BK59" s="260" t="s">
        <v>12</v>
      </c>
      <c r="BL59" s="261"/>
      <c r="BM59" s="17">
        <f t="shared" ref="BM59:BR59" si="157">SUM(BM57:BM58)</f>
        <v>0</v>
      </c>
      <c r="BN59" s="17">
        <f t="shared" si="157"/>
        <v>0</v>
      </c>
      <c r="BO59" s="17">
        <f t="shared" si="157"/>
        <v>0</v>
      </c>
      <c r="BP59" s="17">
        <f t="shared" si="157"/>
        <v>0</v>
      </c>
      <c r="BQ59" s="17">
        <f t="shared" si="157"/>
        <v>0</v>
      </c>
      <c r="BR59" s="17">
        <f t="shared" si="157"/>
        <v>0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557</v>
      </c>
      <c r="S62" s="371"/>
      <c r="T62" s="43"/>
      <c r="U62" s="44"/>
      <c r="V62" s="46" t="s">
        <v>16</v>
      </c>
      <c r="W62" s="370">
        <f>AD12+V17+AD17+V22+AD22+V27+AD27+V32+AD32+V37</f>
        <v>2657</v>
      </c>
      <c r="X62" s="371"/>
      <c r="Y62" s="47"/>
      <c r="Z62" s="47"/>
      <c r="AA62" s="46" t="s">
        <v>16</v>
      </c>
      <c r="AB62" s="370">
        <f>AD37+V42+AD42+V47+AD47+V52+AD52+V57+AD57</f>
        <v>1704</v>
      </c>
      <c r="AC62" s="371"/>
      <c r="AD62" s="37" t="s">
        <v>16</v>
      </c>
      <c r="AE62" s="164">
        <f>AD37+V42</f>
        <v>865</v>
      </c>
      <c r="AF62" s="164">
        <f>AD42+V47+AD47+V52+AD52+V57+AD57</f>
        <v>839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50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557</v>
      </c>
      <c r="BG62" s="374"/>
      <c r="BH62" s="28"/>
      <c r="BJ62" s="30" t="s">
        <v>16</v>
      </c>
      <c r="BK62" s="373">
        <f>BR12+BJ17+BR17+BJ22+BR22+BJ27+BR27+BJ32+BR32+BJ37</f>
        <v>2707</v>
      </c>
      <c r="BL62" s="374"/>
      <c r="BM62" s="31"/>
      <c r="BN62" s="31"/>
      <c r="BO62" s="30" t="s">
        <v>16</v>
      </c>
      <c r="BP62" s="373">
        <f>BR37+BJ42+BR42+BJ47+BR47+BJ52+BR52+BJ57+BR57</f>
        <v>1704</v>
      </c>
      <c r="BQ62" s="374"/>
      <c r="BR62" s="37" t="s">
        <v>16</v>
      </c>
      <c r="BS62" s="164">
        <f>BR37+BJ42</f>
        <v>865</v>
      </c>
      <c r="BT62" s="164">
        <f>BR42+BJ47+BR47+BJ52+BR52+BJ57+BR57</f>
        <v>839</v>
      </c>
    </row>
    <row r="63" spans="15:76" ht="15" thickBot="1" x14ac:dyDescent="0.2">
      <c r="Q63" s="48" t="s">
        <v>14</v>
      </c>
      <c r="R63" s="375">
        <f>V8+AD8+V13</f>
        <v>542</v>
      </c>
      <c r="S63" s="376"/>
      <c r="T63" s="43"/>
      <c r="U63" s="44"/>
      <c r="V63" s="48" t="s">
        <v>14</v>
      </c>
      <c r="W63" s="375">
        <f>AD13+V18+AD18+V23+AD23+V28+AD28+V33+AD33+V38</f>
        <v>2509</v>
      </c>
      <c r="X63" s="376"/>
      <c r="Y63" s="47"/>
      <c r="Z63" s="47"/>
      <c r="AA63" s="48" t="s">
        <v>14</v>
      </c>
      <c r="AB63" s="375">
        <f>AD38+V43+AD43+V48+AD48+V53+AD53+V58+AD58</f>
        <v>2271</v>
      </c>
      <c r="AC63" s="376"/>
      <c r="AD63" s="37" t="s">
        <v>14</v>
      </c>
      <c r="AE63" s="165">
        <f>AD38+V43</f>
        <v>909</v>
      </c>
      <c r="AF63" s="165">
        <f>AD43+V48+AD48+V53+AD53+V58+AD58</f>
        <v>1362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44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542</v>
      </c>
      <c r="BG63" s="380"/>
      <c r="BH63" s="28"/>
      <c r="BJ63" s="161" t="s">
        <v>14</v>
      </c>
      <c r="BK63" s="379">
        <f>BR13+BJ18+BR18+BJ23+BR23+BJ28+BR28+BJ33+BR33+BJ38</f>
        <v>2553</v>
      </c>
      <c r="BL63" s="380"/>
      <c r="BM63" s="31"/>
      <c r="BN63" s="31"/>
      <c r="BO63" s="161" t="s">
        <v>14</v>
      </c>
      <c r="BP63" s="379">
        <f>BR38+BJ43+BR43+BJ48+BR48+BJ53+BR53+BJ58+BR58</f>
        <v>2272</v>
      </c>
      <c r="BQ63" s="381"/>
      <c r="BR63" s="37" t="s">
        <v>14</v>
      </c>
      <c r="BS63" s="165">
        <f>BR38+BJ43</f>
        <v>909</v>
      </c>
      <c r="BT63" s="165">
        <f>BR43+BJ48+BR48+BJ53+BR53+BJ58+BR58</f>
        <v>1363</v>
      </c>
    </row>
    <row r="64" spans="15:76" ht="15" thickBot="1" x14ac:dyDescent="0.2">
      <c r="Q64" s="49" t="s">
        <v>12</v>
      </c>
      <c r="R64" s="389">
        <f>R62+R63</f>
        <v>1099</v>
      </c>
      <c r="S64" s="390"/>
      <c r="T64" s="43"/>
      <c r="U64" s="44"/>
      <c r="V64" s="49" t="s">
        <v>12</v>
      </c>
      <c r="W64" s="389">
        <f>W62+W63</f>
        <v>5166</v>
      </c>
      <c r="X64" s="390"/>
      <c r="Y64" s="47"/>
      <c r="Z64" s="47"/>
      <c r="AA64" s="49" t="s">
        <v>12</v>
      </c>
      <c r="AB64" s="389">
        <f>AB62+AB63</f>
        <v>3975</v>
      </c>
      <c r="AC64" s="390"/>
      <c r="AD64" s="37" t="s">
        <v>12</v>
      </c>
      <c r="AE64" s="166">
        <f>AD39+V44</f>
        <v>1774</v>
      </c>
      <c r="AF64" s="167">
        <f>AD44+V49+AD49+V54+AD54+V59+AD59</f>
        <v>2201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94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1099</v>
      </c>
      <c r="BG64" s="386"/>
      <c r="BH64" s="28"/>
      <c r="BJ64" s="163" t="s">
        <v>12</v>
      </c>
      <c r="BK64" s="385">
        <f>BK62+BK63</f>
        <v>5260</v>
      </c>
      <c r="BL64" s="386"/>
      <c r="BM64" s="31"/>
      <c r="BN64" s="31"/>
      <c r="BO64" s="163" t="s">
        <v>12</v>
      </c>
      <c r="BP64" s="385">
        <f>BP62+BP63</f>
        <v>3976</v>
      </c>
      <c r="BQ64" s="386"/>
      <c r="BR64" s="37" t="s">
        <v>12</v>
      </c>
      <c r="BS64" s="166">
        <f>BR39+BJ44</f>
        <v>1774</v>
      </c>
      <c r="BT64" s="167">
        <f>BR44+BJ49+BR49+BJ54+BR54+BJ59+BR59</f>
        <v>2202</v>
      </c>
      <c r="BW64" s="32"/>
      <c r="BX64" s="32"/>
    </row>
    <row r="65" spans="17:76" ht="14.25" x14ac:dyDescent="0.15">
      <c r="Q65" s="50" t="s">
        <v>23</v>
      </c>
      <c r="R65" s="387">
        <f>R64/O9</f>
        <v>0.10732421875000001</v>
      </c>
      <c r="S65" s="388"/>
      <c r="T65" s="44"/>
      <c r="U65" s="44"/>
      <c r="V65" s="50" t="s">
        <v>23</v>
      </c>
      <c r="W65" s="387">
        <f>W64/O9</f>
        <v>0.50449218750000002</v>
      </c>
      <c r="X65" s="388"/>
      <c r="Y65" s="51"/>
      <c r="Z65" s="51"/>
      <c r="AA65" s="50" t="s">
        <v>23</v>
      </c>
      <c r="AB65" s="387">
        <f>AB64/O9</f>
        <v>0.38818359375</v>
      </c>
      <c r="AC65" s="388"/>
      <c r="AE65" s="42">
        <f>AE64/O9</f>
        <v>0.17324218750000001</v>
      </c>
      <c r="AF65" s="42">
        <f>AF64/O9</f>
        <v>0.21494140624999999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0.98947368421052628</v>
      </c>
      <c r="AR65" s="383"/>
      <c r="AS65" s="33"/>
      <c r="AT65" s="33"/>
      <c r="AU65" s="162" t="s">
        <v>23</v>
      </c>
      <c r="AV65" s="382">
        <f>AV64/AI9</f>
        <v>1.0526315789473684E-2</v>
      </c>
      <c r="AW65" s="383"/>
      <c r="AY65" s="42">
        <f>AY64/AI9</f>
        <v>0</v>
      </c>
      <c r="AZ65" s="42">
        <f>AZ64/AI9</f>
        <v>1.0526315789473684E-2</v>
      </c>
      <c r="BE65" s="162" t="s">
        <v>23</v>
      </c>
      <c r="BF65" s="382">
        <f>BF64/BC9</f>
        <v>0.10633768746976294</v>
      </c>
      <c r="BG65" s="383"/>
      <c r="BJ65" s="162" t="s">
        <v>23</v>
      </c>
      <c r="BK65" s="382">
        <f>BK64/BC9</f>
        <v>0.50895016932752779</v>
      </c>
      <c r="BL65" s="383"/>
      <c r="BM65" s="33"/>
      <c r="BN65" s="33"/>
      <c r="BO65" s="162" t="s">
        <v>23</v>
      </c>
      <c r="BP65" s="382">
        <f>BP64/BC9</f>
        <v>0.38471214320270924</v>
      </c>
      <c r="BQ65" s="383"/>
      <c r="BS65" s="42">
        <f>BS64/BC9</f>
        <v>0.17164973391388486</v>
      </c>
      <c r="BT65" s="42">
        <f>BT64/BC9</f>
        <v>0.21306240928882439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1615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1537</v>
      </c>
      <c r="AA75" s="384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EF51-1385-423D-BC95-7ABC2AC01E43}">
  <dimension ref="A1:BX75"/>
  <sheetViews>
    <sheetView view="pageBreakPreview" zoomScale="95" zoomScaleNormal="100" zoomScaleSheetLayoutView="95" workbookViewId="0">
      <selection activeCell="B14" sqref="B14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394"/>
      <c r="B1" s="394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394"/>
      <c r="B2" s="394"/>
      <c r="C2" s="221" t="s">
        <v>29</v>
      </c>
      <c r="D2" s="221"/>
      <c r="E2" s="221"/>
      <c r="F2" s="221"/>
      <c r="G2" s="221"/>
      <c r="H2" s="221"/>
      <c r="I2" s="221"/>
    </row>
    <row r="3" spans="1:70" ht="13.5" customHeight="1" x14ac:dyDescent="0.15">
      <c r="A3" s="394"/>
      <c r="B3" s="394"/>
      <c r="C3" s="221"/>
      <c r="D3" s="221"/>
      <c r="E3" s="221"/>
      <c r="F3" s="221"/>
      <c r="G3" s="221"/>
      <c r="H3" s="221"/>
      <c r="I3" s="221"/>
      <c r="Q3" s="222" t="s">
        <v>0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K3" s="222" t="s">
        <v>1</v>
      </c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BE3" s="222" t="s">
        <v>2</v>
      </c>
      <c r="BF3" s="222"/>
      <c r="BG3" s="222"/>
      <c r="BH3" s="222"/>
      <c r="BI3" s="222"/>
      <c r="BJ3" s="222"/>
      <c r="BK3" s="222"/>
      <c r="BL3" s="222"/>
      <c r="BM3" s="222"/>
      <c r="BN3" s="222"/>
      <c r="BO3" s="222"/>
    </row>
    <row r="4" spans="1:70" ht="14.25" x14ac:dyDescent="0.15">
      <c r="G4" s="223" t="s">
        <v>56</v>
      </c>
      <c r="H4" s="224"/>
      <c r="I4" s="224"/>
      <c r="J4" s="224"/>
      <c r="K4" s="224"/>
      <c r="M4" s="2" t="s">
        <v>3</v>
      </c>
      <c r="N4" s="3"/>
      <c r="O4" s="2"/>
      <c r="V4" s="4"/>
      <c r="W4" s="5"/>
      <c r="X4" s="5"/>
      <c r="Z4" s="225" t="str">
        <f>G4</f>
        <v>令和5年3月31日現在</v>
      </c>
      <c r="AA4" s="226"/>
      <c r="AB4" s="226"/>
      <c r="AC4" s="226"/>
      <c r="AD4" s="226"/>
      <c r="AG4" s="6" t="s">
        <v>4</v>
      </c>
      <c r="AH4" s="7"/>
      <c r="AI4" s="6"/>
      <c r="AP4" s="4"/>
      <c r="AQ4" s="5"/>
      <c r="AR4" s="5"/>
      <c r="AT4" s="227" t="str">
        <f>Z4</f>
        <v>令和5年3月31日現在</v>
      </c>
      <c r="AU4" s="228"/>
      <c r="AV4" s="228"/>
      <c r="AW4" s="228"/>
      <c r="AX4" s="228"/>
      <c r="BA4" s="8" t="s">
        <v>5</v>
      </c>
      <c r="BB4" s="9"/>
      <c r="BC4" s="8"/>
      <c r="BJ4" s="4"/>
      <c r="BK4" s="5"/>
      <c r="BL4" s="5"/>
      <c r="BN4" s="227" t="str">
        <f>AT4</f>
        <v>令和5年3月31日現在</v>
      </c>
      <c r="BO4" s="228"/>
      <c r="BP4" s="228"/>
      <c r="BQ4" s="228"/>
      <c r="BR4" s="228"/>
    </row>
    <row r="5" spans="1:70" ht="14.25" thickBot="1" x14ac:dyDescent="0.2">
      <c r="M5" s="215" t="s">
        <v>6</v>
      </c>
      <c r="N5" s="217"/>
      <c r="O5" s="243" t="s">
        <v>7</v>
      </c>
      <c r="P5" s="244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15" t="s">
        <v>6</v>
      </c>
      <c r="AH5" s="217"/>
      <c r="AI5" s="215" t="s">
        <v>8</v>
      </c>
      <c r="AJ5" s="216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15" t="s">
        <v>6</v>
      </c>
      <c r="BB5" s="217"/>
      <c r="BC5" s="218" t="s">
        <v>9</v>
      </c>
      <c r="BD5" s="219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29" t="s">
        <v>30</v>
      </c>
      <c r="C6" s="231" t="s">
        <v>31</v>
      </c>
      <c r="D6" s="232"/>
      <c r="E6" s="233"/>
      <c r="F6" s="234" t="s">
        <v>32</v>
      </c>
      <c r="G6" s="232"/>
      <c r="H6" s="235"/>
      <c r="I6" s="236" t="s">
        <v>50</v>
      </c>
      <c r="J6" s="237"/>
      <c r="K6" s="238"/>
      <c r="L6" s="72"/>
      <c r="M6" s="239" t="s">
        <v>10</v>
      </c>
      <c r="N6" s="240"/>
      <c r="O6" s="241" t="s">
        <v>11</v>
      </c>
      <c r="P6" s="242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45" t="s">
        <v>10</v>
      </c>
      <c r="X6" s="246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39" t="s">
        <v>10</v>
      </c>
      <c r="AH6" s="240"/>
      <c r="AI6" s="241" t="s">
        <v>11</v>
      </c>
      <c r="AJ6" s="242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45" t="s">
        <v>10</v>
      </c>
      <c r="AR6" s="246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39" t="s">
        <v>10</v>
      </c>
      <c r="BB6" s="240"/>
      <c r="BC6" s="241" t="s">
        <v>11</v>
      </c>
      <c r="BD6" s="242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45" t="s">
        <v>10</v>
      </c>
      <c r="BL6" s="246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30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39" t="s">
        <v>13</v>
      </c>
      <c r="N7" s="240"/>
      <c r="O7" s="247">
        <f>V7+AD7+V12+AD12+V17+AD17+V22+AD22+V27+AD27+V32+AD32+V37+AD37+V42+AD42+V47+AD47+V52+AD52+V57+AD57</f>
        <v>4918</v>
      </c>
      <c r="P7" s="248"/>
      <c r="Q7" s="180">
        <v>26</v>
      </c>
      <c r="R7" s="181">
        <v>31</v>
      </c>
      <c r="S7" s="181">
        <v>34</v>
      </c>
      <c r="T7" s="181">
        <v>35</v>
      </c>
      <c r="U7" s="181">
        <v>29</v>
      </c>
      <c r="V7" s="181">
        <f>SUM(Q7:U7)</f>
        <v>155</v>
      </c>
      <c r="W7" s="249" t="s">
        <v>13</v>
      </c>
      <c r="X7" s="250"/>
      <c r="Y7" s="181">
        <v>39</v>
      </c>
      <c r="Z7" s="181">
        <v>41</v>
      </c>
      <c r="AA7" s="181">
        <v>43</v>
      </c>
      <c r="AB7" s="181">
        <v>35</v>
      </c>
      <c r="AC7" s="181">
        <v>35</v>
      </c>
      <c r="AD7" s="182">
        <f>SUM(Y7:AC7)</f>
        <v>193</v>
      </c>
      <c r="AG7" s="239" t="s">
        <v>13</v>
      </c>
      <c r="AH7" s="240"/>
      <c r="AI7" s="247">
        <f>AP7+AX7+AP12+AX12+AP17+AX17+AP22+AX22+AP27+AX27+AP32+AX32+AP37+AX37+AP42+AX42+AP47+AX47+AP52+AX52+AP57+AX57</f>
        <v>47</v>
      </c>
      <c r="AJ7" s="248"/>
      <c r="AK7" s="180"/>
      <c r="AL7" s="181"/>
      <c r="AM7" s="181"/>
      <c r="AN7" s="181"/>
      <c r="AO7" s="181"/>
      <c r="AP7" s="181">
        <f>SUM(AK7:AO7)</f>
        <v>0</v>
      </c>
      <c r="AQ7" s="249" t="s">
        <v>13</v>
      </c>
      <c r="AR7" s="250"/>
      <c r="AS7" s="181"/>
      <c r="AT7" s="181"/>
      <c r="AU7" s="181"/>
      <c r="AV7" s="181"/>
      <c r="AW7" s="181"/>
      <c r="AX7" s="182">
        <f>SUM(AS7:AW7)</f>
        <v>0</v>
      </c>
      <c r="BA7" s="239" t="s">
        <v>13</v>
      </c>
      <c r="BB7" s="240"/>
      <c r="BC7" s="247">
        <f>BJ7+BR7+BJ12+BR12+BJ17+BR17+BJ22+BR22+BJ27+BR27+BJ32+BR32+BJ37+BR37+BJ42+BR42+BJ47+BR47+BJ52+BR52+BJ57+BR57</f>
        <v>4965</v>
      </c>
      <c r="BD7" s="248"/>
      <c r="BE7" s="180">
        <f>Q7+AK7</f>
        <v>26</v>
      </c>
      <c r="BF7" s="181">
        <f t="shared" ref="BF7:BJ8" si="0">R7+AL7</f>
        <v>31</v>
      </c>
      <c r="BG7" s="181">
        <f t="shared" si="0"/>
        <v>34</v>
      </c>
      <c r="BH7" s="181">
        <f t="shared" si="0"/>
        <v>35</v>
      </c>
      <c r="BI7" s="181">
        <f t="shared" si="0"/>
        <v>29</v>
      </c>
      <c r="BJ7" s="181">
        <f t="shared" si="0"/>
        <v>155</v>
      </c>
      <c r="BK7" s="251" t="s">
        <v>13</v>
      </c>
      <c r="BL7" s="251"/>
      <c r="BM7" s="181">
        <f>Y7+AS7</f>
        <v>39</v>
      </c>
      <c r="BN7" s="181">
        <f t="shared" ref="BN7:BQ8" si="1">Z7+AT7</f>
        <v>41</v>
      </c>
      <c r="BO7" s="181">
        <f t="shared" si="1"/>
        <v>43</v>
      </c>
      <c r="BP7" s="181">
        <f t="shared" si="1"/>
        <v>35</v>
      </c>
      <c r="BQ7" s="181">
        <f t="shared" si="1"/>
        <v>35</v>
      </c>
      <c r="BR7" s="182">
        <f>SUM(BM7:BQ7)</f>
        <v>193</v>
      </c>
    </row>
    <row r="8" spans="1:70" ht="15.75" customHeight="1" thickBot="1" x14ac:dyDescent="0.2">
      <c r="B8" s="141" t="s">
        <v>34</v>
      </c>
      <c r="C8" s="137">
        <f t="shared" ref="C8:H8" si="2">+C10-C9</f>
        <v>3211</v>
      </c>
      <c r="D8" s="55">
        <f t="shared" si="2"/>
        <v>3057</v>
      </c>
      <c r="E8" s="56">
        <f t="shared" si="2"/>
        <v>6268</v>
      </c>
      <c r="F8" s="57">
        <f>+F10-F9</f>
        <v>47</v>
      </c>
      <c r="G8" s="58">
        <f t="shared" si="2"/>
        <v>44</v>
      </c>
      <c r="H8" s="56">
        <f t="shared" si="2"/>
        <v>91</v>
      </c>
      <c r="I8" s="101">
        <f t="shared" ref="I8:K10" si="3">+C8+F8</f>
        <v>3258</v>
      </c>
      <c r="J8" s="102">
        <f t="shared" si="3"/>
        <v>3101</v>
      </c>
      <c r="K8" s="103">
        <f t="shared" si="3"/>
        <v>6359</v>
      </c>
      <c r="L8" s="68"/>
      <c r="M8" s="239" t="s">
        <v>14</v>
      </c>
      <c r="N8" s="240"/>
      <c r="O8" s="247">
        <f>V8+AD8+V13+AD13+V18+AD18+V23+AD23+V28+AD28+V33+AD33+V38+AD38+V43+AD43+V48+AD48+V53+AD53+V58+AD58</f>
        <v>5327</v>
      </c>
      <c r="P8" s="248"/>
      <c r="Q8" s="14">
        <v>18</v>
      </c>
      <c r="R8" s="15">
        <v>27</v>
      </c>
      <c r="S8" s="15">
        <v>22</v>
      </c>
      <c r="T8" s="15">
        <v>23</v>
      </c>
      <c r="U8" s="15">
        <v>33</v>
      </c>
      <c r="V8" s="15">
        <f>SUM(Q8:U8)</f>
        <v>123</v>
      </c>
      <c r="W8" s="256" t="s">
        <v>15</v>
      </c>
      <c r="X8" s="257"/>
      <c r="Y8" s="15">
        <v>42</v>
      </c>
      <c r="Z8" s="25">
        <v>38</v>
      </c>
      <c r="AA8" s="15">
        <v>31</v>
      </c>
      <c r="AB8" s="15">
        <v>39</v>
      </c>
      <c r="AC8" s="15">
        <v>38</v>
      </c>
      <c r="AD8" s="16">
        <f>SUM(Y8:AC8)</f>
        <v>188</v>
      </c>
      <c r="AG8" s="239" t="s">
        <v>14</v>
      </c>
      <c r="AH8" s="240"/>
      <c r="AI8" s="247">
        <f>AP8+AX8+AP13+AX13+AP18+AX18+AP23+AX23+AP28+AX28+AP33+AX33+AP38+AX38+AP43+AX43+AP48+AX48+AP53+AX53+AP58+AX58</f>
        <v>45</v>
      </c>
      <c r="AJ8" s="248"/>
      <c r="AK8" s="14"/>
      <c r="AL8" s="15"/>
      <c r="AM8" s="15"/>
      <c r="AN8" s="15"/>
      <c r="AO8" s="15"/>
      <c r="AP8" s="15">
        <f>SUM(AK8:AO8)</f>
        <v>0</v>
      </c>
      <c r="AQ8" s="256" t="s">
        <v>15</v>
      </c>
      <c r="AR8" s="257"/>
      <c r="AS8" s="15"/>
      <c r="AT8" s="15"/>
      <c r="AU8" s="15"/>
      <c r="AV8" s="15"/>
      <c r="AW8" s="15"/>
      <c r="AX8" s="16">
        <f>SUM(AS8:AW8)</f>
        <v>0</v>
      </c>
      <c r="BA8" s="239" t="s">
        <v>14</v>
      </c>
      <c r="BB8" s="240"/>
      <c r="BC8" s="247">
        <f>BJ8+BR8+BJ13+BR13+BJ18+BR18+BJ23+BR23+BJ28+BR28+BJ33+BR33+BJ38+BR38+BJ43+BR43+BJ48+BR48+BJ53+BR53+BJ58+BR58</f>
        <v>5372</v>
      </c>
      <c r="BD8" s="248"/>
      <c r="BE8" s="14">
        <f>Q8+AK8</f>
        <v>18</v>
      </c>
      <c r="BF8" s="15">
        <f t="shared" si="0"/>
        <v>27</v>
      </c>
      <c r="BG8" s="15">
        <f t="shared" si="0"/>
        <v>22</v>
      </c>
      <c r="BH8" s="15">
        <f t="shared" si="0"/>
        <v>23</v>
      </c>
      <c r="BI8" s="15">
        <f t="shared" si="0"/>
        <v>33</v>
      </c>
      <c r="BJ8" s="15">
        <f>SUM(BE8:BI8)</f>
        <v>123</v>
      </c>
      <c r="BK8" s="252" t="s">
        <v>15</v>
      </c>
      <c r="BL8" s="252"/>
      <c r="BM8" s="15">
        <f>Y8+AS8</f>
        <v>42</v>
      </c>
      <c r="BN8" s="15">
        <f t="shared" si="1"/>
        <v>38</v>
      </c>
      <c r="BO8" s="15">
        <f t="shared" si="1"/>
        <v>31</v>
      </c>
      <c r="BP8" s="15">
        <f t="shared" si="1"/>
        <v>39</v>
      </c>
      <c r="BQ8" s="15">
        <f t="shared" si="1"/>
        <v>38</v>
      </c>
      <c r="BR8" s="16">
        <f>SUM(BM8:BQ8)</f>
        <v>188</v>
      </c>
    </row>
    <row r="9" spans="1:70" ht="15" x14ac:dyDescent="0.15">
      <c r="B9" s="142" t="s">
        <v>35</v>
      </c>
      <c r="C9" s="138">
        <f>AB62</f>
        <v>1707</v>
      </c>
      <c r="D9" s="59">
        <f>AB63</f>
        <v>2270</v>
      </c>
      <c r="E9" s="60">
        <f>+C9+D9</f>
        <v>3977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1707</v>
      </c>
      <c r="J9" s="105">
        <f t="shared" si="3"/>
        <v>2271</v>
      </c>
      <c r="K9" s="106">
        <f t="shared" si="3"/>
        <v>3978</v>
      </c>
      <c r="L9" s="68"/>
      <c r="M9" s="239" t="s">
        <v>12</v>
      </c>
      <c r="N9" s="240"/>
      <c r="O9" s="247">
        <f>SUM(O7:O8)</f>
        <v>10245</v>
      </c>
      <c r="P9" s="253"/>
      <c r="Q9" s="17">
        <f t="shared" ref="Q9:V9" si="4">SUM(Q7:Q8)</f>
        <v>44</v>
      </c>
      <c r="R9" s="17">
        <f t="shared" si="4"/>
        <v>58</v>
      </c>
      <c r="S9" s="17">
        <f t="shared" si="4"/>
        <v>56</v>
      </c>
      <c r="T9" s="17">
        <f t="shared" si="4"/>
        <v>58</v>
      </c>
      <c r="U9" s="17">
        <f t="shared" si="4"/>
        <v>62</v>
      </c>
      <c r="V9" s="17">
        <f t="shared" si="4"/>
        <v>278</v>
      </c>
      <c r="W9" s="254" t="s">
        <v>12</v>
      </c>
      <c r="X9" s="255"/>
      <c r="Y9" s="17">
        <f t="shared" ref="Y9:AD9" si="5">SUM(Y7:Y8)</f>
        <v>81</v>
      </c>
      <c r="Z9" s="17">
        <f t="shared" si="5"/>
        <v>79</v>
      </c>
      <c r="AA9" s="17">
        <f t="shared" si="5"/>
        <v>74</v>
      </c>
      <c r="AB9" s="17">
        <f t="shared" si="5"/>
        <v>74</v>
      </c>
      <c r="AC9" s="17">
        <f t="shared" si="5"/>
        <v>73</v>
      </c>
      <c r="AD9" s="17">
        <f t="shared" si="5"/>
        <v>381</v>
      </c>
      <c r="AG9" s="239" t="s">
        <v>12</v>
      </c>
      <c r="AH9" s="240"/>
      <c r="AI9" s="247">
        <f>SUM(AI7:AI8)</f>
        <v>92</v>
      </c>
      <c r="AJ9" s="253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54" t="s">
        <v>12</v>
      </c>
      <c r="AR9" s="255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39" t="s">
        <v>12</v>
      </c>
      <c r="BB9" s="240"/>
      <c r="BC9" s="247">
        <f>SUM(BC7:BC8)</f>
        <v>10337</v>
      </c>
      <c r="BD9" s="248"/>
      <c r="BE9" s="17">
        <f t="shared" ref="BE9:BJ9" si="8">SUM(BE7:BE8)</f>
        <v>44</v>
      </c>
      <c r="BF9" s="17">
        <f t="shared" si="8"/>
        <v>58</v>
      </c>
      <c r="BG9" s="17">
        <f t="shared" si="8"/>
        <v>56</v>
      </c>
      <c r="BH9" s="17">
        <f t="shared" si="8"/>
        <v>58</v>
      </c>
      <c r="BI9" s="17">
        <f t="shared" si="8"/>
        <v>62</v>
      </c>
      <c r="BJ9" s="17">
        <f t="shared" si="8"/>
        <v>278</v>
      </c>
      <c r="BK9" s="259" t="s">
        <v>12</v>
      </c>
      <c r="BL9" s="259"/>
      <c r="BM9" s="17">
        <f t="shared" ref="BM9:BR9" si="9">SUM(BM7:BM8)</f>
        <v>81</v>
      </c>
      <c r="BN9" s="17">
        <f t="shared" si="9"/>
        <v>79</v>
      </c>
      <c r="BO9" s="17">
        <f t="shared" si="9"/>
        <v>74</v>
      </c>
      <c r="BP9" s="17">
        <f t="shared" si="9"/>
        <v>74</v>
      </c>
      <c r="BQ9" s="17">
        <f t="shared" si="9"/>
        <v>73</v>
      </c>
      <c r="BR9" s="17">
        <f t="shared" si="9"/>
        <v>381</v>
      </c>
    </row>
    <row r="10" spans="1:70" ht="15.75" thickBot="1" x14ac:dyDescent="0.2">
      <c r="B10" s="143" t="s">
        <v>12</v>
      </c>
      <c r="C10" s="139">
        <f>O7</f>
        <v>4918</v>
      </c>
      <c r="D10" s="62">
        <f>O8</f>
        <v>5327</v>
      </c>
      <c r="E10" s="63">
        <f>+C10+D10</f>
        <v>10245</v>
      </c>
      <c r="F10" s="64">
        <f>AI7</f>
        <v>47</v>
      </c>
      <c r="G10" s="62">
        <f>AI8</f>
        <v>45</v>
      </c>
      <c r="H10" s="63">
        <f>SUM(F10:G10)</f>
        <v>92</v>
      </c>
      <c r="I10" s="107">
        <f t="shared" si="3"/>
        <v>4965</v>
      </c>
      <c r="J10" s="108">
        <f t="shared" si="3"/>
        <v>5372</v>
      </c>
      <c r="K10" s="109">
        <f t="shared" si="3"/>
        <v>10337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39" t="s">
        <v>10</v>
      </c>
      <c r="P11" s="24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45" t="s">
        <v>10</v>
      </c>
      <c r="X11" s="246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39" t="s">
        <v>10</v>
      </c>
      <c r="AJ11" s="24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45" t="s">
        <v>10</v>
      </c>
      <c r="AR11" s="246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39" t="s">
        <v>10</v>
      </c>
      <c r="BD11" s="24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45" t="s">
        <v>10</v>
      </c>
      <c r="BL11" s="246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34.71</v>
      </c>
      <c r="D12" s="159">
        <f t="shared" si="10"/>
        <v>42.61</v>
      </c>
      <c r="E12" s="155">
        <f t="shared" si="10"/>
        <v>38.82</v>
      </c>
      <c r="F12" s="154">
        <f t="shared" si="10"/>
        <v>0</v>
      </c>
      <c r="G12" s="159">
        <f t="shared" si="10"/>
        <v>2.2200000000000002</v>
      </c>
      <c r="H12" s="155">
        <f t="shared" si="10"/>
        <v>1.0900000000000001</v>
      </c>
      <c r="I12" s="156">
        <f t="shared" si="10"/>
        <v>34.380000000000003</v>
      </c>
      <c r="J12" s="157">
        <f t="shared" si="10"/>
        <v>42.27</v>
      </c>
      <c r="K12" s="155">
        <f t="shared" si="10"/>
        <v>38.479999999999997</v>
      </c>
      <c r="L12" s="69"/>
      <c r="N12" s="158"/>
      <c r="O12" s="239" t="s">
        <v>13</v>
      </c>
      <c r="P12" s="258"/>
      <c r="Q12" s="23">
        <v>31</v>
      </c>
      <c r="R12" s="181">
        <v>43</v>
      </c>
      <c r="S12" s="181">
        <v>34</v>
      </c>
      <c r="T12" s="181">
        <v>50</v>
      </c>
      <c r="U12" s="181">
        <v>47</v>
      </c>
      <c r="V12" s="181">
        <f>SUM(Q12:U12)</f>
        <v>205</v>
      </c>
      <c r="W12" s="249" t="s">
        <v>13</v>
      </c>
      <c r="X12" s="250"/>
      <c r="Y12" s="24">
        <v>35</v>
      </c>
      <c r="Z12" s="181">
        <v>51</v>
      </c>
      <c r="AA12" s="181">
        <v>60</v>
      </c>
      <c r="AB12" s="181">
        <v>38</v>
      </c>
      <c r="AC12" s="181">
        <v>55</v>
      </c>
      <c r="AD12" s="182">
        <f>SUM(Y12:AC12)</f>
        <v>239</v>
      </c>
      <c r="AI12" s="239" t="s">
        <v>13</v>
      </c>
      <c r="AJ12" s="258"/>
      <c r="AK12" s="180"/>
      <c r="AL12" s="181"/>
      <c r="AM12" s="181"/>
      <c r="AN12" s="181"/>
      <c r="AO12" s="181"/>
      <c r="AP12" s="181">
        <f>SUM(AK12:AO12)</f>
        <v>0</v>
      </c>
      <c r="AQ12" s="249" t="s">
        <v>13</v>
      </c>
      <c r="AR12" s="250"/>
      <c r="AS12" s="181"/>
      <c r="AT12" s="181"/>
      <c r="AU12" s="181"/>
      <c r="AV12" s="181"/>
      <c r="AW12" s="181">
        <v>1</v>
      </c>
      <c r="AX12" s="182">
        <f>SUM(AS12:AW12)</f>
        <v>1</v>
      </c>
      <c r="BC12" s="239" t="s">
        <v>13</v>
      </c>
      <c r="BD12" s="258"/>
      <c r="BE12" s="180">
        <f>Q12+AK12</f>
        <v>31</v>
      </c>
      <c r="BF12" s="181">
        <f t="shared" ref="BF12:BI13" si="11">R12+AL12</f>
        <v>43</v>
      </c>
      <c r="BG12" s="181">
        <f t="shared" si="11"/>
        <v>34</v>
      </c>
      <c r="BH12" s="181">
        <f t="shared" si="11"/>
        <v>50</v>
      </c>
      <c r="BI12" s="181">
        <f t="shared" si="11"/>
        <v>47</v>
      </c>
      <c r="BJ12" s="181">
        <f>SUM(BE12:BI12)</f>
        <v>205</v>
      </c>
      <c r="BK12" s="251" t="s">
        <v>13</v>
      </c>
      <c r="BL12" s="251"/>
      <c r="BM12" s="181">
        <f t="shared" ref="BM12:BQ13" si="12">Y12+AS12</f>
        <v>35</v>
      </c>
      <c r="BN12" s="181">
        <f t="shared" si="12"/>
        <v>51</v>
      </c>
      <c r="BO12" s="181">
        <f t="shared" si="12"/>
        <v>60</v>
      </c>
      <c r="BP12" s="181">
        <f t="shared" si="12"/>
        <v>38</v>
      </c>
      <c r="BQ12" s="181">
        <f t="shared" si="12"/>
        <v>56</v>
      </c>
      <c r="BR12" s="182">
        <f>SUM(BM12:BQ12)</f>
        <v>240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39" t="s">
        <v>15</v>
      </c>
      <c r="P13" s="258"/>
      <c r="Q13" s="14">
        <v>53</v>
      </c>
      <c r="R13" s="15">
        <v>51</v>
      </c>
      <c r="S13" s="15">
        <v>46</v>
      </c>
      <c r="T13" s="15">
        <v>45</v>
      </c>
      <c r="U13" s="15">
        <v>34</v>
      </c>
      <c r="V13" s="15">
        <f>SUM(Q13:U13)</f>
        <v>229</v>
      </c>
      <c r="W13" s="256" t="s">
        <v>15</v>
      </c>
      <c r="X13" s="257"/>
      <c r="Y13" s="15">
        <v>42</v>
      </c>
      <c r="Z13" s="15">
        <v>53</v>
      </c>
      <c r="AA13" s="15">
        <v>57</v>
      </c>
      <c r="AB13" s="15">
        <v>40</v>
      </c>
      <c r="AC13" s="15">
        <v>48</v>
      </c>
      <c r="AD13" s="16">
        <f>SUM(Y13:AC13)</f>
        <v>240</v>
      </c>
      <c r="AI13" s="239" t="s">
        <v>15</v>
      </c>
      <c r="AJ13" s="258"/>
      <c r="AK13" s="14"/>
      <c r="AL13" s="15"/>
      <c r="AM13" s="15"/>
      <c r="AN13" s="15"/>
      <c r="AO13" s="15"/>
      <c r="AP13" s="15">
        <f>SUM(AK13:AO13)</f>
        <v>0</v>
      </c>
      <c r="AQ13" s="256" t="s">
        <v>15</v>
      </c>
      <c r="AR13" s="257"/>
      <c r="AS13" s="15"/>
      <c r="AT13" s="15"/>
      <c r="AU13" s="15"/>
      <c r="AV13" s="15"/>
      <c r="AW13" s="15">
        <v>3</v>
      </c>
      <c r="AX13" s="16">
        <f>SUM(AS13:AW13)</f>
        <v>3</v>
      </c>
      <c r="BC13" s="239" t="s">
        <v>15</v>
      </c>
      <c r="BD13" s="258"/>
      <c r="BE13" s="14">
        <f>Q13+AK13</f>
        <v>53</v>
      </c>
      <c r="BF13" s="15">
        <f t="shared" si="11"/>
        <v>51</v>
      </c>
      <c r="BG13" s="15">
        <f t="shared" si="11"/>
        <v>46</v>
      </c>
      <c r="BH13" s="15">
        <f t="shared" si="11"/>
        <v>45</v>
      </c>
      <c r="BI13" s="15">
        <f t="shared" si="11"/>
        <v>34</v>
      </c>
      <c r="BJ13" s="15">
        <f>SUM(BE13:BI13)</f>
        <v>229</v>
      </c>
      <c r="BK13" s="252" t="s">
        <v>15</v>
      </c>
      <c r="BL13" s="252"/>
      <c r="BM13" s="15">
        <f t="shared" si="12"/>
        <v>42</v>
      </c>
      <c r="BN13" s="15">
        <f t="shared" si="12"/>
        <v>53</v>
      </c>
      <c r="BO13" s="15">
        <f t="shared" si="12"/>
        <v>57</v>
      </c>
      <c r="BP13" s="15">
        <f t="shared" si="12"/>
        <v>40</v>
      </c>
      <c r="BQ13" s="15">
        <f t="shared" si="12"/>
        <v>51</v>
      </c>
      <c r="BR13" s="16">
        <f>SUM(BM13:BQ13)</f>
        <v>243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39" t="s">
        <v>12</v>
      </c>
      <c r="P14" s="240"/>
      <c r="Q14" s="17">
        <f t="shared" ref="Q14:V14" si="13">SUM(Q12:Q13)</f>
        <v>84</v>
      </c>
      <c r="R14" s="17">
        <f t="shared" si="13"/>
        <v>94</v>
      </c>
      <c r="S14" s="17">
        <f t="shared" si="13"/>
        <v>80</v>
      </c>
      <c r="T14" s="17">
        <f t="shared" si="13"/>
        <v>95</v>
      </c>
      <c r="U14" s="17">
        <f t="shared" si="13"/>
        <v>81</v>
      </c>
      <c r="V14" s="17">
        <f t="shared" si="13"/>
        <v>434</v>
      </c>
      <c r="W14" s="260" t="s">
        <v>12</v>
      </c>
      <c r="X14" s="261"/>
      <c r="Y14" s="17">
        <f t="shared" ref="Y14:AD14" si="14">SUM(Y12:Y13)</f>
        <v>77</v>
      </c>
      <c r="Z14" s="17">
        <f t="shared" si="14"/>
        <v>104</v>
      </c>
      <c r="AA14" s="17">
        <f t="shared" si="14"/>
        <v>117</v>
      </c>
      <c r="AB14" s="17">
        <f t="shared" si="14"/>
        <v>78</v>
      </c>
      <c r="AC14" s="17">
        <f t="shared" si="14"/>
        <v>103</v>
      </c>
      <c r="AD14" s="17">
        <f t="shared" si="14"/>
        <v>479</v>
      </c>
      <c r="AI14" s="239" t="s">
        <v>12</v>
      </c>
      <c r="AJ14" s="240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260" t="s">
        <v>12</v>
      </c>
      <c r="AR14" s="261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4</v>
      </c>
      <c r="AX14" s="17">
        <f t="shared" si="16"/>
        <v>4</v>
      </c>
      <c r="BC14" s="239" t="s">
        <v>12</v>
      </c>
      <c r="BD14" s="240"/>
      <c r="BE14" s="17">
        <f t="shared" ref="BE14:BJ14" si="17">SUM(BE12:BE13)</f>
        <v>84</v>
      </c>
      <c r="BF14" s="17">
        <f t="shared" si="17"/>
        <v>94</v>
      </c>
      <c r="BG14" s="17">
        <f t="shared" si="17"/>
        <v>80</v>
      </c>
      <c r="BH14" s="17">
        <f t="shared" si="17"/>
        <v>95</v>
      </c>
      <c r="BI14" s="17">
        <f t="shared" si="17"/>
        <v>81</v>
      </c>
      <c r="BJ14" s="17">
        <f t="shared" si="17"/>
        <v>434</v>
      </c>
      <c r="BK14" s="260" t="s">
        <v>12</v>
      </c>
      <c r="BL14" s="261"/>
      <c r="BM14" s="17">
        <f t="shared" ref="BM14:BR14" si="18">SUM(BM12:BM13)</f>
        <v>77</v>
      </c>
      <c r="BN14" s="17">
        <f t="shared" si="18"/>
        <v>104</v>
      </c>
      <c r="BO14" s="17">
        <f t="shared" si="18"/>
        <v>117</v>
      </c>
      <c r="BP14" s="17">
        <f t="shared" si="18"/>
        <v>78</v>
      </c>
      <c r="BQ14" s="17">
        <f t="shared" si="18"/>
        <v>107</v>
      </c>
      <c r="BR14" s="17">
        <f t="shared" si="18"/>
        <v>483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262" t="s">
        <v>31</v>
      </c>
      <c r="D16" s="263"/>
      <c r="E16" s="264"/>
      <c r="F16" s="262" t="s">
        <v>32</v>
      </c>
      <c r="G16" s="263"/>
      <c r="H16" s="264"/>
      <c r="I16" s="265" t="s">
        <v>52</v>
      </c>
      <c r="J16" s="266"/>
      <c r="K16" s="267"/>
      <c r="L16" s="68"/>
      <c r="O16" s="239" t="s">
        <v>10</v>
      </c>
      <c r="P16" s="24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45" t="s">
        <v>10</v>
      </c>
      <c r="X16" s="246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39" t="s">
        <v>10</v>
      </c>
      <c r="AJ16" s="24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45" t="s">
        <v>10</v>
      </c>
      <c r="AR16" s="246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39" t="s">
        <v>10</v>
      </c>
      <c r="BD16" s="24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45" t="s">
        <v>10</v>
      </c>
      <c r="BL16" s="246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1614</v>
      </c>
      <c r="D17" s="73">
        <f>V28+AD28+V33+AD33+V38</f>
        <v>1537</v>
      </c>
      <c r="E17" s="74">
        <f>SUM(C17:D17)</f>
        <v>3151</v>
      </c>
      <c r="F17" s="75">
        <f>AP27+AX27+AP32+AX32+AP37</f>
        <v>4</v>
      </c>
      <c r="G17" s="73">
        <f>AP28+AX28+AP33+AX33+AP38</f>
        <v>9</v>
      </c>
      <c r="H17" s="74">
        <f>SUM(F17:G17)</f>
        <v>13</v>
      </c>
      <c r="I17" s="112">
        <f t="shared" ref="I17:K20" si="19">+C17+F17</f>
        <v>1618</v>
      </c>
      <c r="J17" s="113">
        <f t="shared" si="19"/>
        <v>1546</v>
      </c>
      <c r="K17" s="114">
        <f t="shared" si="19"/>
        <v>3164</v>
      </c>
      <c r="L17" s="68"/>
      <c r="O17" s="239" t="s">
        <v>13</v>
      </c>
      <c r="P17" s="258"/>
      <c r="Q17" s="180">
        <v>25</v>
      </c>
      <c r="R17" s="181">
        <v>32</v>
      </c>
      <c r="S17" s="181">
        <v>40</v>
      </c>
      <c r="T17" s="181">
        <v>43</v>
      </c>
      <c r="U17" s="181">
        <v>43</v>
      </c>
      <c r="V17" s="181">
        <f>SUM(Q17:U17)</f>
        <v>183</v>
      </c>
      <c r="W17" s="249" t="s">
        <v>13</v>
      </c>
      <c r="X17" s="250"/>
      <c r="Y17" s="181">
        <v>40</v>
      </c>
      <c r="Z17" s="181">
        <v>32</v>
      </c>
      <c r="AA17" s="181">
        <v>33</v>
      </c>
      <c r="AB17" s="181">
        <v>44</v>
      </c>
      <c r="AC17" s="181">
        <v>27</v>
      </c>
      <c r="AD17" s="182">
        <f>SUM(Y17:AC17)</f>
        <v>176</v>
      </c>
      <c r="AI17" s="239" t="s">
        <v>13</v>
      </c>
      <c r="AJ17" s="258"/>
      <c r="AK17" s="23"/>
      <c r="AL17" s="181">
        <v>5</v>
      </c>
      <c r="AM17" s="181">
        <v>0</v>
      </c>
      <c r="AN17" s="181">
        <v>4</v>
      </c>
      <c r="AO17" s="181">
        <v>4</v>
      </c>
      <c r="AP17" s="181">
        <f>SUM(AK17:AO17)</f>
        <v>13</v>
      </c>
      <c r="AQ17" s="249" t="s">
        <v>13</v>
      </c>
      <c r="AR17" s="250"/>
      <c r="AS17" s="181">
        <v>3</v>
      </c>
      <c r="AT17" s="181">
        <v>3</v>
      </c>
      <c r="AU17" s="181">
        <v>1</v>
      </c>
      <c r="AV17" s="181">
        <v>4</v>
      </c>
      <c r="AW17" s="181">
        <v>3</v>
      </c>
      <c r="AX17" s="182">
        <f>SUM(AS17:AW17)</f>
        <v>14</v>
      </c>
      <c r="BC17" s="239" t="s">
        <v>13</v>
      </c>
      <c r="BD17" s="258"/>
      <c r="BE17" s="180">
        <f t="shared" ref="BE17:BI18" si="20">Q17+AK17</f>
        <v>25</v>
      </c>
      <c r="BF17" s="181">
        <f t="shared" si="20"/>
        <v>37</v>
      </c>
      <c r="BG17" s="181">
        <f t="shared" si="20"/>
        <v>40</v>
      </c>
      <c r="BH17" s="181">
        <f t="shared" si="20"/>
        <v>47</v>
      </c>
      <c r="BI17" s="181">
        <f t="shared" si="20"/>
        <v>47</v>
      </c>
      <c r="BJ17" s="181">
        <f>SUM(BE17:BI17)</f>
        <v>196</v>
      </c>
      <c r="BK17" s="251" t="s">
        <v>13</v>
      </c>
      <c r="BL17" s="251"/>
      <c r="BM17" s="181">
        <f t="shared" ref="BM17:BQ18" si="21">Y17+AS17</f>
        <v>43</v>
      </c>
      <c r="BN17" s="181">
        <f t="shared" si="21"/>
        <v>35</v>
      </c>
      <c r="BO17" s="181">
        <f t="shared" si="21"/>
        <v>34</v>
      </c>
      <c r="BP17" s="181">
        <f t="shared" si="21"/>
        <v>48</v>
      </c>
      <c r="BQ17" s="181">
        <f t="shared" si="21"/>
        <v>30</v>
      </c>
      <c r="BR17" s="182">
        <f>SUM(BM17:BQ17)</f>
        <v>190</v>
      </c>
    </row>
    <row r="18" spans="2:70" ht="15.75" thickBot="1" x14ac:dyDescent="0.2">
      <c r="B18" s="149" t="s">
        <v>38</v>
      </c>
      <c r="C18" s="146">
        <f>AD37</f>
        <v>403</v>
      </c>
      <c r="D18" s="65">
        <f>AD38</f>
        <v>410</v>
      </c>
      <c r="E18" s="66">
        <f>SUM(C18:D18)</f>
        <v>813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403</v>
      </c>
      <c r="J18" s="116">
        <f t="shared" si="19"/>
        <v>410</v>
      </c>
      <c r="K18" s="117">
        <f t="shared" si="19"/>
        <v>813</v>
      </c>
      <c r="L18" s="69"/>
      <c r="O18" s="239" t="s">
        <v>15</v>
      </c>
      <c r="P18" s="258"/>
      <c r="Q18" s="14">
        <v>41</v>
      </c>
      <c r="R18" s="15">
        <v>44</v>
      </c>
      <c r="S18" s="15">
        <v>51</v>
      </c>
      <c r="T18" s="15">
        <v>13</v>
      </c>
      <c r="U18" s="15">
        <v>33</v>
      </c>
      <c r="V18" s="15">
        <f>SUM(Q18:U18)</f>
        <v>182</v>
      </c>
      <c r="W18" s="256" t="s">
        <v>15</v>
      </c>
      <c r="X18" s="257"/>
      <c r="Y18" s="15">
        <v>22</v>
      </c>
      <c r="Z18" s="15">
        <v>29</v>
      </c>
      <c r="AA18" s="15">
        <v>33</v>
      </c>
      <c r="AB18" s="15">
        <v>30</v>
      </c>
      <c r="AC18" s="15">
        <v>23</v>
      </c>
      <c r="AD18" s="16">
        <f>SUM(Y18:AC18)</f>
        <v>137</v>
      </c>
      <c r="AI18" s="239" t="s">
        <v>15</v>
      </c>
      <c r="AJ18" s="258"/>
      <c r="AK18" s="14"/>
      <c r="AL18" s="15">
        <v>2</v>
      </c>
      <c r="AM18" s="15">
        <v>2</v>
      </c>
      <c r="AN18" s="15"/>
      <c r="AO18" s="15">
        <v>1</v>
      </c>
      <c r="AP18" s="15">
        <f>SUM(AK18:AO18)</f>
        <v>5</v>
      </c>
      <c r="AQ18" s="256" t="s">
        <v>15</v>
      </c>
      <c r="AR18" s="257"/>
      <c r="AS18" s="15">
        <v>1</v>
      </c>
      <c r="AT18" s="15">
        <v>1</v>
      </c>
      <c r="AU18" s="15">
        <v>1</v>
      </c>
      <c r="AV18" s="15">
        <v>2</v>
      </c>
      <c r="AW18" s="15">
        <v>2</v>
      </c>
      <c r="AX18" s="16">
        <f>SUM(AS18:AW18)</f>
        <v>7</v>
      </c>
      <c r="BC18" s="239" t="s">
        <v>15</v>
      </c>
      <c r="BD18" s="258"/>
      <c r="BE18" s="14">
        <f t="shared" si="20"/>
        <v>41</v>
      </c>
      <c r="BF18" s="15">
        <f t="shared" si="20"/>
        <v>46</v>
      </c>
      <c r="BG18" s="15">
        <f t="shared" si="20"/>
        <v>53</v>
      </c>
      <c r="BH18" s="15">
        <f t="shared" si="20"/>
        <v>13</v>
      </c>
      <c r="BI18" s="15">
        <f t="shared" si="20"/>
        <v>34</v>
      </c>
      <c r="BJ18" s="15">
        <f>SUM(BE18:BI18)</f>
        <v>187</v>
      </c>
      <c r="BK18" s="252" t="s">
        <v>15</v>
      </c>
      <c r="BL18" s="252"/>
      <c r="BM18" s="15">
        <f t="shared" si="21"/>
        <v>23</v>
      </c>
      <c r="BN18" s="15">
        <f t="shared" si="21"/>
        <v>30</v>
      </c>
      <c r="BO18" s="15">
        <f t="shared" si="21"/>
        <v>34</v>
      </c>
      <c r="BP18" s="15">
        <f t="shared" si="21"/>
        <v>32</v>
      </c>
      <c r="BQ18" s="15">
        <f t="shared" si="21"/>
        <v>25</v>
      </c>
      <c r="BR18" s="16">
        <f>SUM(BM18:BQ18)</f>
        <v>144</v>
      </c>
    </row>
    <row r="19" spans="2:70" ht="15" x14ac:dyDescent="0.15">
      <c r="B19" s="150" t="s">
        <v>39</v>
      </c>
      <c r="C19" s="138">
        <f>V42</f>
        <v>466</v>
      </c>
      <c r="D19" s="59">
        <f>V43</f>
        <v>507</v>
      </c>
      <c r="E19" s="60">
        <f>SUM(C19:D19)</f>
        <v>973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466</v>
      </c>
      <c r="J19" s="105">
        <f t="shared" si="19"/>
        <v>507</v>
      </c>
      <c r="K19" s="118">
        <f t="shared" si="19"/>
        <v>973</v>
      </c>
      <c r="L19" s="69"/>
      <c r="O19" s="239" t="s">
        <v>12</v>
      </c>
      <c r="P19" s="240"/>
      <c r="Q19" s="17">
        <f t="shared" ref="Q19:V19" si="22">SUM(Q17:Q18)</f>
        <v>66</v>
      </c>
      <c r="R19" s="17">
        <f t="shared" si="22"/>
        <v>76</v>
      </c>
      <c r="S19" s="17">
        <f t="shared" si="22"/>
        <v>91</v>
      </c>
      <c r="T19" s="17">
        <f t="shared" si="22"/>
        <v>56</v>
      </c>
      <c r="U19" s="17">
        <f t="shared" si="22"/>
        <v>76</v>
      </c>
      <c r="V19" s="17">
        <f t="shared" si="22"/>
        <v>365</v>
      </c>
      <c r="W19" s="260" t="s">
        <v>12</v>
      </c>
      <c r="X19" s="261"/>
      <c r="Y19" s="17">
        <f>SUM(Y17:Y18)</f>
        <v>62</v>
      </c>
      <c r="Z19" s="17">
        <f t="shared" ref="Z19:AD19" si="23">SUM(Z17:Z18)</f>
        <v>61</v>
      </c>
      <c r="AA19" s="17">
        <f t="shared" si="23"/>
        <v>66</v>
      </c>
      <c r="AB19" s="17">
        <f t="shared" si="23"/>
        <v>74</v>
      </c>
      <c r="AC19" s="17">
        <f t="shared" si="23"/>
        <v>50</v>
      </c>
      <c r="AD19" s="17">
        <f t="shared" si="23"/>
        <v>313</v>
      </c>
      <c r="AI19" s="239" t="s">
        <v>12</v>
      </c>
      <c r="AJ19" s="240"/>
      <c r="AK19" s="17">
        <f t="shared" ref="AK19:AP19" si="24">SUM(AK17:AK18)</f>
        <v>0</v>
      </c>
      <c r="AL19" s="17">
        <f t="shared" si="24"/>
        <v>7</v>
      </c>
      <c r="AM19" s="17">
        <f t="shared" si="24"/>
        <v>2</v>
      </c>
      <c r="AN19" s="17">
        <f t="shared" si="24"/>
        <v>4</v>
      </c>
      <c r="AO19" s="17">
        <f t="shared" si="24"/>
        <v>5</v>
      </c>
      <c r="AP19" s="17">
        <f t="shared" si="24"/>
        <v>18</v>
      </c>
      <c r="AQ19" s="260" t="s">
        <v>12</v>
      </c>
      <c r="AR19" s="261"/>
      <c r="AS19" s="17">
        <f t="shared" ref="AS19:AX19" si="25">SUM(AS17:AS18)</f>
        <v>4</v>
      </c>
      <c r="AT19" s="17">
        <f t="shared" si="25"/>
        <v>4</v>
      </c>
      <c r="AU19" s="17">
        <f t="shared" si="25"/>
        <v>2</v>
      </c>
      <c r="AV19" s="17">
        <f t="shared" si="25"/>
        <v>6</v>
      </c>
      <c r="AW19" s="17">
        <f t="shared" si="25"/>
        <v>5</v>
      </c>
      <c r="AX19" s="17">
        <f t="shared" si="25"/>
        <v>21</v>
      </c>
      <c r="BC19" s="239" t="s">
        <v>12</v>
      </c>
      <c r="BD19" s="240"/>
      <c r="BE19" s="17">
        <f t="shared" ref="BE19:BJ19" si="26">SUM(BE17:BE18)</f>
        <v>66</v>
      </c>
      <c r="BF19" s="17">
        <f t="shared" si="26"/>
        <v>83</v>
      </c>
      <c r="BG19" s="17">
        <f t="shared" si="26"/>
        <v>93</v>
      </c>
      <c r="BH19" s="17">
        <f t="shared" si="26"/>
        <v>60</v>
      </c>
      <c r="BI19" s="17">
        <f t="shared" si="26"/>
        <v>81</v>
      </c>
      <c r="BJ19" s="17">
        <f t="shared" si="26"/>
        <v>383</v>
      </c>
      <c r="BK19" s="260" t="s">
        <v>12</v>
      </c>
      <c r="BL19" s="261"/>
      <c r="BM19" s="17">
        <f t="shared" ref="BM19:BR19" si="27">SUM(BM17:BM18)</f>
        <v>66</v>
      </c>
      <c r="BN19" s="17">
        <f t="shared" si="27"/>
        <v>65</v>
      </c>
      <c r="BO19" s="17">
        <f t="shared" si="27"/>
        <v>68</v>
      </c>
      <c r="BP19" s="17">
        <f t="shared" si="27"/>
        <v>80</v>
      </c>
      <c r="BQ19" s="17">
        <f t="shared" si="27"/>
        <v>55</v>
      </c>
      <c r="BR19" s="17">
        <f t="shared" si="27"/>
        <v>334</v>
      </c>
    </row>
    <row r="20" spans="2:70" ht="15.75" thickBot="1" x14ac:dyDescent="0.2">
      <c r="B20" s="151" t="s">
        <v>22</v>
      </c>
      <c r="C20" s="147">
        <f>C9-C18-C19</f>
        <v>838</v>
      </c>
      <c r="D20" s="76">
        <f>D9-D18-D19</f>
        <v>1353</v>
      </c>
      <c r="E20" s="77">
        <f>SUM(C20:D20)</f>
        <v>2191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838</v>
      </c>
      <c r="J20" s="120">
        <f t="shared" si="19"/>
        <v>1354</v>
      </c>
      <c r="K20" s="121">
        <f t="shared" si="19"/>
        <v>2192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276" t="s">
        <v>44</v>
      </c>
      <c r="C21" s="278" t="s">
        <v>47</v>
      </c>
      <c r="D21" s="280" t="s">
        <v>48</v>
      </c>
      <c r="E21" s="268" t="s">
        <v>49</v>
      </c>
      <c r="F21" s="278" t="s">
        <v>47</v>
      </c>
      <c r="G21" s="280" t="s">
        <v>48</v>
      </c>
      <c r="H21" s="268" t="s">
        <v>51</v>
      </c>
      <c r="I21" s="270" t="s">
        <v>47</v>
      </c>
      <c r="J21" s="272" t="s">
        <v>48</v>
      </c>
      <c r="K21" s="274" t="s">
        <v>54</v>
      </c>
      <c r="L21" s="69"/>
      <c r="O21" s="239" t="s">
        <v>10</v>
      </c>
      <c r="P21" s="24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45" t="s">
        <v>10</v>
      </c>
      <c r="X21" s="246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39" t="s">
        <v>10</v>
      </c>
      <c r="AJ21" s="24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45" t="s">
        <v>10</v>
      </c>
      <c r="AR21" s="246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39" t="s">
        <v>10</v>
      </c>
      <c r="BD21" s="24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45" t="s">
        <v>10</v>
      </c>
      <c r="BL21" s="246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277"/>
      <c r="C22" s="279"/>
      <c r="D22" s="281"/>
      <c r="E22" s="269"/>
      <c r="F22" s="279"/>
      <c r="G22" s="281"/>
      <c r="H22" s="269"/>
      <c r="I22" s="271"/>
      <c r="J22" s="273"/>
      <c r="K22" s="275"/>
      <c r="L22" s="69"/>
      <c r="O22" s="239" t="s">
        <v>13</v>
      </c>
      <c r="P22" s="258"/>
      <c r="Q22" s="180">
        <v>35</v>
      </c>
      <c r="R22" s="168">
        <v>42</v>
      </c>
      <c r="S22" s="181">
        <v>41</v>
      </c>
      <c r="T22" s="181">
        <v>38</v>
      </c>
      <c r="U22" s="181">
        <v>35</v>
      </c>
      <c r="V22" s="181">
        <f>SUM(Q22:U22)</f>
        <v>191</v>
      </c>
      <c r="W22" s="249" t="s">
        <v>13</v>
      </c>
      <c r="X22" s="250"/>
      <c r="Y22" s="181">
        <v>51</v>
      </c>
      <c r="Z22" s="181">
        <v>47</v>
      </c>
      <c r="AA22" s="181">
        <v>57</v>
      </c>
      <c r="AB22" s="181">
        <v>47</v>
      </c>
      <c r="AC22" s="24">
        <v>53</v>
      </c>
      <c r="AD22" s="182">
        <f>SUM(Y22:AC22)</f>
        <v>255</v>
      </c>
      <c r="AI22" s="239" t="s">
        <v>13</v>
      </c>
      <c r="AJ22" s="258"/>
      <c r="AK22" s="180">
        <v>4</v>
      </c>
      <c r="AL22" s="181">
        <v>1</v>
      </c>
      <c r="AM22" s="181">
        <v>1</v>
      </c>
      <c r="AN22" s="181">
        <v>1</v>
      </c>
      <c r="AO22" s="181">
        <v>2</v>
      </c>
      <c r="AP22" s="181">
        <f>SUM(AK22:AO22)</f>
        <v>9</v>
      </c>
      <c r="AQ22" s="249" t="s">
        <v>13</v>
      </c>
      <c r="AR22" s="250"/>
      <c r="AS22" s="181">
        <v>1</v>
      </c>
      <c r="AT22" s="181">
        <v>2</v>
      </c>
      <c r="AU22" s="181">
        <v>2</v>
      </c>
      <c r="AV22" s="181">
        <v>0</v>
      </c>
      <c r="AW22" s="181">
        <v>1</v>
      </c>
      <c r="AX22" s="182">
        <f>SUM(AS22:AW22)</f>
        <v>6</v>
      </c>
      <c r="BC22" s="239" t="s">
        <v>13</v>
      </c>
      <c r="BD22" s="258"/>
      <c r="BE22" s="180">
        <f t="shared" ref="BE22:BI23" si="28">Q22+AK22</f>
        <v>39</v>
      </c>
      <c r="BF22" s="181">
        <f t="shared" si="28"/>
        <v>43</v>
      </c>
      <c r="BG22" s="181">
        <f t="shared" si="28"/>
        <v>42</v>
      </c>
      <c r="BH22" s="181">
        <f t="shared" si="28"/>
        <v>39</v>
      </c>
      <c r="BI22" s="181">
        <f t="shared" si="28"/>
        <v>37</v>
      </c>
      <c r="BJ22" s="181">
        <f>SUM(BE22:BI22)</f>
        <v>200</v>
      </c>
      <c r="BK22" s="251" t="s">
        <v>13</v>
      </c>
      <c r="BL22" s="251"/>
      <c r="BM22" s="181">
        <f t="shared" ref="BM22:BQ23" si="29">Y22+AS22</f>
        <v>52</v>
      </c>
      <c r="BN22" s="181">
        <f t="shared" si="29"/>
        <v>49</v>
      </c>
      <c r="BO22" s="181">
        <f t="shared" si="29"/>
        <v>59</v>
      </c>
      <c r="BP22" s="181">
        <f t="shared" si="29"/>
        <v>47</v>
      </c>
      <c r="BQ22" s="181">
        <f t="shared" si="29"/>
        <v>54</v>
      </c>
      <c r="BR22" s="182">
        <f>SUM(BM22:BQ22)</f>
        <v>261</v>
      </c>
    </row>
    <row r="23" spans="2:70" ht="16.5" thickTop="1" thickBot="1" x14ac:dyDescent="0.2">
      <c r="B23" s="94" t="s">
        <v>37</v>
      </c>
      <c r="C23" s="95">
        <f>ROUND(C17/$C$10,4)</f>
        <v>0.32819999999999999</v>
      </c>
      <c r="D23" s="96">
        <f>ROUND(D17/$D$10,4)</f>
        <v>0.28849999999999998</v>
      </c>
      <c r="E23" s="97">
        <f>ROUND(E17/$E$10,4)</f>
        <v>0.30759999999999998</v>
      </c>
      <c r="F23" s="95">
        <f>ROUND(F17/$F$10,4)</f>
        <v>8.5099999999999995E-2</v>
      </c>
      <c r="G23" s="96">
        <f>ROUND(G17/$G$10,4)</f>
        <v>0.2</v>
      </c>
      <c r="H23" s="97">
        <f>ROUND(H17/$H$10,4)</f>
        <v>0.14130000000000001</v>
      </c>
      <c r="I23" s="124">
        <f>ROUND(I17/$I$10,4)</f>
        <v>0.32590000000000002</v>
      </c>
      <c r="J23" s="125">
        <f>ROUND(J17/$J$10,4)</f>
        <v>0.2878</v>
      </c>
      <c r="K23" s="126">
        <f>ROUND(K17/$K$10,4)</f>
        <v>0.30609999999999998</v>
      </c>
      <c r="L23" s="69"/>
      <c r="O23" s="239" t="s">
        <v>15</v>
      </c>
      <c r="P23" s="258"/>
      <c r="Q23" s="14">
        <v>34</v>
      </c>
      <c r="R23" s="15">
        <v>30</v>
      </c>
      <c r="S23" s="15">
        <v>40</v>
      </c>
      <c r="T23" s="15">
        <v>28</v>
      </c>
      <c r="U23" s="15">
        <v>46</v>
      </c>
      <c r="V23" s="15">
        <f>SUM(Q23:U23)</f>
        <v>178</v>
      </c>
      <c r="W23" s="256" t="s">
        <v>15</v>
      </c>
      <c r="X23" s="257"/>
      <c r="Y23" s="15">
        <v>41</v>
      </c>
      <c r="Z23" s="15">
        <v>43</v>
      </c>
      <c r="AA23" s="15">
        <v>47</v>
      </c>
      <c r="AB23" s="15">
        <v>47</v>
      </c>
      <c r="AC23" s="25">
        <v>65</v>
      </c>
      <c r="AD23" s="16">
        <f>SUM(Y23:AC23)</f>
        <v>243</v>
      </c>
      <c r="AI23" s="239" t="s">
        <v>15</v>
      </c>
      <c r="AJ23" s="258"/>
      <c r="AK23" s="14">
        <v>1</v>
      </c>
      <c r="AL23" s="15">
        <v>3</v>
      </c>
      <c r="AM23" s="15">
        <v>2</v>
      </c>
      <c r="AN23" s="15">
        <v>4</v>
      </c>
      <c r="AO23" s="15">
        <v>4</v>
      </c>
      <c r="AP23" s="15">
        <f>SUM(AK23:AO23)</f>
        <v>14</v>
      </c>
      <c r="AQ23" s="256" t="s">
        <v>15</v>
      </c>
      <c r="AR23" s="257"/>
      <c r="AS23" s="15">
        <v>3</v>
      </c>
      <c r="AT23" s="15">
        <v>2</v>
      </c>
      <c r="AU23" s="15">
        <v>1</v>
      </c>
      <c r="AV23" s="15"/>
      <c r="AW23" s="15"/>
      <c r="AX23" s="16">
        <f>SUM(AS23:AW23)</f>
        <v>6</v>
      </c>
      <c r="BC23" s="239" t="s">
        <v>15</v>
      </c>
      <c r="BD23" s="258"/>
      <c r="BE23" s="14">
        <f t="shared" si="28"/>
        <v>35</v>
      </c>
      <c r="BF23" s="15">
        <f t="shared" si="28"/>
        <v>33</v>
      </c>
      <c r="BG23" s="15">
        <f t="shared" si="28"/>
        <v>42</v>
      </c>
      <c r="BH23" s="15">
        <f t="shared" si="28"/>
        <v>32</v>
      </c>
      <c r="BI23" s="15">
        <f t="shared" si="28"/>
        <v>50</v>
      </c>
      <c r="BJ23" s="15">
        <f>SUM(BE23:BI23)</f>
        <v>192</v>
      </c>
      <c r="BK23" s="252" t="s">
        <v>15</v>
      </c>
      <c r="BL23" s="252"/>
      <c r="BM23" s="15">
        <f t="shared" si="29"/>
        <v>44</v>
      </c>
      <c r="BN23" s="15">
        <f t="shared" si="29"/>
        <v>45</v>
      </c>
      <c r="BO23" s="15">
        <f t="shared" si="29"/>
        <v>48</v>
      </c>
      <c r="BP23" s="15">
        <f t="shared" si="29"/>
        <v>47</v>
      </c>
      <c r="BQ23" s="15">
        <f t="shared" si="29"/>
        <v>65</v>
      </c>
      <c r="BR23" s="16">
        <f>SUM(BM23:BQ23)</f>
        <v>249</v>
      </c>
    </row>
    <row r="24" spans="2:70" ht="15" x14ac:dyDescent="0.15">
      <c r="B24" s="84" t="s">
        <v>38</v>
      </c>
      <c r="C24" s="86">
        <f>ROUND(C18/$C$10,4)</f>
        <v>8.1900000000000001E-2</v>
      </c>
      <c r="D24" s="83">
        <f>ROUND(D18/$D$10,4)</f>
        <v>7.6999999999999999E-2</v>
      </c>
      <c r="E24" s="87">
        <f>ROUND(E18/$E$10,4)</f>
        <v>7.9399999999999998E-2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8.1199999999999994E-2</v>
      </c>
      <c r="J24" s="128">
        <f>ROUND(J18/$J$10,4)</f>
        <v>7.6300000000000007E-2</v>
      </c>
      <c r="K24" s="129">
        <f>ROUND(K18/$K$10,4)</f>
        <v>7.8600000000000003E-2</v>
      </c>
      <c r="O24" s="239" t="s">
        <v>12</v>
      </c>
      <c r="P24" s="240"/>
      <c r="Q24" s="17">
        <f t="shared" ref="Q24:V24" si="30">SUM(Q22:Q23)</f>
        <v>69</v>
      </c>
      <c r="R24" s="17">
        <f t="shared" si="30"/>
        <v>72</v>
      </c>
      <c r="S24" s="17">
        <f t="shared" si="30"/>
        <v>81</v>
      </c>
      <c r="T24" s="17">
        <f t="shared" si="30"/>
        <v>66</v>
      </c>
      <c r="U24" s="17">
        <f t="shared" si="30"/>
        <v>81</v>
      </c>
      <c r="V24" s="17">
        <f t="shared" si="30"/>
        <v>369</v>
      </c>
      <c r="W24" s="260" t="s">
        <v>12</v>
      </c>
      <c r="X24" s="261"/>
      <c r="Y24" s="17">
        <f t="shared" ref="Y24:AD24" si="31">SUM(Y22:Y23)</f>
        <v>92</v>
      </c>
      <c r="Z24" s="17">
        <f t="shared" si="31"/>
        <v>90</v>
      </c>
      <c r="AA24" s="17">
        <f t="shared" si="31"/>
        <v>104</v>
      </c>
      <c r="AB24" s="17">
        <f t="shared" si="31"/>
        <v>94</v>
      </c>
      <c r="AC24" s="17">
        <f t="shared" si="31"/>
        <v>118</v>
      </c>
      <c r="AD24" s="17">
        <f t="shared" si="31"/>
        <v>498</v>
      </c>
      <c r="AI24" s="239" t="s">
        <v>12</v>
      </c>
      <c r="AJ24" s="240"/>
      <c r="AK24" s="17">
        <f t="shared" ref="AK24:AP24" si="32">SUM(AK22:AK23)</f>
        <v>5</v>
      </c>
      <c r="AL24" s="17">
        <f t="shared" si="32"/>
        <v>4</v>
      </c>
      <c r="AM24" s="17">
        <f t="shared" si="32"/>
        <v>3</v>
      </c>
      <c r="AN24" s="17">
        <f t="shared" si="32"/>
        <v>5</v>
      </c>
      <c r="AO24" s="17">
        <f t="shared" si="32"/>
        <v>6</v>
      </c>
      <c r="AP24" s="26">
        <f t="shared" si="32"/>
        <v>23</v>
      </c>
      <c r="AQ24" s="260" t="s">
        <v>12</v>
      </c>
      <c r="AR24" s="261"/>
      <c r="AS24" s="17">
        <f t="shared" ref="AS24:AX24" si="33">SUM(AS22:AS23)</f>
        <v>4</v>
      </c>
      <c r="AT24" s="17">
        <f t="shared" si="33"/>
        <v>4</v>
      </c>
      <c r="AU24" s="17">
        <f t="shared" si="33"/>
        <v>3</v>
      </c>
      <c r="AV24" s="17">
        <f t="shared" si="33"/>
        <v>0</v>
      </c>
      <c r="AW24" s="17">
        <f t="shared" si="33"/>
        <v>1</v>
      </c>
      <c r="AX24" s="17">
        <f t="shared" si="33"/>
        <v>12</v>
      </c>
      <c r="BC24" s="239" t="s">
        <v>12</v>
      </c>
      <c r="BD24" s="240"/>
      <c r="BE24" s="17">
        <f t="shared" ref="BE24:BJ24" si="34">SUM(BE22:BE23)</f>
        <v>74</v>
      </c>
      <c r="BF24" s="17">
        <f t="shared" si="34"/>
        <v>76</v>
      </c>
      <c r="BG24" s="17">
        <f t="shared" si="34"/>
        <v>84</v>
      </c>
      <c r="BH24" s="17">
        <f t="shared" si="34"/>
        <v>71</v>
      </c>
      <c r="BI24" s="17">
        <f t="shared" si="34"/>
        <v>87</v>
      </c>
      <c r="BJ24" s="17">
        <f t="shared" si="34"/>
        <v>392</v>
      </c>
      <c r="BK24" s="260" t="s">
        <v>12</v>
      </c>
      <c r="BL24" s="261"/>
      <c r="BM24" s="17">
        <f t="shared" ref="BM24:BR24" si="35">SUM(BM22:BM23)</f>
        <v>96</v>
      </c>
      <c r="BN24" s="17">
        <f t="shared" si="35"/>
        <v>94</v>
      </c>
      <c r="BO24" s="17">
        <f t="shared" si="35"/>
        <v>107</v>
      </c>
      <c r="BP24" s="17">
        <f t="shared" si="35"/>
        <v>94</v>
      </c>
      <c r="BQ24" s="17">
        <f t="shared" si="35"/>
        <v>119</v>
      </c>
      <c r="BR24" s="17">
        <f t="shared" si="35"/>
        <v>510</v>
      </c>
    </row>
    <row r="25" spans="2:70" ht="15" x14ac:dyDescent="0.15">
      <c r="B25" s="84" t="s">
        <v>39</v>
      </c>
      <c r="C25" s="86">
        <f>ROUND(C19/$C$10,4)</f>
        <v>9.4799999999999995E-2</v>
      </c>
      <c r="D25" s="83">
        <f>ROUND(D19/$D$10,4)</f>
        <v>9.5200000000000007E-2</v>
      </c>
      <c r="E25" s="87">
        <f>ROUND(E19/$E$10,4)</f>
        <v>9.5000000000000001E-2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9.3899999999999997E-2</v>
      </c>
      <c r="J25" s="128">
        <f>ROUND(J19/$J$10,4)</f>
        <v>9.4399999999999998E-2</v>
      </c>
      <c r="K25" s="129">
        <f>ROUND(K19/$K$10,4)</f>
        <v>9.4100000000000003E-2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0.1704</v>
      </c>
      <c r="D26" s="89">
        <f>ROUND(D20/$D$10,4)</f>
        <v>0.254</v>
      </c>
      <c r="E26" s="90">
        <f>ROUND(E20/$E$10,4)</f>
        <v>0.21390000000000001</v>
      </c>
      <c r="F26" s="88">
        <f>ROUND(F20/$F$10,4)</f>
        <v>0</v>
      </c>
      <c r="G26" s="89">
        <f>ROUND(G20/$G$10,4)</f>
        <v>2.2200000000000001E-2</v>
      </c>
      <c r="H26" s="90">
        <f>ROUND(H20/$H$10,4)</f>
        <v>1.09E-2</v>
      </c>
      <c r="I26" s="130">
        <f>ROUND(I20/$I$10,4)</f>
        <v>0.16880000000000001</v>
      </c>
      <c r="J26" s="131">
        <f>ROUND(J20/$J$10,4)</f>
        <v>0.252</v>
      </c>
      <c r="K26" s="132">
        <f>ROUND(K20/$K$10,4)</f>
        <v>0.21210000000000001</v>
      </c>
      <c r="O26" s="239" t="s">
        <v>10</v>
      </c>
      <c r="P26" s="24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45" t="s">
        <v>10</v>
      </c>
      <c r="X26" s="246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39" t="s">
        <v>10</v>
      </c>
      <c r="AJ26" s="24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45" t="s">
        <v>10</v>
      </c>
      <c r="AR26" s="246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39" t="s">
        <v>10</v>
      </c>
      <c r="BD26" s="24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45" t="s">
        <v>10</v>
      </c>
      <c r="BL26" s="246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39" t="s">
        <v>13</v>
      </c>
      <c r="P27" s="258"/>
      <c r="Q27" s="180">
        <v>64</v>
      </c>
      <c r="R27" s="181">
        <v>56</v>
      </c>
      <c r="S27" s="181">
        <v>48</v>
      </c>
      <c r="T27" s="181">
        <v>63</v>
      </c>
      <c r="U27" s="181">
        <v>68</v>
      </c>
      <c r="V27" s="181">
        <f>SUM(Q27:U27)</f>
        <v>299</v>
      </c>
      <c r="W27" s="249" t="s">
        <v>13</v>
      </c>
      <c r="X27" s="250"/>
      <c r="Y27" s="181">
        <v>73</v>
      </c>
      <c r="Z27" s="181">
        <v>66</v>
      </c>
      <c r="AA27" s="181">
        <v>94</v>
      </c>
      <c r="AB27" s="181">
        <v>85</v>
      </c>
      <c r="AC27" s="181">
        <v>70</v>
      </c>
      <c r="AD27" s="182">
        <f>SUM(Y27:AC27)</f>
        <v>388</v>
      </c>
      <c r="AI27" s="239" t="s">
        <v>13</v>
      </c>
      <c r="AJ27" s="258"/>
      <c r="AK27" s="180"/>
      <c r="AL27" s="181"/>
      <c r="AM27" s="181"/>
      <c r="AN27" s="181"/>
      <c r="AO27" s="181">
        <v>1</v>
      </c>
      <c r="AP27" s="181">
        <f>SUM(AK27:AO27)</f>
        <v>1</v>
      </c>
      <c r="AQ27" s="249" t="s">
        <v>13</v>
      </c>
      <c r="AR27" s="250"/>
      <c r="AS27" s="181"/>
      <c r="AT27" s="181"/>
      <c r="AU27" s="181"/>
      <c r="AV27" s="181">
        <v>1</v>
      </c>
      <c r="AW27" s="181"/>
      <c r="AX27" s="182">
        <f>SUM(AS27:AW27)</f>
        <v>1</v>
      </c>
      <c r="BC27" s="239" t="s">
        <v>13</v>
      </c>
      <c r="BD27" s="258"/>
      <c r="BE27" s="180">
        <f t="shared" ref="BE27:BI28" si="36">Q27+AK27</f>
        <v>64</v>
      </c>
      <c r="BF27" s="181">
        <f t="shared" si="36"/>
        <v>56</v>
      </c>
      <c r="BG27" s="181">
        <f t="shared" si="36"/>
        <v>48</v>
      </c>
      <c r="BH27" s="181">
        <f t="shared" si="36"/>
        <v>63</v>
      </c>
      <c r="BI27" s="181">
        <f t="shared" si="36"/>
        <v>69</v>
      </c>
      <c r="BJ27" s="181">
        <f>SUM(BE27:BI27)</f>
        <v>300</v>
      </c>
      <c r="BK27" s="251" t="s">
        <v>13</v>
      </c>
      <c r="BL27" s="251"/>
      <c r="BM27" s="181">
        <f t="shared" ref="BM27:BQ28" si="37">Y27+AS27</f>
        <v>73</v>
      </c>
      <c r="BN27" s="181">
        <f t="shared" si="37"/>
        <v>66</v>
      </c>
      <c r="BO27" s="181">
        <f t="shared" si="37"/>
        <v>94</v>
      </c>
      <c r="BP27" s="181">
        <f t="shared" si="37"/>
        <v>86</v>
      </c>
      <c r="BQ27" s="181">
        <f t="shared" si="37"/>
        <v>70</v>
      </c>
      <c r="BR27" s="182">
        <f>SUM(BM27:BQ27)</f>
        <v>389</v>
      </c>
    </row>
    <row r="28" spans="2:70" ht="15.75" thickBot="1" x14ac:dyDescent="0.2">
      <c r="I28" s="110"/>
      <c r="J28" s="110"/>
      <c r="K28" s="110"/>
      <c r="O28" s="239" t="s">
        <v>15</v>
      </c>
      <c r="P28" s="258"/>
      <c r="Q28" s="14">
        <v>55</v>
      </c>
      <c r="R28" s="15">
        <v>48</v>
      </c>
      <c r="S28" s="15">
        <v>56</v>
      </c>
      <c r="T28" s="15">
        <v>48</v>
      </c>
      <c r="U28" s="15">
        <v>78</v>
      </c>
      <c r="V28" s="15">
        <f>SUM(Q28:U28)</f>
        <v>285</v>
      </c>
      <c r="W28" s="256" t="s">
        <v>15</v>
      </c>
      <c r="X28" s="257"/>
      <c r="Y28" s="15">
        <v>68</v>
      </c>
      <c r="Z28" s="15">
        <v>61</v>
      </c>
      <c r="AA28" s="15">
        <v>62</v>
      </c>
      <c r="AB28" s="15">
        <v>59</v>
      </c>
      <c r="AC28" s="15">
        <v>61</v>
      </c>
      <c r="AD28" s="16">
        <f>SUM(Y28:AC28)</f>
        <v>311</v>
      </c>
      <c r="AI28" s="239" t="s">
        <v>15</v>
      </c>
      <c r="AJ28" s="258"/>
      <c r="AK28" s="14"/>
      <c r="AL28" s="15"/>
      <c r="AM28" s="15"/>
      <c r="AN28" s="15">
        <v>1</v>
      </c>
      <c r="AO28" s="15">
        <v>2</v>
      </c>
      <c r="AP28" s="15">
        <f>SUM(AK28:AO28)</f>
        <v>3</v>
      </c>
      <c r="AQ28" s="256" t="s">
        <v>15</v>
      </c>
      <c r="AR28" s="257"/>
      <c r="AS28" s="15"/>
      <c r="AT28" s="15">
        <v>1</v>
      </c>
      <c r="AU28" s="15"/>
      <c r="AV28" s="15">
        <v>1</v>
      </c>
      <c r="AW28" s="15"/>
      <c r="AX28" s="16">
        <f>SUM(AS28:AW28)</f>
        <v>2</v>
      </c>
      <c r="BC28" s="239" t="s">
        <v>15</v>
      </c>
      <c r="BD28" s="258"/>
      <c r="BE28" s="14">
        <f t="shared" si="36"/>
        <v>55</v>
      </c>
      <c r="BF28" s="15">
        <f t="shared" si="36"/>
        <v>48</v>
      </c>
      <c r="BG28" s="15">
        <f t="shared" si="36"/>
        <v>56</v>
      </c>
      <c r="BH28" s="15">
        <f t="shared" si="36"/>
        <v>49</v>
      </c>
      <c r="BI28" s="15">
        <f t="shared" si="36"/>
        <v>80</v>
      </c>
      <c r="BJ28" s="15">
        <f>SUM(BE28:BI28)</f>
        <v>288</v>
      </c>
      <c r="BK28" s="252" t="s">
        <v>15</v>
      </c>
      <c r="BL28" s="252"/>
      <c r="BM28" s="15">
        <f t="shared" si="37"/>
        <v>68</v>
      </c>
      <c r="BN28" s="15">
        <f t="shared" si="37"/>
        <v>62</v>
      </c>
      <c r="BO28" s="15">
        <f t="shared" si="37"/>
        <v>62</v>
      </c>
      <c r="BP28" s="15">
        <f t="shared" si="37"/>
        <v>60</v>
      </c>
      <c r="BQ28" s="15">
        <f t="shared" si="37"/>
        <v>61</v>
      </c>
      <c r="BR28" s="16">
        <f>SUM(BM28:BQ28)</f>
        <v>313</v>
      </c>
    </row>
    <row r="29" spans="2:70" ht="15.75" thickBot="1" x14ac:dyDescent="0.2">
      <c r="I29" s="110"/>
      <c r="J29" s="110"/>
      <c r="K29" s="110"/>
      <c r="O29" s="239" t="s">
        <v>12</v>
      </c>
      <c r="P29" s="240"/>
      <c r="Q29" s="17">
        <f>SUM(Q27:Q28)</f>
        <v>119</v>
      </c>
      <c r="R29" s="17">
        <f t="shared" ref="R29:V29" si="38">SUM(R27:R28)</f>
        <v>104</v>
      </c>
      <c r="S29" s="17">
        <f t="shared" si="38"/>
        <v>104</v>
      </c>
      <c r="T29" s="17">
        <f t="shared" si="38"/>
        <v>111</v>
      </c>
      <c r="U29" s="17">
        <f t="shared" si="38"/>
        <v>146</v>
      </c>
      <c r="V29" s="17">
        <f t="shared" si="38"/>
        <v>584</v>
      </c>
      <c r="W29" s="260" t="s">
        <v>12</v>
      </c>
      <c r="X29" s="261"/>
      <c r="Y29" s="17">
        <f t="shared" ref="Y29:AD29" si="39">SUM(Y27:Y28)</f>
        <v>141</v>
      </c>
      <c r="Z29" s="17">
        <f t="shared" si="39"/>
        <v>127</v>
      </c>
      <c r="AA29" s="17">
        <f t="shared" si="39"/>
        <v>156</v>
      </c>
      <c r="AB29" s="17">
        <f t="shared" si="39"/>
        <v>144</v>
      </c>
      <c r="AC29" s="17">
        <f t="shared" si="39"/>
        <v>131</v>
      </c>
      <c r="AD29" s="17">
        <f t="shared" si="39"/>
        <v>699</v>
      </c>
      <c r="AI29" s="239" t="s">
        <v>12</v>
      </c>
      <c r="AJ29" s="240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1</v>
      </c>
      <c r="AO29" s="17">
        <f t="shared" si="40"/>
        <v>3</v>
      </c>
      <c r="AP29" s="17">
        <f t="shared" si="40"/>
        <v>4</v>
      </c>
      <c r="AQ29" s="260" t="s">
        <v>12</v>
      </c>
      <c r="AR29" s="261"/>
      <c r="AS29" s="17">
        <f t="shared" ref="AS29:AX29" si="41">SUM(AS27:AS28)</f>
        <v>0</v>
      </c>
      <c r="AT29" s="17">
        <f t="shared" si="41"/>
        <v>1</v>
      </c>
      <c r="AU29" s="17">
        <f t="shared" si="41"/>
        <v>0</v>
      </c>
      <c r="AV29" s="17">
        <f t="shared" si="41"/>
        <v>2</v>
      </c>
      <c r="AW29" s="17">
        <f t="shared" si="41"/>
        <v>0</v>
      </c>
      <c r="AX29" s="17">
        <f t="shared" si="41"/>
        <v>3</v>
      </c>
      <c r="BC29" s="239" t="s">
        <v>12</v>
      </c>
      <c r="BD29" s="240"/>
      <c r="BE29" s="17">
        <f t="shared" ref="BE29:BJ29" si="42">SUM(BE27:BE28)</f>
        <v>119</v>
      </c>
      <c r="BF29" s="17">
        <f t="shared" si="42"/>
        <v>104</v>
      </c>
      <c r="BG29" s="17">
        <f t="shared" si="42"/>
        <v>104</v>
      </c>
      <c r="BH29" s="17">
        <f t="shared" si="42"/>
        <v>112</v>
      </c>
      <c r="BI29" s="17">
        <f t="shared" si="42"/>
        <v>149</v>
      </c>
      <c r="BJ29" s="17">
        <f t="shared" si="42"/>
        <v>588</v>
      </c>
      <c r="BK29" s="260" t="s">
        <v>12</v>
      </c>
      <c r="BL29" s="261"/>
      <c r="BM29" s="17">
        <f t="shared" ref="BM29:BR29" si="43">SUM(BM27:BM28)</f>
        <v>141</v>
      </c>
      <c r="BN29" s="17">
        <f t="shared" si="43"/>
        <v>128</v>
      </c>
      <c r="BO29" s="17">
        <f t="shared" si="43"/>
        <v>156</v>
      </c>
      <c r="BP29" s="17">
        <f t="shared" si="43"/>
        <v>146</v>
      </c>
      <c r="BQ29" s="17">
        <f t="shared" si="43"/>
        <v>131</v>
      </c>
      <c r="BR29" s="17">
        <f t="shared" si="43"/>
        <v>702</v>
      </c>
    </row>
    <row r="30" spans="2:70" ht="15" x14ac:dyDescent="0.15">
      <c r="B30" s="288" t="s">
        <v>53</v>
      </c>
      <c r="C30" s="290" t="s">
        <v>31</v>
      </c>
      <c r="D30" s="232"/>
      <c r="E30" s="291"/>
      <c r="F30" s="290" t="s">
        <v>32</v>
      </c>
      <c r="G30" s="232"/>
      <c r="H30" s="291"/>
      <c r="I30" s="292" t="s">
        <v>52</v>
      </c>
      <c r="J30" s="292"/>
      <c r="K30" s="293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289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39" t="s">
        <v>10</v>
      </c>
      <c r="P31" s="24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45" t="s">
        <v>10</v>
      </c>
      <c r="X31" s="246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39" t="s">
        <v>10</v>
      </c>
      <c r="AJ31" s="24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45" t="s">
        <v>10</v>
      </c>
      <c r="AR31" s="246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39" t="s">
        <v>10</v>
      </c>
      <c r="BD31" s="24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45" t="s">
        <v>10</v>
      </c>
      <c r="BL31" s="246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282">
        <f t="shared" ref="C32:K32" si="44">C18+C19</f>
        <v>869</v>
      </c>
      <c r="D32" s="284">
        <f t="shared" si="44"/>
        <v>917</v>
      </c>
      <c r="E32" s="286">
        <f t="shared" si="44"/>
        <v>1786</v>
      </c>
      <c r="F32" s="282">
        <f t="shared" si="44"/>
        <v>0</v>
      </c>
      <c r="G32" s="284">
        <f t="shared" si="44"/>
        <v>0</v>
      </c>
      <c r="H32" s="286">
        <f t="shared" si="44"/>
        <v>0</v>
      </c>
      <c r="I32" s="294">
        <f t="shared" si="44"/>
        <v>869</v>
      </c>
      <c r="J32" s="296">
        <f t="shared" si="44"/>
        <v>917</v>
      </c>
      <c r="K32" s="298">
        <f t="shared" si="44"/>
        <v>1786</v>
      </c>
      <c r="O32" s="239" t="s">
        <v>13</v>
      </c>
      <c r="P32" s="258"/>
      <c r="Q32" s="180">
        <v>62</v>
      </c>
      <c r="R32" s="181">
        <v>71</v>
      </c>
      <c r="S32" s="181">
        <v>62</v>
      </c>
      <c r="T32" s="181">
        <v>61</v>
      </c>
      <c r="U32" s="181">
        <v>56</v>
      </c>
      <c r="V32" s="181">
        <f>SUM(Q32:U32)</f>
        <v>312</v>
      </c>
      <c r="W32" s="249" t="s">
        <v>13</v>
      </c>
      <c r="X32" s="250"/>
      <c r="Y32" s="181">
        <v>51</v>
      </c>
      <c r="Z32" s="181">
        <v>53</v>
      </c>
      <c r="AA32" s="181">
        <v>58</v>
      </c>
      <c r="AB32" s="181">
        <v>60</v>
      </c>
      <c r="AC32" s="181">
        <v>42</v>
      </c>
      <c r="AD32" s="182">
        <f>SUM(Y32:AC32)</f>
        <v>264</v>
      </c>
      <c r="AI32" s="239" t="s">
        <v>13</v>
      </c>
      <c r="AJ32" s="258"/>
      <c r="AK32" s="180">
        <v>1</v>
      </c>
      <c r="AL32" s="181"/>
      <c r="AM32" s="181"/>
      <c r="AN32" s="181"/>
      <c r="AO32" s="181"/>
      <c r="AP32" s="181">
        <f>SUM(AK32:AO32)</f>
        <v>1</v>
      </c>
      <c r="AQ32" s="249" t="s">
        <v>13</v>
      </c>
      <c r="AR32" s="250"/>
      <c r="AS32" s="181">
        <v>1</v>
      </c>
      <c r="AT32" s="181"/>
      <c r="AU32" s="181"/>
      <c r="AV32" s="181"/>
      <c r="AW32" s="181"/>
      <c r="AX32" s="182">
        <f>SUM(AS32:AW32)</f>
        <v>1</v>
      </c>
      <c r="BC32" s="239" t="s">
        <v>13</v>
      </c>
      <c r="BD32" s="258"/>
      <c r="BE32" s="180">
        <f t="shared" ref="BE32:BI32" si="45">Q32+AK32</f>
        <v>63</v>
      </c>
      <c r="BF32" s="181">
        <f t="shared" si="45"/>
        <v>71</v>
      </c>
      <c r="BG32" s="181">
        <f t="shared" si="45"/>
        <v>62</v>
      </c>
      <c r="BH32" s="181">
        <f t="shared" si="45"/>
        <v>61</v>
      </c>
      <c r="BI32" s="181">
        <f t="shared" si="45"/>
        <v>56</v>
      </c>
      <c r="BJ32" s="181">
        <f>SUM(BE32:BI32)</f>
        <v>313</v>
      </c>
      <c r="BK32" s="251" t="s">
        <v>13</v>
      </c>
      <c r="BL32" s="251"/>
      <c r="BM32" s="181">
        <f t="shared" ref="BM32:BQ33" si="46">Y32+AS32</f>
        <v>52</v>
      </c>
      <c r="BN32" s="181">
        <f t="shared" si="46"/>
        <v>53</v>
      </c>
      <c r="BO32" s="181">
        <f t="shared" si="46"/>
        <v>58</v>
      </c>
      <c r="BP32" s="181">
        <f t="shared" si="46"/>
        <v>60</v>
      </c>
      <c r="BQ32" s="181">
        <f t="shared" si="46"/>
        <v>42</v>
      </c>
      <c r="BR32" s="182">
        <f>SUM(BM32:BQ32)</f>
        <v>265</v>
      </c>
    </row>
    <row r="33" spans="2:70" ht="14.25" thickBot="1" x14ac:dyDescent="0.2">
      <c r="B33" s="91" t="s">
        <v>42</v>
      </c>
      <c r="C33" s="283"/>
      <c r="D33" s="285"/>
      <c r="E33" s="287"/>
      <c r="F33" s="283"/>
      <c r="G33" s="285"/>
      <c r="H33" s="287"/>
      <c r="I33" s="295"/>
      <c r="J33" s="297"/>
      <c r="K33" s="299"/>
      <c r="O33" s="239" t="s">
        <v>15</v>
      </c>
      <c r="P33" s="258"/>
      <c r="Q33" s="14">
        <v>73</v>
      </c>
      <c r="R33" s="15">
        <v>77</v>
      </c>
      <c r="S33" s="15">
        <v>56</v>
      </c>
      <c r="T33" s="15">
        <v>56</v>
      </c>
      <c r="U33" s="15">
        <v>61</v>
      </c>
      <c r="V33" s="15">
        <f>SUM(Q33:U33)</f>
        <v>323</v>
      </c>
      <c r="W33" s="256" t="s">
        <v>15</v>
      </c>
      <c r="X33" s="257"/>
      <c r="Y33" s="15">
        <v>46</v>
      </c>
      <c r="Z33" s="15">
        <v>59</v>
      </c>
      <c r="AA33" s="15">
        <v>44</v>
      </c>
      <c r="AB33" s="15">
        <v>53</v>
      </c>
      <c r="AC33" s="15">
        <v>67</v>
      </c>
      <c r="AD33" s="16">
        <f>SUM(Y33:AC33)</f>
        <v>269</v>
      </c>
      <c r="AI33" s="239" t="s">
        <v>15</v>
      </c>
      <c r="AJ33" s="258"/>
      <c r="AK33" s="14">
        <v>0</v>
      </c>
      <c r="AL33" s="15">
        <v>3</v>
      </c>
      <c r="AM33" s="15"/>
      <c r="AN33" s="15"/>
      <c r="AO33" s="15"/>
      <c r="AP33" s="15">
        <f>SUM(AK33:AO33)</f>
        <v>3</v>
      </c>
      <c r="AQ33" s="256" t="s">
        <v>15</v>
      </c>
      <c r="AR33" s="257"/>
      <c r="AS33" s="15"/>
      <c r="AT33" s="15">
        <v>1</v>
      </c>
      <c r="AU33" s="15"/>
      <c r="AV33" s="15"/>
      <c r="AW33" s="15"/>
      <c r="AX33" s="16">
        <f>SUM(AS33:AW33)</f>
        <v>1</v>
      </c>
      <c r="BC33" s="239" t="s">
        <v>15</v>
      </c>
      <c r="BD33" s="258"/>
      <c r="BE33" s="14">
        <f>SUM(Q33,AK33)</f>
        <v>73</v>
      </c>
      <c r="BF33" s="14">
        <f t="shared" ref="BF33:BI33" si="47">SUM(R33,AL33)</f>
        <v>80</v>
      </c>
      <c r="BG33" s="14">
        <f t="shared" si="47"/>
        <v>56</v>
      </c>
      <c r="BH33" s="14">
        <f t="shared" si="47"/>
        <v>56</v>
      </c>
      <c r="BI33" s="14">
        <f t="shared" si="47"/>
        <v>61</v>
      </c>
      <c r="BJ33" s="15">
        <f>SUM(BE33:BI33)</f>
        <v>326</v>
      </c>
      <c r="BK33" s="252" t="s">
        <v>15</v>
      </c>
      <c r="BL33" s="252"/>
      <c r="BM33" s="15">
        <f>Y33+AS33</f>
        <v>46</v>
      </c>
      <c r="BN33" s="15">
        <f t="shared" si="46"/>
        <v>60</v>
      </c>
      <c r="BO33" s="15">
        <f t="shared" si="46"/>
        <v>44</v>
      </c>
      <c r="BP33" s="15">
        <f t="shared" si="46"/>
        <v>53</v>
      </c>
      <c r="BQ33" s="15">
        <f t="shared" si="46"/>
        <v>67</v>
      </c>
      <c r="BR33" s="16">
        <f>SUM(BM33:BQ33)</f>
        <v>270</v>
      </c>
    </row>
    <row r="34" spans="2:70" x14ac:dyDescent="0.15">
      <c r="B34" s="80" t="s">
        <v>46</v>
      </c>
      <c r="C34" s="312">
        <f t="shared" ref="C34:K34" si="48">C20</f>
        <v>838</v>
      </c>
      <c r="D34" s="314">
        <f t="shared" si="48"/>
        <v>1353</v>
      </c>
      <c r="E34" s="316">
        <f t="shared" si="48"/>
        <v>2191</v>
      </c>
      <c r="F34" s="312">
        <f t="shared" si="48"/>
        <v>0</v>
      </c>
      <c r="G34" s="318">
        <f t="shared" si="48"/>
        <v>1</v>
      </c>
      <c r="H34" s="319">
        <f t="shared" si="48"/>
        <v>1</v>
      </c>
      <c r="I34" s="308">
        <f t="shared" si="48"/>
        <v>838</v>
      </c>
      <c r="J34" s="310">
        <f t="shared" si="48"/>
        <v>1354</v>
      </c>
      <c r="K34" s="324">
        <f t="shared" si="48"/>
        <v>2192</v>
      </c>
      <c r="O34" s="239" t="s">
        <v>12</v>
      </c>
      <c r="P34" s="240"/>
      <c r="Q34" s="17">
        <f t="shared" ref="Q34:V34" si="49">SUM(Q32:Q33)</f>
        <v>135</v>
      </c>
      <c r="R34" s="17">
        <f t="shared" si="49"/>
        <v>148</v>
      </c>
      <c r="S34" s="17">
        <f t="shared" si="49"/>
        <v>118</v>
      </c>
      <c r="T34" s="17">
        <f t="shared" si="49"/>
        <v>117</v>
      </c>
      <c r="U34" s="17">
        <f t="shared" si="49"/>
        <v>117</v>
      </c>
      <c r="V34" s="17">
        <f t="shared" si="49"/>
        <v>635</v>
      </c>
      <c r="W34" s="260" t="s">
        <v>12</v>
      </c>
      <c r="X34" s="261"/>
      <c r="Y34" s="17">
        <f t="shared" ref="Y34:AD34" si="50">SUM(Y32:Y33)</f>
        <v>97</v>
      </c>
      <c r="Z34" s="17">
        <f t="shared" si="50"/>
        <v>112</v>
      </c>
      <c r="AA34" s="17">
        <f t="shared" si="50"/>
        <v>102</v>
      </c>
      <c r="AB34" s="17">
        <f t="shared" si="50"/>
        <v>113</v>
      </c>
      <c r="AC34" s="17">
        <f t="shared" si="50"/>
        <v>109</v>
      </c>
      <c r="AD34" s="17">
        <f t="shared" si="50"/>
        <v>533</v>
      </c>
      <c r="AI34" s="239" t="s">
        <v>12</v>
      </c>
      <c r="AJ34" s="240"/>
      <c r="AK34" s="17">
        <f t="shared" ref="AK34:AP34" si="51">SUM(AK32:AK33)</f>
        <v>1</v>
      </c>
      <c r="AL34" s="17">
        <f t="shared" si="51"/>
        <v>3</v>
      </c>
      <c r="AM34" s="17">
        <f t="shared" si="51"/>
        <v>0</v>
      </c>
      <c r="AN34" s="17">
        <f t="shared" si="51"/>
        <v>0</v>
      </c>
      <c r="AO34" s="17">
        <f t="shared" si="51"/>
        <v>0</v>
      </c>
      <c r="AP34" s="17">
        <f t="shared" si="51"/>
        <v>4</v>
      </c>
      <c r="AQ34" s="260" t="s">
        <v>12</v>
      </c>
      <c r="AR34" s="261"/>
      <c r="AS34" s="17">
        <f>SUM(AS32:AS33)</f>
        <v>1</v>
      </c>
      <c r="AT34" s="17">
        <f t="shared" ref="AT34:AX34" si="52">SUM(AT32:AT33)</f>
        <v>1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2</v>
      </c>
      <c r="BC34" s="239" t="s">
        <v>12</v>
      </c>
      <c r="BD34" s="240"/>
      <c r="BE34" s="17">
        <f t="shared" ref="BE34:BJ34" si="53">SUM(BE32:BE33)</f>
        <v>136</v>
      </c>
      <c r="BF34" s="17">
        <f t="shared" si="53"/>
        <v>151</v>
      </c>
      <c r="BG34" s="17">
        <f t="shared" si="53"/>
        <v>118</v>
      </c>
      <c r="BH34" s="17">
        <f t="shared" si="53"/>
        <v>117</v>
      </c>
      <c r="BI34" s="17">
        <f t="shared" si="53"/>
        <v>117</v>
      </c>
      <c r="BJ34" s="17">
        <f t="shared" si="53"/>
        <v>639</v>
      </c>
      <c r="BK34" s="260" t="s">
        <v>12</v>
      </c>
      <c r="BL34" s="261"/>
      <c r="BM34" s="17">
        <f t="shared" ref="BM34:BR34" si="54">SUM(BM32:BM33)</f>
        <v>98</v>
      </c>
      <c r="BN34" s="17">
        <f t="shared" si="54"/>
        <v>113</v>
      </c>
      <c r="BO34" s="17">
        <f t="shared" si="54"/>
        <v>102</v>
      </c>
      <c r="BP34" s="17">
        <f t="shared" si="54"/>
        <v>113</v>
      </c>
      <c r="BQ34" s="17">
        <f t="shared" si="54"/>
        <v>109</v>
      </c>
      <c r="BR34" s="17">
        <f t="shared" si="54"/>
        <v>535</v>
      </c>
    </row>
    <row r="35" spans="2:70" ht="14.25" thickBot="1" x14ac:dyDescent="0.2">
      <c r="B35" s="91" t="s">
        <v>22</v>
      </c>
      <c r="C35" s="313"/>
      <c r="D35" s="315"/>
      <c r="E35" s="317"/>
      <c r="F35" s="313"/>
      <c r="G35" s="315"/>
      <c r="H35" s="317"/>
      <c r="I35" s="309"/>
      <c r="J35" s="311"/>
      <c r="K35" s="325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00" t="s">
        <v>44</v>
      </c>
      <c r="C36" s="302" t="s">
        <v>47</v>
      </c>
      <c r="D36" s="304" t="s">
        <v>48</v>
      </c>
      <c r="E36" s="306" t="s">
        <v>49</v>
      </c>
      <c r="F36" s="302" t="s">
        <v>47</v>
      </c>
      <c r="G36" s="304" t="s">
        <v>48</v>
      </c>
      <c r="H36" s="306" t="s">
        <v>51</v>
      </c>
      <c r="I36" s="320" t="s">
        <v>47</v>
      </c>
      <c r="J36" s="322" t="s">
        <v>48</v>
      </c>
      <c r="K36" s="306" t="s">
        <v>55</v>
      </c>
      <c r="O36" s="239" t="s">
        <v>10</v>
      </c>
      <c r="P36" s="24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45" t="s">
        <v>10</v>
      </c>
      <c r="X36" s="246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39" t="s">
        <v>10</v>
      </c>
      <c r="AJ36" s="24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45" t="s">
        <v>10</v>
      </c>
      <c r="AR36" s="246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39" t="s">
        <v>10</v>
      </c>
      <c r="BD36" s="24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45" t="s">
        <v>10</v>
      </c>
      <c r="BL36" s="246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01"/>
      <c r="C37" s="303"/>
      <c r="D37" s="305"/>
      <c r="E37" s="307"/>
      <c r="F37" s="303"/>
      <c r="G37" s="305"/>
      <c r="H37" s="307"/>
      <c r="I37" s="321"/>
      <c r="J37" s="323"/>
      <c r="K37" s="307"/>
      <c r="O37" s="239" t="s">
        <v>13</v>
      </c>
      <c r="P37" s="258"/>
      <c r="Q37" s="180">
        <v>55</v>
      </c>
      <c r="R37" s="181">
        <v>75</v>
      </c>
      <c r="S37" s="181">
        <v>65</v>
      </c>
      <c r="T37" s="181">
        <v>83</v>
      </c>
      <c r="U37" s="181">
        <v>73</v>
      </c>
      <c r="V37" s="181">
        <f>SUM(Q37:U37)</f>
        <v>351</v>
      </c>
      <c r="W37" s="249" t="s">
        <v>13</v>
      </c>
      <c r="X37" s="250"/>
      <c r="Y37" s="181">
        <v>69</v>
      </c>
      <c r="Z37" s="181">
        <v>59</v>
      </c>
      <c r="AA37" s="181">
        <v>88</v>
      </c>
      <c r="AB37" s="181">
        <v>94</v>
      </c>
      <c r="AC37" s="181">
        <v>93</v>
      </c>
      <c r="AD37" s="182">
        <f>SUM(Y37:AC37)</f>
        <v>403</v>
      </c>
      <c r="AI37" s="239" t="s">
        <v>13</v>
      </c>
      <c r="AJ37" s="258"/>
      <c r="AK37" s="180"/>
      <c r="AL37" s="181"/>
      <c r="AM37" s="181"/>
      <c r="AN37" s="181"/>
      <c r="AO37" s="181"/>
      <c r="AP37" s="181">
        <f>SUM(AK37:AO37)</f>
        <v>0</v>
      </c>
      <c r="AQ37" s="249" t="s">
        <v>13</v>
      </c>
      <c r="AR37" s="250"/>
      <c r="AS37" s="181"/>
      <c r="AT37" s="181"/>
      <c r="AU37" s="181"/>
      <c r="AV37" s="181"/>
      <c r="AW37" s="181"/>
      <c r="AX37" s="182">
        <f>SUM(AS37:AW37)</f>
        <v>0</v>
      </c>
      <c r="BC37" s="239" t="s">
        <v>13</v>
      </c>
      <c r="BD37" s="258"/>
      <c r="BE37" s="180">
        <f t="shared" ref="BE37:BI38" si="55">Q37+AK37</f>
        <v>55</v>
      </c>
      <c r="BF37" s="181">
        <f t="shared" si="55"/>
        <v>75</v>
      </c>
      <c r="BG37" s="181">
        <f t="shared" si="55"/>
        <v>65</v>
      </c>
      <c r="BH37" s="181">
        <f t="shared" si="55"/>
        <v>83</v>
      </c>
      <c r="BI37" s="181">
        <f t="shared" si="55"/>
        <v>73</v>
      </c>
      <c r="BJ37" s="181">
        <f>SUM(BE37:BI37)</f>
        <v>351</v>
      </c>
      <c r="BK37" s="251" t="s">
        <v>13</v>
      </c>
      <c r="BL37" s="251"/>
      <c r="BM37" s="181">
        <f t="shared" ref="BM37:BQ38" si="56">Y37+AS37</f>
        <v>69</v>
      </c>
      <c r="BN37" s="181">
        <f t="shared" si="56"/>
        <v>59</v>
      </c>
      <c r="BO37" s="181">
        <f t="shared" si="56"/>
        <v>88</v>
      </c>
      <c r="BP37" s="181">
        <f t="shared" si="56"/>
        <v>94</v>
      </c>
      <c r="BQ37" s="181">
        <f t="shared" si="56"/>
        <v>93</v>
      </c>
      <c r="BR37" s="182">
        <f>SUM(BM37:BQ37)</f>
        <v>403</v>
      </c>
    </row>
    <row r="38" spans="2:70" ht="14.25" thickBot="1" x14ac:dyDescent="0.2">
      <c r="B38" s="135" t="s">
        <v>41</v>
      </c>
      <c r="C38" s="332">
        <f>ROUND(C32/$C$10,4)</f>
        <v>0.1767</v>
      </c>
      <c r="D38" s="334">
        <f>ROUND(D32/$D$10,4)</f>
        <v>0.1721</v>
      </c>
      <c r="E38" s="336">
        <f>ROUND(E32/$E$10,4)</f>
        <v>0.17430000000000001</v>
      </c>
      <c r="F38" s="332">
        <f>ROUND(F32/$F$10,4)</f>
        <v>0</v>
      </c>
      <c r="G38" s="334">
        <f>ROUND(G32/$G$10,4)</f>
        <v>0</v>
      </c>
      <c r="H38" s="338">
        <f>ROUND(H32/$H$10,4)</f>
        <v>0</v>
      </c>
      <c r="I38" s="326">
        <f>ROUND(I32/$I$10,4)</f>
        <v>0.17499999999999999</v>
      </c>
      <c r="J38" s="328">
        <f>ROUND(J32/$J$10,4)</f>
        <v>0.17069999999999999</v>
      </c>
      <c r="K38" s="330">
        <f>ROUND(K32/$K$10,4)</f>
        <v>0.17280000000000001</v>
      </c>
      <c r="O38" s="239" t="s">
        <v>15</v>
      </c>
      <c r="P38" s="258"/>
      <c r="Q38" s="14">
        <v>73</v>
      </c>
      <c r="R38" s="15">
        <v>62</v>
      </c>
      <c r="S38" s="15">
        <v>63</v>
      </c>
      <c r="T38" s="15">
        <v>77</v>
      </c>
      <c r="U38" s="15">
        <v>74</v>
      </c>
      <c r="V38" s="15">
        <f>SUM(Q38:U38)</f>
        <v>349</v>
      </c>
      <c r="W38" s="256" t="s">
        <v>15</v>
      </c>
      <c r="X38" s="257"/>
      <c r="Y38" s="15">
        <v>90</v>
      </c>
      <c r="Z38" s="15">
        <v>68</v>
      </c>
      <c r="AA38" s="15">
        <v>79</v>
      </c>
      <c r="AB38" s="15">
        <v>80</v>
      </c>
      <c r="AC38" s="15">
        <v>93</v>
      </c>
      <c r="AD38" s="16">
        <f>SUM(Y38:AC38)</f>
        <v>410</v>
      </c>
      <c r="AI38" s="239" t="s">
        <v>15</v>
      </c>
      <c r="AJ38" s="258"/>
      <c r="AK38" s="14"/>
      <c r="AL38" s="15"/>
      <c r="AM38" s="15"/>
      <c r="AN38" s="15"/>
      <c r="AO38" s="15"/>
      <c r="AP38" s="15">
        <f>SUM(AK38:AO38)</f>
        <v>0</v>
      </c>
      <c r="AQ38" s="256" t="s">
        <v>15</v>
      </c>
      <c r="AR38" s="257"/>
      <c r="AS38" s="15"/>
      <c r="AT38" s="15"/>
      <c r="AU38" s="15"/>
      <c r="AV38" s="15"/>
      <c r="AW38" s="15"/>
      <c r="AX38" s="16">
        <f>SUM(AS38:AW38)</f>
        <v>0</v>
      </c>
      <c r="BC38" s="239" t="s">
        <v>15</v>
      </c>
      <c r="BD38" s="258"/>
      <c r="BE38" s="14">
        <f t="shared" si="55"/>
        <v>73</v>
      </c>
      <c r="BF38" s="15">
        <f t="shared" si="55"/>
        <v>62</v>
      </c>
      <c r="BG38" s="15">
        <f t="shared" si="55"/>
        <v>63</v>
      </c>
      <c r="BH38" s="15">
        <f t="shared" si="55"/>
        <v>77</v>
      </c>
      <c r="BI38" s="15">
        <f t="shared" si="55"/>
        <v>74</v>
      </c>
      <c r="BJ38" s="15">
        <f>SUM(BE38:BI38)</f>
        <v>349</v>
      </c>
      <c r="BK38" s="252" t="s">
        <v>15</v>
      </c>
      <c r="BL38" s="252"/>
      <c r="BM38" s="15">
        <f t="shared" si="56"/>
        <v>90</v>
      </c>
      <c r="BN38" s="15">
        <f t="shared" si="56"/>
        <v>68</v>
      </c>
      <c r="BO38" s="15">
        <f t="shared" si="56"/>
        <v>79</v>
      </c>
      <c r="BP38" s="15">
        <f t="shared" si="56"/>
        <v>80</v>
      </c>
      <c r="BQ38" s="15">
        <f t="shared" si="56"/>
        <v>93</v>
      </c>
      <c r="BR38" s="16">
        <f>SUM(BM38:BQ38)</f>
        <v>410</v>
      </c>
    </row>
    <row r="39" spans="2:70" ht="14.25" thickBot="1" x14ac:dyDescent="0.2">
      <c r="B39" s="136" t="s">
        <v>44</v>
      </c>
      <c r="C39" s="333"/>
      <c r="D39" s="335"/>
      <c r="E39" s="337"/>
      <c r="F39" s="333"/>
      <c r="G39" s="335"/>
      <c r="H39" s="339"/>
      <c r="I39" s="327"/>
      <c r="J39" s="329"/>
      <c r="K39" s="331"/>
      <c r="L39" s="69"/>
      <c r="O39" s="239" t="s">
        <v>12</v>
      </c>
      <c r="P39" s="240"/>
      <c r="Q39" s="17">
        <f t="shared" ref="Q39:V39" si="57">SUM(Q37:Q38)</f>
        <v>128</v>
      </c>
      <c r="R39" s="17">
        <f t="shared" si="57"/>
        <v>137</v>
      </c>
      <c r="S39" s="17">
        <f t="shared" si="57"/>
        <v>128</v>
      </c>
      <c r="T39" s="17">
        <f t="shared" si="57"/>
        <v>160</v>
      </c>
      <c r="U39" s="17">
        <f t="shared" si="57"/>
        <v>147</v>
      </c>
      <c r="V39" s="17">
        <f t="shared" si="57"/>
        <v>700</v>
      </c>
      <c r="W39" s="260" t="s">
        <v>12</v>
      </c>
      <c r="X39" s="261"/>
      <c r="Y39" s="17">
        <f t="shared" ref="Y39:AD39" si="58">SUM(Y37:Y38)</f>
        <v>159</v>
      </c>
      <c r="Z39" s="17">
        <f t="shared" si="58"/>
        <v>127</v>
      </c>
      <c r="AA39" s="17">
        <f t="shared" si="58"/>
        <v>167</v>
      </c>
      <c r="AB39" s="17">
        <f t="shared" si="58"/>
        <v>174</v>
      </c>
      <c r="AC39" s="17">
        <f t="shared" si="58"/>
        <v>186</v>
      </c>
      <c r="AD39" s="17">
        <f t="shared" si="58"/>
        <v>813</v>
      </c>
      <c r="AI39" s="239" t="s">
        <v>12</v>
      </c>
      <c r="AJ39" s="240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260" t="s">
        <v>12</v>
      </c>
      <c r="AR39" s="261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39" t="s">
        <v>12</v>
      </c>
      <c r="BD39" s="240"/>
      <c r="BE39" s="17">
        <f t="shared" ref="BE39:BJ39" si="61">SUM(BE37:BE38)</f>
        <v>128</v>
      </c>
      <c r="BF39" s="17">
        <f t="shared" si="61"/>
        <v>137</v>
      </c>
      <c r="BG39" s="17">
        <f t="shared" si="61"/>
        <v>128</v>
      </c>
      <c r="BH39" s="17">
        <f t="shared" si="61"/>
        <v>160</v>
      </c>
      <c r="BI39" s="17">
        <f t="shared" si="61"/>
        <v>147</v>
      </c>
      <c r="BJ39" s="17">
        <f t="shared" si="61"/>
        <v>700</v>
      </c>
      <c r="BK39" s="260" t="s">
        <v>12</v>
      </c>
      <c r="BL39" s="261"/>
      <c r="BM39" s="17">
        <f t="shared" ref="BM39:BR39" si="62">SUM(BM37:BM38)</f>
        <v>159</v>
      </c>
      <c r="BN39" s="17">
        <f t="shared" si="62"/>
        <v>127</v>
      </c>
      <c r="BO39" s="17">
        <f t="shared" si="62"/>
        <v>167</v>
      </c>
      <c r="BP39" s="17">
        <f t="shared" si="62"/>
        <v>174</v>
      </c>
      <c r="BQ39" s="17">
        <f t="shared" si="62"/>
        <v>186</v>
      </c>
      <c r="BR39" s="17">
        <f t="shared" si="62"/>
        <v>813</v>
      </c>
    </row>
    <row r="40" spans="2:70" x14ac:dyDescent="0.15">
      <c r="B40" s="82" t="s">
        <v>43</v>
      </c>
      <c r="C40" s="333">
        <f>ROUND(C34/$C$10,4)</f>
        <v>0.1704</v>
      </c>
      <c r="D40" s="335">
        <f>ROUND(D34/$D$10,4)</f>
        <v>0.254</v>
      </c>
      <c r="E40" s="337">
        <f>ROUND(E34/$E$10,4)</f>
        <v>0.21390000000000001</v>
      </c>
      <c r="F40" s="333">
        <f>ROUND(F34/$F$10,4)</f>
        <v>0</v>
      </c>
      <c r="G40" s="335">
        <f>ROUND(G34/$G$10,4)</f>
        <v>2.2200000000000001E-2</v>
      </c>
      <c r="H40" s="339">
        <f>ROUND(H34/$H$10,4)</f>
        <v>1.09E-2</v>
      </c>
      <c r="I40" s="327">
        <f>ROUND(I34/$I$10,4)</f>
        <v>0.16880000000000001</v>
      </c>
      <c r="J40" s="329">
        <f>ROUND(J34/$J$10,4)</f>
        <v>0.252</v>
      </c>
      <c r="K40" s="331">
        <f>ROUND(K34/$K$10,4)</f>
        <v>0.21210000000000001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43"/>
      <c r="D41" s="344"/>
      <c r="E41" s="345"/>
      <c r="F41" s="343"/>
      <c r="G41" s="344"/>
      <c r="H41" s="346"/>
      <c r="I41" s="340"/>
      <c r="J41" s="341"/>
      <c r="K41" s="342"/>
      <c r="O41" s="239" t="s">
        <v>10</v>
      </c>
      <c r="P41" s="24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45" t="s">
        <v>10</v>
      </c>
      <c r="X41" s="246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39" t="s">
        <v>10</v>
      </c>
      <c r="AJ41" s="24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45" t="s">
        <v>10</v>
      </c>
      <c r="AR41" s="246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39" t="s">
        <v>10</v>
      </c>
      <c r="BD41" s="24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45" t="s">
        <v>10</v>
      </c>
      <c r="BL41" s="246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39" t="s">
        <v>16</v>
      </c>
      <c r="P42" s="258"/>
      <c r="Q42" s="180">
        <v>79</v>
      </c>
      <c r="R42" s="181">
        <v>101</v>
      </c>
      <c r="S42" s="181">
        <v>86</v>
      </c>
      <c r="T42" s="181">
        <v>94</v>
      </c>
      <c r="U42" s="181">
        <v>106</v>
      </c>
      <c r="V42" s="181">
        <f>SUM(Q42:U42)</f>
        <v>466</v>
      </c>
      <c r="W42" s="249" t="s">
        <v>13</v>
      </c>
      <c r="X42" s="250"/>
      <c r="Y42" s="181">
        <v>100</v>
      </c>
      <c r="Z42" s="181">
        <v>67</v>
      </c>
      <c r="AA42" s="181">
        <v>35</v>
      </c>
      <c r="AB42" s="181">
        <v>67</v>
      </c>
      <c r="AC42" s="181">
        <v>61</v>
      </c>
      <c r="AD42" s="182">
        <f>SUM(Y42:AC42)</f>
        <v>330</v>
      </c>
      <c r="AI42" s="239" t="s">
        <v>13</v>
      </c>
      <c r="AJ42" s="258"/>
      <c r="AK42" s="180"/>
      <c r="AL42" s="181"/>
      <c r="AM42" s="181"/>
      <c r="AN42" s="181"/>
      <c r="AO42" s="181"/>
      <c r="AP42" s="181">
        <f>SUM(AK42:AO42)</f>
        <v>0</v>
      </c>
      <c r="AQ42" s="249" t="s">
        <v>13</v>
      </c>
      <c r="AR42" s="250"/>
      <c r="AS42" s="181"/>
      <c r="AT42" s="181"/>
      <c r="AU42" s="181"/>
      <c r="AV42" s="181"/>
      <c r="AW42" s="181"/>
      <c r="AX42" s="182">
        <f>SUM(AS42:AW42)</f>
        <v>0</v>
      </c>
      <c r="BC42" s="239" t="s">
        <v>13</v>
      </c>
      <c r="BD42" s="258"/>
      <c r="BE42" s="180">
        <f t="shared" ref="BE42:BI43" si="63">Q42+AK42</f>
        <v>79</v>
      </c>
      <c r="BF42" s="181">
        <f t="shared" si="63"/>
        <v>101</v>
      </c>
      <c r="BG42" s="181">
        <f t="shared" si="63"/>
        <v>86</v>
      </c>
      <c r="BH42" s="181">
        <f t="shared" si="63"/>
        <v>94</v>
      </c>
      <c r="BI42" s="181">
        <f t="shared" si="63"/>
        <v>106</v>
      </c>
      <c r="BJ42" s="182">
        <f>SUM(BE42:BI42)</f>
        <v>466</v>
      </c>
      <c r="BK42" s="251" t="s">
        <v>13</v>
      </c>
      <c r="BL42" s="251"/>
      <c r="BM42" s="181">
        <f t="shared" ref="BM42:BQ43" si="64">Y42+AS42</f>
        <v>100</v>
      </c>
      <c r="BN42" s="181">
        <f t="shared" si="64"/>
        <v>67</v>
      </c>
      <c r="BO42" s="181">
        <f t="shared" si="64"/>
        <v>35</v>
      </c>
      <c r="BP42" s="181">
        <f t="shared" si="64"/>
        <v>67</v>
      </c>
      <c r="BQ42" s="181">
        <f t="shared" si="64"/>
        <v>61</v>
      </c>
      <c r="BR42" s="182">
        <f>SUM(BM42:BQ42)</f>
        <v>330</v>
      </c>
    </row>
    <row r="43" spans="2:70" ht="15.75" thickBot="1" x14ac:dyDescent="0.2">
      <c r="I43" s="110"/>
      <c r="J43" s="110"/>
      <c r="K43" s="110"/>
      <c r="O43" s="239" t="s">
        <v>15</v>
      </c>
      <c r="P43" s="258"/>
      <c r="Q43" s="14">
        <v>89</v>
      </c>
      <c r="R43" s="15">
        <v>95</v>
      </c>
      <c r="S43" s="15">
        <v>119</v>
      </c>
      <c r="T43" s="15">
        <v>104</v>
      </c>
      <c r="U43" s="15">
        <v>100</v>
      </c>
      <c r="V43" s="15">
        <f>SUM(Q43:U43)</f>
        <v>507</v>
      </c>
      <c r="W43" s="256" t="s">
        <v>15</v>
      </c>
      <c r="X43" s="257"/>
      <c r="Y43" s="15">
        <v>114</v>
      </c>
      <c r="Z43" s="15">
        <v>107</v>
      </c>
      <c r="AA43" s="15">
        <v>59</v>
      </c>
      <c r="AB43" s="15">
        <v>66</v>
      </c>
      <c r="AC43" s="15">
        <v>84</v>
      </c>
      <c r="AD43" s="160">
        <f>SUM(Y43:AC43)</f>
        <v>430</v>
      </c>
      <c r="AI43" s="239" t="s">
        <v>15</v>
      </c>
      <c r="AJ43" s="258"/>
      <c r="AK43" s="14"/>
      <c r="AL43" s="15"/>
      <c r="AM43" s="15"/>
      <c r="AN43" s="15"/>
      <c r="AO43" s="15"/>
      <c r="AP43" s="15">
        <f>SUM(AK43:AO43)</f>
        <v>0</v>
      </c>
      <c r="AQ43" s="256" t="s">
        <v>15</v>
      </c>
      <c r="AR43" s="257"/>
      <c r="AS43" s="15"/>
      <c r="AT43" s="15"/>
      <c r="AU43" s="15"/>
      <c r="AV43" s="15"/>
      <c r="AW43" s="15"/>
      <c r="AX43" s="16">
        <f>SUM(AS43:AW43)</f>
        <v>0</v>
      </c>
      <c r="BC43" s="239" t="s">
        <v>15</v>
      </c>
      <c r="BD43" s="258"/>
      <c r="BE43" s="14">
        <f>Q43+AK43</f>
        <v>89</v>
      </c>
      <c r="BF43" s="15">
        <f t="shared" si="63"/>
        <v>95</v>
      </c>
      <c r="BG43" s="15">
        <f t="shared" si="63"/>
        <v>119</v>
      </c>
      <c r="BH43" s="15">
        <f t="shared" si="63"/>
        <v>104</v>
      </c>
      <c r="BI43" s="15">
        <f t="shared" si="63"/>
        <v>100</v>
      </c>
      <c r="BJ43" s="15">
        <f>SUM(BE43:BI43)</f>
        <v>507</v>
      </c>
      <c r="BK43" s="252" t="s">
        <v>15</v>
      </c>
      <c r="BL43" s="252"/>
      <c r="BM43" s="15">
        <f t="shared" si="64"/>
        <v>114</v>
      </c>
      <c r="BN43" s="15">
        <f t="shared" si="64"/>
        <v>107</v>
      </c>
      <c r="BO43" s="15">
        <f t="shared" si="64"/>
        <v>59</v>
      </c>
      <c r="BP43" s="15">
        <f t="shared" si="64"/>
        <v>66</v>
      </c>
      <c r="BQ43" s="15">
        <f t="shared" si="64"/>
        <v>84</v>
      </c>
      <c r="BR43" s="16">
        <f>SUM(BM43:BQ43)</f>
        <v>430</v>
      </c>
    </row>
    <row r="44" spans="2:70" x14ac:dyDescent="0.15">
      <c r="O44" s="239" t="s">
        <v>12</v>
      </c>
      <c r="P44" s="240"/>
      <c r="Q44" s="17">
        <f t="shared" ref="Q44:V44" si="65">SUM(Q42:Q43)</f>
        <v>168</v>
      </c>
      <c r="R44" s="17">
        <f t="shared" si="65"/>
        <v>196</v>
      </c>
      <c r="S44" s="17">
        <f t="shared" si="65"/>
        <v>205</v>
      </c>
      <c r="T44" s="17">
        <f t="shared" si="65"/>
        <v>198</v>
      </c>
      <c r="U44" s="17">
        <f t="shared" si="65"/>
        <v>206</v>
      </c>
      <c r="V44" s="17">
        <f t="shared" si="65"/>
        <v>973</v>
      </c>
      <c r="W44" s="260" t="s">
        <v>12</v>
      </c>
      <c r="X44" s="261"/>
      <c r="Y44" s="17">
        <f t="shared" ref="Y44:AD44" si="66">SUM(Y42:Y43)</f>
        <v>214</v>
      </c>
      <c r="Z44" s="17">
        <f t="shared" si="66"/>
        <v>174</v>
      </c>
      <c r="AA44" s="17">
        <f t="shared" si="66"/>
        <v>94</v>
      </c>
      <c r="AB44" s="17">
        <f t="shared" si="66"/>
        <v>133</v>
      </c>
      <c r="AC44" s="17">
        <f t="shared" si="66"/>
        <v>145</v>
      </c>
      <c r="AD44" s="17">
        <f t="shared" si="66"/>
        <v>760</v>
      </c>
      <c r="AI44" s="239" t="s">
        <v>12</v>
      </c>
      <c r="AJ44" s="240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260" t="s">
        <v>12</v>
      </c>
      <c r="AR44" s="261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0</v>
      </c>
      <c r="AX44" s="17">
        <f t="shared" si="68"/>
        <v>0</v>
      </c>
      <c r="BC44" s="239" t="s">
        <v>12</v>
      </c>
      <c r="BD44" s="240"/>
      <c r="BE44" s="17">
        <f t="shared" ref="BE44:BJ44" si="69">SUM(BE42:BE43)</f>
        <v>168</v>
      </c>
      <c r="BF44" s="17">
        <f t="shared" si="69"/>
        <v>196</v>
      </c>
      <c r="BG44" s="17">
        <f t="shared" si="69"/>
        <v>205</v>
      </c>
      <c r="BH44" s="17">
        <f t="shared" si="69"/>
        <v>198</v>
      </c>
      <c r="BI44" s="17">
        <f t="shared" si="69"/>
        <v>206</v>
      </c>
      <c r="BJ44" s="17">
        <f t="shared" si="69"/>
        <v>973</v>
      </c>
      <c r="BK44" s="260" t="s">
        <v>12</v>
      </c>
      <c r="BL44" s="261"/>
      <c r="BM44" s="17">
        <f t="shared" ref="BM44:BR44" si="70">SUM(BM42:BM43)</f>
        <v>214</v>
      </c>
      <c r="BN44" s="17">
        <f t="shared" si="70"/>
        <v>174</v>
      </c>
      <c r="BO44" s="17">
        <f t="shared" si="70"/>
        <v>94</v>
      </c>
      <c r="BP44" s="17">
        <f t="shared" si="70"/>
        <v>133</v>
      </c>
      <c r="BQ44" s="17">
        <f t="shared" si="70"/>
        <v>145</v>
      </c>
      <c r="BR44" s="17">
        <f t="shared" si="70"/>
        <v>760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39" t="s">
        <v>10</v>
      </c>
      <c r="P46" s="24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45" t="s">
        <v>10</v>
      </c>
      <c r="X46" s="246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39" t="s">
        <v>10</v>
      </c>
      <c r="AJ46" s="24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45" t="s">
        <v>10</v>
      </c>
      <c r="AR46" s="246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39" t="s">
        <v>10</v>
      </c>
      <c r="BD46" s="24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45" t="s">
        <v>10</v>
      </c>
      <c r="BL46" s="246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39" t="s">
        <v>13</v>
      </c>
      <c r="P47" s="258"/>
      <c r="Q47" s="180">
        <v>70</v>
      </c>
      <c r="R47" s="181">
        <v>52</v>
      </c>
      <c r="S47" s="181">
        <v>48</v>
      </c>
      <c r="T47" s="181">
        <v>45</v>
      </c>
      <c r="U47" s="181">
        <v>35</v>
      </c>
      <c r="V47" s="181">
        <f>SUM(Q47:U47)</f>
        <v>250</v>
      </c>
      <c r="W47" s="249" t="s">
        <v>13</v>
      </c>
      <c r="X47" s="250"/>
      <c r="Y47" s="181">
        <v>38</v>
      </c>
      <c r="Z47" s="181">
        <v>40</v>
      </c>
      <c r="AA47" s="181">
        <v>31</v>
      </c>
      <c r="AB47" s="181">
        <v>32</v>
      </c>
      <c r="AC47" s="181">
        <v>26</v>
      </c>
      <c r="AD47" s="182">
        <f>SUM(Y47:AC47)</f>
        <v>167</v>
      </c>
      <c r="AI47" s="239" t="s">
        <v>13</v>
      </c>
      <c r="AJ47" s="258"/>
      <c r="AK47" s="180"/>
      <c r="AL47" s="181"/>
      <c r="AM47" s="181"/>
      <c r="AN47" s="181"/>
      <c r="AO47" s="181"/>
      <c r="AP47" s="181">
        <f>SUM(AK47:AO47)</f>
        <v>0</v>
      </c>
      <c r="AQ47" s="249" t="s">
        <v>13</v>
      </c>
      <c r="AR47" s="250"/>
      <c r="AS47" s="181"/>
      <c r="AT47" s="181"/>
      <c r="AU47" s="181"/>
      <c r="AV47" s="181"/>
      <c r="AW47" s="181"/>
      <c r="AX47" s="182">
        <f>SUM(AS47:AW47)</f>
        <v>0</v>
      </c>
      <c r="BC47" s="239" t="s">
        <v>13</v>
      </c>
      <c r="BD47" s="258"/>
      <c r="BE47" s="180">
        <f t="shared" ref="BE47:BI48" si="71">Q47+AK47</f>
        <v>70</v>
      </c>
      <c r="BF47" s="181">
        <f t="shared" si="71"/>
        <v>52</v>
      </c>
      <c r="BG47" s="181">
        <f t="shared" si="71"/>
        <v>48</v>
      </c>
      <c r="BH47" s="181">
        <f t="shared" si="71"/>
        <v>45</v>
      </c>
      <c r="BI47" s="181">
        <f t="shared" si="71"/>
        <v>35</v>
      </c>
      <c r="BJ47" s="181">
        <f>SUM(BE47:BI47)</f>
        <v>250</v>
      </c>
      <c r="BK47" s="251" t="s">
        <v>13</v>
      </c>
      <c r="BL47" s="251"/>
      <c r="BM47" s="181">
        <f t="shared" ref="BM47:BQ48" si="72">Y47+AS47</f>
        <v>38</v>
      </c>
      <c r="BN47" s="181">
        <f t="shared" si="72"/>
        <v>40</v>
      </c>
      <c r="BO47" s="181">
        <f t="shared" si="72"/>
        <v>31</v>
      </c>
      <c r="BP47" s="181">
        <f t="shared" si="72"/>
        <v>32</v>
      </c>
      <c r="BQ47" s="181">
        <f t="shared" si="72"/>
        <v>26</v>
      </c>
      <c r="BR47" s="182">
        <f>SUM(BM47:BQ47)</f>
        <v>167</v>
      </c>
    </row>
    <row r="48" spans="2:70" ht="14.25" thickBot="1" x14ac:dyDescent="0.2">
      <c r="O48" s="239" t="s">
        <v>15</v>
      </c>
      <c r="P48" s="258"/>
      <c r="Q48" s="14">
        <v>73</v>
      </c>
      <c r="R48" s="15">
        <v>64</v>
      </c>
      <c r="S48" s="15">
        <v>55</v>
      </c>
      <c r="T48" s="15">
        <v>50</v>
      </c>
      <c r="U48" s="15">
        <v>61</v>
      </c>
      <c r="V48" s="15">
        <f>SUM(Q48:U48)</f>
        <v>303</v>
      </c>
      <c r="W48" s="256" t="s">
        <v>15</v>
      </c>
      <c r="X48" s="257"/>
      <c r="Y48" s="15">
        <v>73</v>
      </c>
      <c r="Z48" s="15">
        <v>70</v>
      </c>
      <c r="AA48" s="15">
        <v>54</v>
      </c>
      <c r="AB48" s="15">
        <v>59</v>
      </c>
      <c r="AC48" s="15">
        <v>63</v>
      </c>
      <c r="AD48" s="16">
        <f>SUM(Y48:AC48)</f>
        <v>319</v>
      </c>
      <c r="AI48" s="239" t="s">
        <v>15</v>
      </c>
      <c r="AJ48" s="258"/>
      <c r="AK48" s="14">
        <v>1</v>
      </c>
      <c r="AL48" s="15"/>
      <c r="AM48" s="15"/>
      <c r="AN48" s="15"/>
      <c r="AO48" s="15"/>
      <c r="AP48" s="15">
        <f>SUM(AK48:AO48)</f>
        <v>1</v>
      </c>
      <c r="AQ48" s="256" t="s">
        <v>15</v>
      </c>
      <c r="AR48" s="257"/>
      <c r="AS48" s="15"/>
      <c r="AT48" s="15"/>
      <c r="AU48" s="15"/>
      <c r="AV48" s="15"/>
      <c r="AW48" s="15"/>
      <c r="AX48" s="16">
        <f>SUM(AS48:AW48)</f>
        <v>0</v>
      </c>
      <c r="BC48" s="239" t="s">
        <v>15</v>
      </c>
      <c r="BD48" s="258"/>
      <c r="BE48" s="14">
        <f>Q48+AK48</f>
        <v>74</v>
      </c>
      <c r="BF48" s="15">
        <f t="shared" si="71"/>
        <v>64</v>
      </c>
      <c r="BG48" s="15">
        <f t="shared" si="71"/>
        <v>55</v>
      </c>
      <c r="BH48" s="15">
        <f t="shared" si="71"/>
        <v>50</v>
      </c>
      <c r="BI48" s="15">
        <f t="shared" si="71"/>
        <v>61</v>
      </c>
      <c r="BJ48" s="15">
        <f>SUM(BE48:BI48)</f>
        <v>304</v>
      </c>
      <c r="BK48" s="252" t="s">
        <v>15</v>
      </c>
      <c r="BL48" s="252"/>
      <c r="BM48" s="15">
        <f t="shared" si="72"/>
        <v>73</v>
      </c>
      <c r="BN48" s="15">
        <f t="shared" si="72"/>
        <v>70</v>
      </c>
      <c r="BO48" s="15">
        <f t="shared" si="72"/>
        <v>54</v>
      </c>
      <c r="BP48" s="15">
        <f t="shared" si="72"/>
        <v>59</v>
      </c>
      <c r="BQ48" s="15">
        <f t="shared" si="72"/>
        <v>63</v>
      </c>
      <c r="BR48" s="16">
        <f>SUM(BM48:BQ48)</f>
        <v>319</v>
      </c>
    </row>
    <row r="49" spans="15:76" x14ac:dyDescent="0.15">
      <c r="O49" s="239" t="s">
        <v>12</v>
      </c>
      <c r="P49" s="240"/>
      <c r="Q49" s="17">
        <f t="shared" ref="Q49:V49" si="73">SUM(Q47:Q48)</f>
        <v>143</v>
      </c>
      <c r="R49" s="17">
        <f t="shared" si="73"/>
        <v>116</v>
      </c>
      <c r="S49" s="17">
        <f t="shared" si="73"/>
        <v>103</v>
      </c>
      <c r="T49" s="17">
        <f t="shared" si="73"/>
        <v>95</v>
      </c>
      <c r="U49" s="17">
        <f t="shared" si="73"/>
        <v>96</v>
      </c>
      <c r="V49" s="17">
        <f t="shared" si="73"/>
        <v>553</v>
      </c>
      <c r="W49" s="260" t="s">
        <v>12</v>
      </c>
      <c r="X49" s="261"/>
      <c r="Y49" s="17">
        <f t="shared" ref="Y49:AD49" si="74">SUM(Y47:Y48)</f>
        <v>111</v>
      </c>
      <c r="Z49" s="17">
        <f t="shared" si="74"/>
        <v>110</v>
      </c>
      <c r="AA49" s="17">
        <f t="shared" si="74"/>
        <v>85</v>
      </c>
      <c r="AB49" s="17">
        <f t="shared" si="74"/>
        <v>91</v>
      </c>
      <c r="AC49" s="17">
        <f t="shared" si="74"/>
        <v>89</v>
      </c>
      <c r="AD49" s="17">
        <f t="shared" si="74"/>
        <v>486</v>
      </c>
      <c r="AI49" s="239" t="s">
        <v>12</v>
      </c>
      <c r="AJ49" s="240"/>
      <c r="AK49" s="17">
        <f t="shared" ref="AK49:AP49" si="75">SUM(AK47:AK48)</f>
        <v>1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1</v>
      </c>
      <c r="AQ49" s="260" t="s">
        <v>12</v>
      </c>
      <c r="AR49" s="261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39" t="s">
        <v>12</v>
      </c>
      <c r="BD49" s="240"/>
      <c r="BE49" s="17">
        <f t="shared" ref="BE49:BJ49" si="77">SUM(BE47:BE48)</f>
        <v>144</v>
      </c>
      <c r="BF49" s="17">
        <f t="shared" si="77"/>
        <v>116</v>
      </c>
      <c r="BG49" s="17">
        <f t="shared" si="77"/>
        <v>103</v>
      </c>
      <c r="BH49" s="17">
        <f t="shared" si="77"/>
        <v>95</v>
      </c>
      <c r="BI49" s="17">
        <f t="shared" si="77"/>
        <v>96</v>
      </c>
      <c r="BJ49" s="17">
        <f t="shared" si="77"/>
        <v>554</v>
      </c>
      <c r="BK49" s="260" t="s">
        <v>12</v>
      </c>
      <c r="BL49" s="261"/>
      <c r="BM49" s="17">
        <f t="shared" ref="BM49:BR49" si="78">SUM(BM47:BM48)</f>
        <v>111</v>
      </c>
      <c r="BN49" s="17">
        <f t="shared" si="78"/>
        <v>110</v>
      </c>
      <c r="BO49" s="17">
        <f t="shared" si="78"/>
        <v>85</v>
      </c>
      <c r="BP49" s="17">
        <f t="shared" si="78"/>
        <v>91</v>
      </c>
      <c r="BQ49" s="17">
        <f t="shared" si="78"/>
        <v>89</v>
      </c>
      <c r="BR49" s="17">
        <f t="shared" si="78"/>
        <v>486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39" t="s">
        <v>10</v>
      </c>
      <c r="P51" s="24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45" t="s">
        <v>10</v>
      </c>
      <c r="X51" s="246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39" t="s">
        <v>10</v>
      </c>
      <c r="AJ51" s="24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45" t="s">
        <v>10</v>
      </c>
      <c r="AR51" s="246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39" t="s">
        <v>10</v>
      </c>
      <c r="BD51" s="24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45" t="s">
        <v>10</v>
      </c>
      <c r="BL51" s="246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39" t="s">
        <v>13</v>
      </c>
      <c r="P52" s="258"/>
      <c r="Q52" s="180">
        <v>27</v>
      </c>
      <c r="R52" s="181">
        <v>17</v>
      </c>
      <c r="S52" s="181">
        <v>15</v>
      </c>
      <c r="T52" s="181">
        <v>9</v>
      </c>
      <c r="U52" s="181">
        <v>2</v>
      </c>
      <c r="V52" s="181">
        <f>SUM(Q52:U52)</f>
        <v>70</v>
      </c>
      <c r="W52" s="249" t="s">
        <v>13</v>
      </c>
      <c r="X52" s="250"/>
      <c r="Y52" s="24">
        <v>9</v>
      </c>
      <c r="Z52" s="24">
        <v>6</v>
      </c>
      <c r="AA52" s="24">
        <v>3</v>
      </c>
      <c r="AB52" s="24">
        <v>1</v>
      </c>
      <c r="AC52" s="24">
        <v>1</v>
      </c>
      <c r="AD52" s="182">
        <f>SUM(Y52:AC52)</f>
        <v>20</v>
      </c>
      <c r="AI52" s="239" t="s">
        <v>13</v>
      </c>
      <c r="AJ52" s="258"/>
      <c r="AK52" s="180"/>
      <c r="AL52" s="181"/>
      <c r="AM52" s="181"/>
      <c r="AN52" s="181"/>
      <c r="AO52" s="181"/>
      <c r="AP52" s="181">
        <f>SUM(AK52:AO52)</f>
        <v>0</v>
      </c>
      <c r="AQ52" s="249" t="s">
        <v>13</v>
      </c>
      <c r="AR52" s="250"/>
      <c r="AS52" s="181"/>
      <c r="AT52" s="181"/>
      <c r="AU52" s="181"/>
      <c r="AV52" s="181"/>
      <c r="AW52" s="181"/>
      <c r="AX52" s="182">
        <f>SUM(AS52:AW52)</f>
        <v>0</v>
      </c>
      <c r="BC52" s="239" t="s">
        <v>13</v>
      </c>
      <c r="BD52" s="258"/>
      <c r="BE52" s="180">
        <f t="shared" ref="BE52:BI53" si="79">Q52+AK52</f>
        <v>27</v>
      </c>
      <c r="BF52" s="181">
        <f t="shared" si="79"/>
        <v>17</v>
      </c>
      <c r="BG52" s="181">
        <f t="shared" si="79"/>
        <v>15</v>
      </c>
      <c r="BH52" s="181">
        <f t="shared" si="79"/>
        <v>9</v>
      </c>
      <c r="BI52" s="181">
        <f t="shared" si="79"/>
        <v>2</v>
      </c>
      <c r="BJ52" s="181">
        <f>SUM(BE52:BI52)</f>
        <v>70</v>
      </c>
      <c r="BK52" s="251" t="s">
        <v>13</v>
      </c>
      <c r="BL52" s="251"/>
      <c r="BM52" s="181">
        <f t="shared" ref="BM52:BQ53" si="80">Y52+AS52</f>
        <v>9</v>
      </c>
      <c r="BN52" s="181">
        <f t="shared" si="80"/>
        <v>6</v>
      </c>
      <c r="BO52" s="181">
        <f t="shared" si="80"/>
        <v>3</v>
      </c>
      <c r="BP52" s="181">
        <f t="shared" si="80"/>
        <v>1</v>
      </c>
      <c r="BQ52" s="181">
        <f t="shared" si="80"/>
        <v>1</v>
      </c>
      <c r="BR52" s="182">
        <f>SUM(BM52:BQ52)</f>
        <v>20</v>
      </c>
    </row>
    <row r="53" spans="15:76" ht="14.25" thickBot="1" x14ac:dyDescent="0.2">
      <c r="O53" s="239" t="s">
        <v>15</v>
      </c>
      <c r="P53" s="258"/>
      <c r="Q53" s="14">
        <v>50</v>
      </c>
      <c r="R53" s="15">
        <v>47</v>
      </c>
      <c r="S53" s="15">
        <v>50</v>
      </c>
      <c r="T53" s="15">
        <v>36</v>
      </c>
      <c r="U53" s="15">
        <v>32</v>
      </c>
      <c r="V53" s="15">
        <f>SUM(Q53:U53)</f>
        <v>215</v>
      </c>
      <c r="W53" s="256" t="s">
        <v>15</v>
      </c>
      <c r="X53" s="257"/>
      <c r="Y53" s="25">
        <v>13</v>
      </c>
      <c r="Z53" s="25">
        <v>18</v>
      </c>
      <c r="AA53" s="25">
        <v>14</v>
      </c>
      <c r="AB53" s="25">
        <v>13</v>
      </c>
      <c r="AC53" s="25">
        <v>7</v>
      </c>
      <c r="AD53" s="16">
        <f>SUM(Y53:AC53)</f>
        <v>65</v>
      </c>
      <c r="AI53" s="239" t="s">
        <v>15</v>
      </c>
      <c r="AJ53" s="258"/>
      <c r="AK53" s="14"/>
      <c r="AL53" s="15"/>
      <c r="AM53" s="15"/>
      <c r="AN53" s="15"/>
      <c r="AO53" s="15"/>
      <c r="AP53" s="15">
        <f>SUM(AK53:AO53)</f>
        <v>0</v>
      </c>
      <c r="AQ53" s="256" t="s">
        <v>15</v>
      </c>
      <c r="AR53" s="257"/>
      <c r="AS53" s="15"/>
      <c r="AT53" s="15"/>
      <c r="AU53" s="15"/>
      <c r="AV53" s="15"/>
      <c r="AW53" s="15"/>
      <c r="AX53" s="16">
        <f>SUM(AS53:AW53)</f>
        <v>0</v>
      </c>
      <c r="BC53" s="239" t="s">
        <v>15</v>
      </c>
      <c r="BD53" s="258"/>
      <c r="BE53" s="14">
        <f>Q53+AK53</f>
        <v>50</v>
      </c>
      <c r="BF53" s="15">
        <f t="shared" si="79"/>
        <v>47</v>
      </c>
      <c r="BG53" s="15">
        <f t="shared" si="79"/>
        <v>50</v>
      </c>
      <c r="BH53" s="15">
        <f t="shared" si="79"/>
        <v>36</v>
      </c>
      <c r="BI53" s="15">
        <f t="shared" si="79"/>
        <v>32</v>
      </c>
      <c r="BJ53" s="15">
        <f>SUM(BE53:BI53)</f>
        <v>215</v>
      </c>
      <c r="BK53" s="252" t="s">
        <v>15</v>
      </c>
      <c r="BL53" s="252"/>
      <c r="BM53" s="15">
        <f t="shared" si="80"/>
        <v>13</v>
      </c>
      <c r="BN53" s="15">
        <f t="shared" si="80"/>
        <v>18</v>
      </c>
      <c r="BO53" s="15">
        <f t="shared" si="80"/>
        <v>14</v>
      </c>
      <c r="BP53" s="15">
        <f t="shared" si="80"/>
        <v>13</v>
      </c>
      <c r="BQ53" s="15">
        <f t="shared" si="80"/>
        <v>7</v>
      </c>
      <c r="BR53" s="16">
        <f>SUM(BM53:BQ53)</f>
        <v>65</v>
      </c>
    </row>
    <row r="54" spans="15:76" x14ac:dyDescent="0.15">
      <c r="O54" s="239" t="s">
        <v>12</v>
      </c>
      <c r="P54" s="240"/>
      <c r="Q54" s="17">
        <f t="shared" ref="Q54:V54" si="81">SUM(Q52:Q53)</f>
        <v>77</v>
      </c>
      <c r="R54" s="17">
        <f t="shared" si="81"/>
        <v>64</v>
      </c>
      <c r="S54" s="17">
        <f t="shared" si="81"/>
        <v>65</v>
      </c>
      <c r="T54" s="17">
        <f t="shared" si="81"/>
        <v>45</v>
      </c>
      <c r="U54" s="17">
        <f t="shared" si="81"/>
        <v>34</v>
      </c>
      <c r="V54" s="17">
        <f t="shared" si="81"/>
        <v>285</v>
      </c>
      <c r="W54" s="260" t="s">
        <v>12</v>
      </c>
      <c r="X54" s="261"/>
      <c r="Y54" s="17">
        <f>SUM(Y52:Y53)</f>
        <v>22</v>
      </c>
      <c r="Z54" s="17">
        <f t="shared" ref="Z54:AD54" si="82">SUM(Z52:Z53)</f>
        <v>24</v>
      </c>
      <c r="AA54" s="17">
        <f t="shared" si="82"/>
        <v>17</v>
      </c>
      <c r="AB54" s="17">
        <f t="shared" si="82"/>
        <v>14</v>
      </c>
      <c r="AC54" s="17">
        <f t="shared" si="82"/>
        <v>8</v>
      </c>
      <c r="AD54" s="17">
        <f t="shared" si="82"/>
        <v>85</v>
      </c>
      <c r="AI54" s="239" t="s">
        <v>12</v>
      </c>
      <c r="AJ54" s="240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260" t="s">
        <v>12</v>
      </c>
      <c r="AR54" s="261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39" t="s">
        <v>12</v>
      </c>
      <c r="BD54" s="240"/>
      <c r="BE54" s="17">
        <f t="shared" ref="BE54:BJ54" si="85">SUM(BE52:BE53)</f>
        <v>77</v>
      </c>
      <c r="BF54" s="17">
        <f t="shared" si="85"/>
        <v>64</v>
      </c>
      <c r="BG54" s="17">
        <f t="shared" si="85"/>
        <v>65</v>
      </c>
      <c r="BH54" s="17">
        <f t="shared" si="85"/>
        <v>45</v>
      </c>
      <c r="BI54" s="17">
        <f t="shared" si="85"/>
        <v>34</v>
      </c>
      <c r="BJ54" s="17">
        <f t="shared" si="85"/>
        <v>285</v>
      </c>
      <c r="BK54" s="260" t="s">
        <v>12</v>
      </c>
      <c r="BL54" s="261"/>
      <c r="BM54" s="17">
        <f t="shared" ref="BM54:BR54" si="86">SUM(BM52:BM53)</f>
        <v>22</v>
      </c>
      <c r="BN54" s="17">
        <f t="shared" si="86"/>
        <v>24</v>
      </c>
      <c r="BO54" s="17">
        <f t="shared" si="86"/>
        <v>17</v>
      </c>
      <c r="BP54" s="17">
        <f t="shared" si="86"/>
        <v>14</v>
      </c>
      <c r="BQ54" s="17">
        <f t="shared" si="86"/>
        <v>8</v>
      </c>
      <c r="BR54" s="17">
        <f t="shared" si="86"/>
        <v>85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39" t="s">
        <v>10</v>
      </c>
      <c r="P56" s="24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45" t="s">
        <v>10</v>
      </c>
      <c r="X56" s="246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39" t="s">
        <v>10</v>
      </c>
      <c r="AJ56" s="24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45" t="s">
        <v>10</v>
      </c>
      <c r="AR56" s="246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39" t="s">
        <v>10</v>
      </c>
      <c r="BD56" s="24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45" t="s">
        <v>10</v>
      </c>
      <c r="BL56" s="246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39" t="s">
        <v>13</v>
      </c>
      <c r="P57" s="258"/>
      <c r="Q57" s="23"/>
      <c r="R57" s="24"/>
      <c r="S57" s="24">
        <v>1</v>
      </c>
      <c r="T57" s="24"/>
      <c r="U57" s="24"/>
      <c r="V57" s="24">
        <f>SUM(Q57:U57)</f>
        <v>1</v>
      </c>
      <c r="W57" s="347" t="s">
        <v>13</v>
      </c>
      <c r="X57" s="348"/>
      <c r="Y57" s="24"/>
      <c r="Z57" s="24"/>
      <c r="AA57" s="24"/>
      <c r="AB57" s="24"/>
      <c r="AC57" s="24"/>
      <c r="AD57" s="169">
        <f>SUM(Y57:AC57)</f>
        <v>0</v>
      </c>
      <c r="AI57" s="239" t="s">
        <v>13</v>
      </c>
      <c r="AJ57" s="258"/>
      <c r="AK57" s="23"/>
      <c r="AL57" s="24"/>
      <c r="AM57" s="24"/>
      <c r="AN57" s="24"/>
      <c r="AO57" s="24"/>
      <c r="AP57" s="24">
        <f>SUM(AK57:AO57)</f>
        <v>0</v>
      </c>
      <c r="AQ57" s="249" t="s">
        <v>13</v>
      </c>
      <c r="AR57" s="250"/>
      <c r="AS57" s="24"/>
      <c r="AT57" s="24"/>
      <c r="AU57" s="24"/>
      <c r="AV57" s="24"/>
      <c r="AW57" s="24"/>
      <c r="AX57" s="182">
        <f>SUM(AS57:AW57)</f>
        <v>0</v>
      </c>
      <c r="BC57" s="239" t="s">
        <v>13</v>
      </c>
      <c r="BD57" s="258"/>
      <c r="BE57" s="180">
        <f t="shared" ref="BE57:BI58" si="87">Q57+AK57</f>
        <v>0</v>
      </c>
      <c r="BF57" s="181">
        <f t="shared" si="87"/>
        <v>0</v>
      </c>
      <c r="BG57" s="181">
        <f t="shared" si="87"/>
        <v>1</v>
      </c>
      <c r="BH57" s="181">
        <f t="shared" si="87"/>
        <v>0</v>
      </c>
      <c r="BI57" s="181">
        <f t="shared" si="87"/>
        <v>0</v>
      </c>
      <c r="BJ57" s="24">
        <f>SUM(BE57:BI57)</f>
        <v>1</v>
      </c>
      <c r="BK57" s="251" t="s">
        <v>13</v>
      </c>
      <c r="BL57" s="251"/>
      <c r="BM57" s="181">
        <f t="shared" ref="BM57:BO58" si="88">Y57+AS57</f>
        <v>0</v>
      </c>
      <c r="BN57" s="181">
        <f t="shared" si="88"/>
        <v>0</v>
      </c>
      <c r="BO57" s="181">
        <f t="shared" si="88"/>
        <v>0</v>
      </c>
      <c r="BP57" s="181"/>
      <c r="BQ57" s="181"/>
      <c r="BR57" s="182">
        <f>SUM(BM57:BQ57)</f>
        <v>0</v>
      </c>
    </row>
    <row r="58" spans="15:76" ht="14.25" thickBot="1" x14ac:dyDescent="0.2">
      <c r="O58" s="239" t="s">
        <v>15</v>
      </c>
      <c r="P58" s="258"/>
      <c r="Q58" s="27">
        <v>8</v>
      </c>
      <c r="R58" s="25">
        <v>6</v>
      </c>
      <c r="S58" s="25">
        <v>2</v>
      </c>
      <c r="T58" s="25">
        <v>2</v>
      </c>
      <c r="U58" s="25">
        <v>3</v>
      </c>
      <c r="V58" s="25">
        <f>SUM(Q58:U58)</f>
        <v>21</v>
      </c>
      <c r="W58" s="349" t="s">
        <v>15</v>
      </c>
      <c r="X58" s="350"/>
      <c r="Y58" s="25"/>
      <c r="Z58" s="25"/>
      <c r="AA58" s="25"/>
      <c r="AB58" s="25"/>
      <c r="AC58" s="25"/>
      <c r="AD58" s="170">
        <f>SUM(Y58:AC58)</f>
        <v>0</v>
      </c>
      <c r="AI58" s="239" t="s">
        <v>15</v>
      </c>
      <c r="AJ58" s="258"/>
      <c r="AK58" s="27"/>
      <c r="AL58" s="25"/>
      <c r="AM58" s="25"/>
      <c r="AN58" s="25"/>
      <c r="AO58" s="25"/>
      <c r="AP58" s="25">
        <f>SUM(AK58:AO58)</f>
        <v>0</v>
      </c>
      <c r="AQ58" s="256" t="s">
        <v>15</v>
      </c>
      <c r="AR58" s="257"/>
      <c r="AS58" s="25"/>
      <c r="AT58" s="25"/>
      <c r="AU58" s="25"/>
      <c r="AV58" s="25"/>
      <c r="AW58" s="25"/>
      <c r="AX58" s="16">
        <f>SUM(AS58:AW58)</f>
        <v>0</v>
      </c>
      <c r="BC58" s="239" t="s">
        <v>15</v>
      </c>
      <c r="BD58" s="258"/>
      <c r="BE58" s="14">
        <f>Q58+AK58</f>
        <v>8</v>
      </c>
      <c r="BF58" s="15">
        <f t="shared" si="87"/>
        <v>6</v>
      </c>
      <c r="BG58" s="15">
        <f t="shared" si="87"/>
        <v>2</v>
      </c>
      <c r="BH58" s="15">
        <f t="shared" si="87"/>
        <v>2</v>
      </c>
      <c r="BI58" s="15">
        <f t="shared" si="87"/>
        <v>3</v>
      </c>
      <c r="BJ58" s="25">
        <f>SUM(BE58:BI58)</f>
        <v>21</v>
      </c>
      <c r="BK58" s="252" t="s">
        <v>15</v>
      </c>
      <c r="BL58" s="252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39" t="s">
        <v>12</v>
      </c>
      <c r="P59" s="240"/>
      <c r="Q59" s="17">
        <f t="shared" ref="Q59:V59" si="89">SUM(Q57:Q58)</f>
        <v>8</v>
      </c>
      <c r="R59" s="17">
        <f t="shared" si="89"/>
        <v>6</v>
      </c>
      <c r="S59" s="17">
        <f t="shared" si="89"/>
        <v>3</v>
      </c>
      <c r="T59" s="17">
        <f t="shared" si="89"/>
        <v>2</v>
      </c>
      <c r="U59" s="17">
        <f t="shared" si="89"/>
        <v>3</v>
      </c>
      <c r="V59" s="17">
        <f t="shared" si="89"/>
        <v>22</v>
      </c>
      <c r="W59" s="260" t="s">
        <v>12</v>
      </c>
      <c r="X59" s="261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39" t="s">
        <v>12</v>
      </c>
      <c r="AJ59" s="240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260" t="s">
        <v>12</v>
      </c>
      <c r="AR59" s="261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39" t="s">
        <v>12</v>
      </c>
      <c r="BD59" s="240"/>
      <c r="BE59" s="17">
        <f t="shared" ref="BE59:BJ59" si="93">SUM(BE57:BE58)</f>
        <v>8</v>
      </c>
      <c r="BF59" s="17">
        <f t="shared" si="93"/>
        <v>6</v>
      </c>
      <c r="BG59" s="17">
        <f t="shared" si="93"/>
        <v>3</v>
      </c>
      <c r="BH59" s="17">
        <f t="shared" si="93"/>
        <v>2</v>
      </c>
      <c r="BI59" s="17">
        <f t="shared" si="93"/>
        <v>3</v>
      </c>
      <c r="BJ59" s="17">
        <f t="shared" si="93"/>
        <v>22</v>
      </c>
      <c r="BK59" s="260" t="s">
        <v>12</v>
      </c>
      <c r="BL59" s="261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51" t="s">
        <v>28</v>
      </c>
      <c r="AF60" s="351"/>
      <c r="AY60" s="351" t="s">
        <v>28</v>
      </c>
      <c r="AZ60" s="351"/>
      <c r="BS60" s="351" t="s">
        <v>28</v>
      </c>
      <c r="BT60" s="351"/>
    </row>
    <row r="61" spans="15:76" ht="14.25" x14ac:dyDescent="0.15">
      <c r="Q61" s="352" t="s">
        <v>18</v>
      </c>
      <c r="R61" s="353"/>
      <c r="S61" s="354"/>
      <c r="T61" s="43"/>
      <c r="U61" s="44"/>
      <c r="V61" s="355" t="s">
        <v>19</v>
      </c>
      <c r="W61" s="356"/>
      <c r="X61" s="357"/>
      <c r="Y61" s="45"/>
      <c r="Z61" s="45"/>
      <c r="AA61" s="358" t="s">
        <v>20</v>
      </c>
      <c r="AB61" s="359"/>
      <c r="AC61" s="360"/>
      <c r="AE61" s="79" t="s">
        <v>21</v>
      </c>
      <c r="AF61" s="79" t="s">
        <v>22</v>
      </c>
      <c r="AK61" s="361" t="s">
        <v>18</v>
      </c>
      <c r="AL61" s="362"/>
      <c r="AM61" s="363"/>
      <c r="AN61" s="28"/>
      <c r="AP61" s="364" t="s">
        <v>19</v>
      </c>
      <c r="AQ61" s="365"/>
      <c r="AR61" s="366"/>
      <c r="AS61" s="29"/>
      <c r="AT61" s="29"/>
      <c r="AU61" s="367" t="s">
        <v>20</v>
      </c>
      <c r="AV61" s="368"/>
      <c r="AW61" s="369"/>
      <c r="AY61" s="79" t="s">
        <v>21</v>
      </c>
      <c r="AZ61" s="79" t="s">
        <v>22</v>
      </c>
      <c r="BE61" s="361" t="s">
        <v>18</v>
      </c>
      <c r="BF61" s="362"/>
      <c r="BG61" s="363"/>
      <c r="BH61" s="28"/>
      <c r="BJ61" s="364" t="s">
        <v>19</v>
      </c>
      <c r="BK61" s="365"/>
      <c r="BL61" s="366"/>
      <c r="BM61" s="29"/>
      <c r="BN61" s="29"/>
      <c r="BO61" s="367" t="s">
        <v>20</v>
      </c>
      <c r="BP61" s="368"/>
      <c r="BQ61" s="369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370">
        <f>V7+AD7+V12</f>
        <v>553</v>
      </c>
      <c r="S62" s="371"/>
      <c r="T62" s="43"/>
      <c r="U62" s="44"/>
      <c r="V62" s="46" t="s">
        <v>16</v>
      </c>
      <c r="W62" s="370">
        <f>AD12+V17+AD17+V22+AD22+V27+AD27+V32+AD32+V37</f>
        <v>2658</v>
      </c>
      <c r="X62" s="371"/>
      <c r="Y62" s="47"/>
      <c r="Z62" s="47"/>
      <c r="AA62" s="46" t="s">
        <v>16</v>
      </c>
      <c r="AB62" s="370">
        <f>AD37+V42+AD42+V47+AD47+V52+AD52+V57+AD57</f>
        <v>1707</v>
      </c>
      <c r="AC62" s="371"/>
      <c r="AD62" s="37" t="s">
        <v>16</v>
      </c>
      <c r="AE62" s="164">
        <f>AD37+V42</f>
        <v>869</v>
      </c>
      <c r="AF62" s="164">
        <f>AD42+V47+AD47+V52+AD52+V57+AD57</f>
        <v>838</v>
      </c>
      <c r="AK62" s="30" t="s">
        <v>16</v>
      </c>
      <c r="AL62" s="372">
        <f>AP7+AX7+AP12</f>
        <v>0</v>
      </c>
      <c r="AM62" s="216"/>
      <c r="AN62" s="28"/>
      <c r="AP62" s="30" t="s">
        <v>16</v>
      </c>
      <c r="AQ62" s="372">
        <f>AX12+AP17+AX17+AP22+AX22+AP27+AX27+AP32+AX32+AP37</f>
        <v>47</v>
      </c>
      <c r="AR62" s="216"/>
      <c r="AS62" s="31"/>
      <c r="AT62" s="31"/>
      <c r="AU62" s="30" t="s">
        <v>16</v>
      </c>
      <c r="AV62" s="372">
        <f>AX37+AP42+AX42+AP47+AX47+AP52+AX52+AP57+AX57</f>
        <v>0</v>
      </c>
      <c r="AW62" s="216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373">
        <f>BJ7+BR7+BJ12</f>
        <v>553</v>
      </c>
      <c r="BG62" s="374"/>
      <c r="BH62" s="28"/>
      <c r="BJ62" s="30" t="s">
        <v>16</v>
      </c>
      <c r="BK62" s="373">
        <f>BR12+BJ17+BR17+BJ22+BR22+BJ27+BR27+BJ32+BR32+BJ37</f>
        <v>2705</v>
      </c>
      <c r="BL62" s="374"/>
      <c r="BM62" s="31"/>
      <c r="BN62" s="31"/>
      <c r="BO62" s="30" t="s">
        <v>16</v>
      </c>
      <c r="BP62" s="373">
        <f>BR37+BJ42+BR42+BJ47+BR47+BJ52+BR52+BJ57+BR57</f>
        <v>1707</v>
      </c>
      <c r="BQ62" s="374"/>
      <c r="BR62" s="37" t="s">
        <v>16</v>
      </c>
      <c r="BS62" s="164">
        <f>BR37+BJ42</f>
        <v>869</v>
      </c>
      <c r="BT62" s="164">
        <f>BR42+BJ47+BR47+BJ52+BR52+BJ57+BR57</f>
        <v>838</v>
      </c>
    </row>
    <row r="63" spans="15:76" ht="15" thickBot="1" x14ac:dyDescent="0.2">
      <c r="Q63" s="48" t="s">
        <v>14</v>
      </c>
      <c r="R63" s="375">
        <f>V8+AD8+V13</f>
        <v>540</v>
      </c>
      <c r="S63" s="376"/>
      <c r="T63" s="43"/>
      <c r="U63" s="44"/>
      <c r="V63" s="48" t="s">
        <v>14</v>
      </c>
      <c r="W63" s="375">
        <f>AD13+V18+AD18+V23+AD23+V28+AD28+V33+AD33+V38</f>
        <v>2517</v>
      </c>
      <c r="X63" s="376"/>
      <c r="Y63" s="47"/>
      <c r="Z63" s="47"/>
      <c r="AA63" s="48" t="s">
        <v>14</v>
      </c>
      <c r="AB63" s="375">
        <f>AD38+V43+AD43+V48+AD48+V53+AD53+V58+AD58</f>
        <v>2270</v>
      </c>
      <c r="AC63" s="376"/>
      <c r="AD63" s="37" t="s">
        <v>14</v>
      </c>
      <c r="AE63" s="165">
        <f>AD38+V43</f>
        <v>917</v>
      </c>
      <c r="AF63" s="165">
        <f>AD43+V48+AD48+V53+AD53+V58+AD58</f>
        <v>1353</v>
      </c>
      <c r="AK63" s="161" t="s">
        <v>14</v>
      </c>
      <c r="AL63" s="377">
        <f>AP8+AX8+AP13</f>
        <v>0</v>
      </c>
      <c r="AM63" s="378"/>
      <c r="AN63" s="28"/>
      <c r="AP63" s="161" t="s">
        <v>14</v>
      </c>
      <c r="AQ63" s="377">
        <f>AX13+AP18+AX18+AP23+AX23+AP28+AX28+AP33+AX33+AP38</f>
        <v>44</v>
      </c>
      <c r="AR63" s="378"/>
      <c r="AS63" s="31"/>
      <c r="AT63" s="31"/>
      <c r="AU63" s="161" t="s">
        <v>14</v>
      </c>
      <c r="AV63" s="377">
        <f>AX38+AP43+AX43+AP48+AX48+AP53+AX53+AP58+AX58</f>
        <v>1</v>
      </c>
      <c r="AW63" s="378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379">
        <f>BJ8+BR8+BJ13</f>
        <v>540</v>
      </c>
      <c r="BG63" s="380"/>
      <c r="BH63" s="28"/>
      <c r="BJ63" s="161" t="s">
        <v>14</v>
      </c>
      <c r="BK63" s="379">
        <f>BR13+BJ18+BR18+BJ23+BR23+BJ28+BR28+BJ33+BR33+BJ38</f>
        <v>2561</v>
      </c>
      <c r="BL63" s="380"/>
      <c r="BM63" s="31"/>
      <c r="BN63" s="31"/>
      <c r="BO63" s="161" t="s">
        <v>14</v>
      </c>
      <c r="BP63" s="379">
        <f>BR38+BJ43+BR43+BJ48+BR48+BJ53+BR53+BJ58+BR58</f>
        <v>2271</v>
      </c>
      <c r="BQ63" s="381"/>
      <c r="BR63" s="37" t="s">
        <v>14</v>
      </c>
      <c r="BS63" s="165">
        <f>BR38+BJ43</f>
        <v>917</v>
      </c>
      <c r="BT63" s="165">
        <f>BR43+BJ48+BR48+BJ53+BR53+BJ58+BR58</f>
        <v>1354</v>
      </c>
    </row>
    <row r="64" spans="15:76" ht="15" thickBot="1" x14ac:dyDescent="0.2">
      <c r="Q64" s="49" t="s">
        <v>12</v>
      </c>
      <c r="R64" s="389">
        <f>R62+R63</f>
        <v>1093</v>
      </c>
      <c r="S64" s="390"/>
      <c r="T64" s="43"/>
      <c r="U64" s="44"/>
      <c r="V64" s="49" t="s">
        <v>12</v>
      </c>
      <c r="W64" s="389">
        <f>W62+W63</f>
        <v>5175</v>
      </c>
      <c r="X64" s="390"/>
      <c r="Y64" s="47"/>
      <c r="Z64" s="47"/>
      <c r="AA64" s="49" t="s">
        <v>12</v>
      </c>
      <c r="AB64" s="389">
        <f>AB62+AB63</f>
        <v>3977</v>
      </c>
      <c r="AC64" s="390"/>
      <c r="AD64" s="37" t="s">
        <v>12</v>
      </c>
      <c r="AE64" s="166">
        <f>AD39+V44</f>
        <v>1786</v>
      </c>
      <c r="AF64" s="167">
        <f>AD44+V49+AD49+V54+AD54+V59+AD59</f>
        <v>2191</v>
      </c>
      <c r="AK64" s="163" t="s">
        <v>12</v>
      </c>
      <c r="AL64" s="391">
        <f>AL62+AL63</f>
        <v>0</v>
      </c>
      <c r="AM64" s="392"/>
      <c r="AN64" s="28"/>
      <c r="AP64" s="163" t="s">
        <v>12</v>
      </c>
      <c r="AQ64" s="391">
        <f>AQ62+AQ63</f>
        <v>91</v>
      </c>
      <c r="AR64" s="392"/>
      <c r="AS64" s="31"/>
      <c r="AT64" s="31"/>
      <c r="AU64" s="163" t="s">
        <v>12</v>
      </c>
      <c r="AV64" s="391">
        <f>AV62+AV63</f>
        <v>1</v>
      </c>
      <c r="AW64" s="392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385">
        <f>BF62+BF63</f>
        <v>1093</v>
      </c>
      <c r="BG64" s="386"/>
      <c r="BH64" s="28"/>
      <c r="BJ64" s="163" t="s">
        <v>12</v>
      </c>
      <c r="BK64" s="385">
        <f>BK62+BK63</f>
        <v>5266</v>
      </c>
      <c r="BL64" s="386"/>
      <c r="BM64" s="31"/>
      <c r="BN64" s="31"/>
      <c r="BO64" s="163" t="s">
        <v>12</v>
      </c>
      <c r="BP64" s="385">
        <f>BP62+BP63</f>
        <v>3978</v>
      </c>
      <c r="BQ64" s="386"/>
      <c r="BR64" s="37" t="s">
        <v>12</v>
      </c>
      <c r="BS64" s="166">
        <f>BR39+BJ44</f>
        <v>1786</v>
      </c>
      <c r="BT64" s="167">
        <f>BR44+BJ49+BR49+BJ54+BR54+BJ59+BR59</f>
        <v>2192</v>
      </c>
      <c r="BW64" s="32"/>
      <c r="BX64" s="32"/>
    </row>
    <row r="65" spans="17:76" ht="14.25" x14ac:dyDescent="0.15">
      <c r="Q65" s="50" t="s">
        <v>23</v>
      </c>
      <c r="R65" s="387">
        <f>R64/O9</f>
        <v>0.10668618838457784</v>
      </c>
      <c r="S65" s="388"/>
      <c r="T65" s="44"/>
      <c r="U65" s="44"/>
      <c r="V65" s="50" t="s">
        <v>23</v>
      </c>
      <c r="W65" s="387">
        <f>W64/O9</f>
        <v>0.50512445095168379</v>
      </c>
      <c r="X65" s="388"/>
      <c r="Y65" s="51"/>
      <c r="Z65" s="51"/>
      <c r="AA65" s="50" t="s">
        <v>23</v>
      </c>
      <c r="AB65" s="387">
        <f>AB64/O9</f>
        <v>0.38818936066373844</v>
      </c>
      <c r="AC65" s="388"/>
      <c r="AE65" s="42">
        <f>AE64/O9</f>
        <v>0.17432894094680332</v>
      </c>
      <c r="AF65" s="42">
        <f>AF64/O9</f>
        <v>0.21386041971693509</v>
      </c>
      <c r="AK65" s="162" t="s">
        <v>23</v>
      </c>
      <c r="AL65" s="382">
        <f>AL64/AI9</f>
        <v>0</v>
      </c>
      <c r="AM65" s="383"/>
      <c r="AP65" s="162" t="s">
        <v>23</v>
      </c>
      <c r="AQ65" s="382">
        <f>AQ64/AI9</f>
        <v>0.98913043478260865</v>
      </c>
      <c r="AR65" s="383"/>
      <c r="AS65" s="33"/>
      <c r="AT65" s="33"/>
      <c r="AU65" s="162" t="s">
        <v>23</v>
      </c>
      <c r="AV65" s="382">
        <f>AV64/AI9</f>
        <v>1.0869565217391304E-2</v>
      </c>
      <c r="AW65" s="383"/>
      <c r="AY65" s="42">
        <f>AY64/AI9</f>
        <v>0</v>
      </c>
      <c r="AZ65" s="42">
        <f>AZ64/AI9</f>
        <v>1.0869565217391304E-2</v>
      </c>
      <c r="BE65" s="162" t="s">
        <v>23</v>
      </c>
      <c r="BF65" s="382">
        <f>BF64/BC9</f>
        <v>0.10573667408338977</v>
      </c>
      <c r="BG65" s="383"/>
      <c r="BJ65" s="162" t="s">
        <v>23</v>
      </c>
      <c r="BK65" s="382">
        <f>BK64/BC9</f>
        <v>0.50943213698365097</v>
      </c>
      <c r="BL65" s="383"/>
      <c r="BM65" s="33"/>
      <c r="BN65" s="33"/>
      <c r="BO65" s="162" t="s">
        <v>23</v>
      </c>
      <c r="BP65" s="382">
        <f>BP64/BC9</f>
        <v>0.38483118893295926</v>
      </c>
      <c r="BQ65" s="383"/>
      <c r="BS65" s="42">
        <f>BS64/BC9</f>
        <v>0.17277740156718585</v>
      </c>
      <c r="BT65" s="42">
        <f>BT64/BC9</f>
        <v>0.21205378736577343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384">
        <f>V27+AD27+V32+AD32+V37</f>
        <v>1614</v>
      </c>
      <c r="AA74" s="384"/>
    </row>
    <row r="75" spans="17:76" x14ac:dyDescent="0.15">
      <c r="W75" s="35"/>
      <c r="X75" s="35"/>
      <c r="Y75" s="36" t="s">
        <v>27</v>
      </c>
      <c r="Z75" s="384">
        <f>V28+AD28+V33+AD33+V38</f>
        <v>1537</v>
      </c>
      <c r="AA75" s="384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R6.3</vt:lpstr>
      <vt:lpstr>R6.2</vt:lpstr>
      <vt:lpstr>R6.1</vt:lpstr>
      <vt:lpstr>R5.12</vt:lpstr>
      <vt:lpstr>R5.11</vt:lpstr>
      <vt:lpstr>R5.10</vt:lpstr>
      <vt:lpstr>R5.9</vt:lpstr>
      <vt:lpstr>R5.8</vt:lpstr>
      <vt:lpstr>R5.7 </vt:lpstr>
      <vt:lpstr>R5.6</vt:lpstr>
      <vt:lpstr>R5.5</vt:lpstr>
      <vt:lpstr>R5.4</vt:lpstr>
      <vt:lpstr>R4.3</vt:lpstr>
      <vt:lpstr>R4.3!Print_Area</vt:lpstr>
      <vt:lpstr>R5.10!Print_Area</vt:lpstr>
      <vt:lpstr>R5.11!Print_Area</vt:lpstr>
      <vt:lpstr>R5.12!Print_Area</vt:lpstr>
      <vt:lpstr>R5.4!Print_Area</vt:lpstr>
      <vt:lpstr>R5.5!Print_Area</vt:lpstr>
      <vt:lpstr>R5.6!Print_Area</vt:lpstr>
      <vt:lpstr>'R5.7 '!Print_Area</vt:lpstr>
      <vt:lpstr>R5.8!Print_Area</vt:lpstr>
      <vt:lpstr>R5.9!Print_Area</vt:lpstr>
      <vt:lpstr>R6.1!Print_Area</vt:lpstr>
      <vt:lpstr>R6.2!Print_Area</vt:lpstr>
      <vt:lpstr>R6.3!Print_Area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U2039</dc:creator>
  <cp:lastModifiedBy>山根 修子</cp:lastModifiedBy>
  <cp:lastPrinted>2024-03-05T05:40:08Z</cp:lastPrinted>
  <dcterms:created xsi:type="dcterms:W3CDTF">2014-05-12T00:18:53Z</dcterms:created>
  <dcterms:modified xsi:type="dcterms:W3CDTF">2024-04-12T02:30:48Z</dcterms:modified>
</cp:coreProperties>
</file>