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65" windowWidth="18135" windowHeight="7920" tabRatio="725" firstSheet="2" activeTab="10"/>
  </bookViews>
  <sheets>
    <sheet name="H28.4" sheetId="1" r:id="rId1"/>
    <sheet name="H28.5 " sheetId="2" r:id="rId2"/>
    <sheet name="H28.6 " sheetId="3" r:id="rId3"/>
    <sheet name="H28.7" sheetId="4" r:id="rId4"/>
    <sheet name="H28.8 " sheetId="5" r:id="rId5"/>
    <sheet name="H28.9" sheetId="6" r:id="rId6"/>
    <sheet name="H28.10" sheetId="7" r:id="rId7"/>
    <sheet name="H28.11" sheetId="8" r:id="rId8"/>
    <sheet name="H28.12" sheetId="9" r:id="rId9"/>
    <sheet name="H29.1" sheetId="10" r:id="rId10"/>
    <sheet name="H29.2" sheetId="11" r:id="rId11"/>
    <sheet name="H29.3 " sheetId="12" r:id="rId12"/>
  </sheets>
  <definedNames>
    <definedName name="_xlnm.Print_Area" localSheetId="6">'H28.10'!$A$1:$BT$67</definedName>
    <definedName name="_xlnm.Print_Area" localSheetId="7">'H28.11'!$A$1:$BT$67</definedName>
    <definedName name="_xlnm.Print_Area" localSheetId="8">'H28.12'!$A$1:$BT$67</definedName>
    <definedName name="_xlnm.Print_Area" localSheetId="0">'H28.4'!$A$1:$BH$67</definedName>
    <definedName name="_xlnm.Print_Area" localSheetId="1">'H28.5 '!$A$1:$BT$67</definedName>
    <definedName name="_xlnm.Print_Area" localSheetId="2">'H28.6 '!$A$1:$BT$67</definedName>
    <definedName name="_xlnm.Print_Area" localSheetId="3">'H28.7'!$A$1:$BT$67</definedName>
    <definedName name="_xlnm.Print_Area" localSheetId="4">'H28.8 '!$A$1:$BT$67</definedName>
    <definedName name="_xlnm.Print_Area" localSheetId="5">'H28.9'!$A$1:$BT$67</definedName>
    <definedName name="_xlnm.Print_Area" localSheetId="9">'H29.1'!$A$1:$BT$67</definedName>
    <definedName name="_xlnm.Print_Area" localSheetId="10">'H29.2'!$A$1:$BT$67</definedName>
    <definedName name="_xlnm.Print_Area" localSheetId="11">'H29.3 '!$A$1:$BT$67</definedName>
  </definedNames>
  <calcPr fullCalcOnLoad="1"/>
</workbook>
</file>

<file path=xl/sharedStrings.xml><?xml version="1.0" encoding="utf-8"?>
<sst xmlns="http://schemas.openxmlformats.org/spreadsheetml/2006/main" count="5814" uniqueCount="107">
  <si>
    <t>左から順に、日本人のみ人口、外国人のみ人口、合計（＝住民基本台帳人口）を掲載しています。</t>
  </si>
  <si>
    <t>日本人 男女別年齢人口内訳表</t>
  </si>
  <si>
    <t>外国人　男女別年齢人口内訳表</t>
  </si>
  <si>
    <t>南部町　男女別年齢人口内訳表</t>
  </si>
  <si>
    <t>※日本人のみ</t>
  </si>
  <si>
    <t>※外国人のみ</t>
  </si>
  <si>
    <t>住民基本台帳人口</t>
  </si>
  <si>
    <t>内訳</t>
  </si>
  <si>
    <t>日本人人口</t>
  </si>
  <si>
    <t>外国人人口</t>
  </si>
  <si>
    <t>総人口</t>
  </si>
  <si>
    <t>年齢</t>
  </si>
  <si>
    <t>－</t>
  </si>
  <si>
    <t>計</t>
  </si>
  <si>
    <t>男</t>
  </si>
  <si>
    <t>女</t>
  </si>
  <si>
    <t>女</t>
  </si>
  <si>
    <t>男</t>
  </si>
  <si>
    <t xml:space="preserve"> </t>
  </si>
  <si>
    <t>１５歳未満</t>
  </si>
  <si>
    <t>１５歳以上６５未満</t>
  </si>
  <si>
    <t>６５歳以上</t>
  </si>
  <si>
    <t>　65歳以上内訳</t>
  </si>
  <si>
    <t>65～74歳</t>
  </si>
  <si>
    <t>75歳以上</t>
  </si>
  <si>
    <t>％</t>
  </si>
  <si>
    <t>※日本人のみ人口＝人口地区別統計表（期首比較表付き）と一致</t>
  </si>
  <si>
    <t>※合計人口＝住民基本台帳人口＝地区別統計表（外国人含む）と一致</t>
  </si>
  <si>
    <t>75以上男</t>
  </si>
  <si>
    <t>75以上女</t>
  </si>
  <si>
    <t>40～65歳未満(男）</t>
  </si>
  <si>
    <t>40～65歳未満(女）</t>
  </si>
  <si>
    <t xml:space="preserve">平成28年4月30日現在 </t>
  </si>
  <si>
    <t>&lt;年齢別人口内訳表&gt;左から順に、日本人のみ人口、外国人のみ人口、合計（＝住民基本台帳人口）を掲載しています。</t>
  </si>
  <si>
    <t>高齢化人口比率</t>
  </si>
  <si>
    <t xml:space="preserve">平成28年5月31日現在 </t>
  </si>
  <si>
    <t>人口</t>
  </si>
  <si>
    <t>日本人</t>
  </si>
  <si>
    <t>外国人</t>
  </si>
  <si>
    <r>
      <t>　人口計　</t>
    </r>
    <r>
      <rPr>
        <sz val="13"/>
        <rFont val="ＭＳ Ｐゴシック"/>
        <family val="3"/>
      </rPr>
      <t>（人）</t>
    </r>
  </si>
  <si>
    <t>小計</t>
  </si>
  <si>
    <t>０～65歳未満</t>
  </si>
  <si>
    <t>65歳以上</t>
  </si>
  <si>
    <t>高齢化率（％）</t>
  </si>
  <si>
    <t>人口（人）</t>
  </si>
  <si>
    <t>人口　計</t>
  </si>
  <si>
    <t>40～65歳未満</t>
  </si>
  <si>
    <t>65～70歳未満</t>
  </si>
  <si>
    <t>70～75歳未満</t>
  </si>
  <si>
    <t>人口比率（％）</t>
  </si>
  <si>
    <t>対男性人口
比率</t>
  </si>
  <si>
    <t>対女性人口
比率</t>
  </si>
  <si>
    <t>対日本人
人口比率</t>
  </si>
  <si>
    <t>対外国人
人口比率</t>
  </si>
  <si>
    <t>人口比率　計</t>
  </si>
  <si>
    <t>前期高齢者数</t>
  </si>
  <si>
    <t>（65～75歳未満）</t>
  </si>
  <si>
    <t>後期高齢者数</t>
  </si>
  <si>
    <t>人口比率
計</t>
  </si>
  <si>
    <t>前期高齢者</t>
  </si>
  <si>
    <t>後期高齢者</t>
  </si>
  <si>
    <t>65歳以上高齢化率内訳</t>
  </si>
  <si>
    <t xml:space="preserve">平成28年6月30日現在 </t>
  </si>
  <si>
    <t>－</t>
  </si>
  <si>
    <t>－</t>
  </si>
  <si>
    <t xml:space="preserve"> </t>
  </si>
  <si>
    <t>％</t>
  </si>
  <si>
    <t xml:space="preserve">平成28年7月31日現在 </t>
  </si>
  <si>
    <t>－</t>
  </si>
  <si>
    <t>－</t>
  </si>
  <si>
    <t xml:space="preserve"> </t>
  </si>
  <si>
    <t>％</t>
  </si>
  <si>
    <t xml:space="preserve">平成28年8月31日現在 </t>
  </si>
  <si>
    <t>－</t>
  </si>
  <si>
    <t>－</t>
  </si>
  <si>
    <t xml:space="preserve"> </t>
  </si>
  <si>
    <t>％</t>
  </si>
  <si>
    <t xml:space="preserve">平成28年9月30日現在 </t>
  </si>
  <si>
    <t>－</t>
  </si>
  <si>
    <t xml:space="preserve"> </t>
  </si>
  <si>
    <t>％</t>
  </si>
  <si>
    <t xml:space="preserve">平成28年10月31日現在 </t>
  </si>
  <si>
    <t>－</t>
  </si>
  <si>
    <t xml:space="preserve"> </t>
  </si>
  <si>
    <t>％</t>
  </si>
  <si>
    <t xml:space="preserve">平成28年11月30日現在 </t>
  </si>
  <si>
    <t>－</t>
  </si>
  <si>
    <t xml:space="preserve"> </t>
  </si>
  <si>
    <t>％</t>
  </si>
  <si>
    <t xml:space="preserve">平成28年12月31日現在 </t>
  </si>
  <si>
    <t>－</t>
  </si>
  <si>
    <t>－</t>
  </si>
  <si>
    <t xml:space="preserve"> </t>
  </si>
  <si>
    <t>％</t>
  </si>
  <si>
    <t xml:space="preserve">平成29年1月31日現在 </t>
  </si>
  <si>
    <t>－</t>
  </si>
  <si>
    <t xml:space="preserve"> </t>
  </si>
  <si>
    <t>％</t>
  </si>
  <si>
    <t xml:space="preserve">平成29年2月28日現在 </t>
  </si>
  <si>
    <t>－</t>
  </si>
  <si>
    <t xml:space="preserve"> </t>
  </si>
  <si>
    <t>％</t>
  </si>
  <si>
    <t xml:space="preserve">平成29年3月31日現在 </t>
  </si>
  <si>
    <t>－</t>
  </si>
  <si>
    <t xml:space="preserve"> </t>
  </si>
  <si>
    <t>％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</si>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</sst>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0_);[Red]\(0.00\)"/>
    <numFmt numFmtId="178" formatCode="#,##0.0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13"/>
      <name val="HGPｺﾞｼｯｸM"/>
      <family val="3"/>
    </font>
    <font>
      <b/>
      <sz val="13"/>
      <name val="HGPｺﾞｼｯｸM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28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3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4" fillId="1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10" fontId="0" fillId="0" borderId="10" xfId="0" applyNumberForma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5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12" fillId="0" borderId="37" xfId="48" applyFont="1" applyBorder="1" applyAlignment="1">
      <alignment vertical="center"/>
    </xf>
    <xf numFmtId="38" fontId="12" fillId="0" borderId="15" xfId="48" applyFont="1" applyBorder="1" applyAlignment="1">
      <alignment vertical="center"/>
    </xf>
    <xf numFmtId="38" fontId="11" fillId="0" borderId="16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0" fillId="0" borderId="38" xfId="0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12" fillId="0" borderId="40" xfId="48" applyFont="1" applyBorder="1" applyAlignment="1">
      <alignment vertical="center"/>
    </xf>
    <xf numFmtId="38" fontId="12" fillId="0" borderId="10" xfId="48" applyFont="1" applyBorder="1" applyAlignment="1">
      <alignment vertical="center"/>
    </xf>
    <xf numFmtId="38" fontId="11" fillId="0" borderId="41" xfId="48" applyFont="1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5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12" fillId="0" borderId="31" xfId="48" applyFont="1" applyBorder="1" applyAlignment="1">
      <alignment vertical="center"/>
    </xf>
    <xf numFmtId="38" fontId="12" fillId="0" borderId="20" xfId="48" applyFont="1" applyBorder="1" applyAlignment="1">
      <alignment vertical="center"/>
    </xf>
    <xf numFmtId="38" fontId="11" fillId="0" borderId="2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11" fillId="0" borderId="0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48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38" fontId="0" fillId="0" borderId="49" xfId="48" applyFont="1" applyFill="1" applyBorder="1" applyAlignment="1">
      <alignment vertical="center"/>
    </xf>
    <xf numFmtId="38" fontId="0" fillId="0" borderId="50" xfId="48" applyFont="1" applyFill="1" applyBorder="1" applyAlignment="1">
      <alignment vertical="center"/>
    </xf>
    <xf numFmtId="38" fontId="5" fillId="0" borderId="51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38" fontId="12" fillId="0" borderId="53" xfId="48" applyFont="1" applyFill="1" applyBorder="1" applyAlignment="1">
      <alignment vertical="center"/>
    </xf>
    <xf numFmtId="38" fontId="12" fillId="0" borderId="50" xfId="48" applyFont="1" applyFill="1" applyBorder="1" applyAlignment="1">
      <alignment vertical="center"/>
    </xf>
    <xf numFmtId="38" fontId="11" fillId="0" borderId="51" xfId="48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12" fillId="0" borderId="40" xfId="48" applyFont="1" applyFill="1" applyBorder="1" applyAlignment="1">
      <alignment vertical="center"/>
    </xf>
    <xf numFmtId="38" fontId="12" fillId="0" borderId="10" xfId="48" applyFont="1" applyFill="1" applyBorder="1" applyAlignment="1">
      <alignment vertical="center"/>
    </xf>
    <xf numFmtId="38" fontId="11" fillId="0" borderId="39" xfId="48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38" fontId="11" fillId="0" borderId="39" xfId="48" applyFont="1" applyBorder="1" applyAlignment="1">
      <alignment vertical="center"/>
    </xf>
    <xf numFmtId="0" fontId="0" fillId="0" borderId="55" xfId="0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5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5" fillId="0" borderId="57" xfId="48" applyFont="1" applyBorder="1" applyAlignment="1">
      <alignment vertical="center"/>
    </xf>
    <xf numFmtId="38" fontId="12" fillId="0" borderId="59" xfId="48" applyFont="1" applyBorder="1" applyAlignment="1">
      <alignment vertical="center"/>
    </xf>
    <xf numFmtId="38" fontId="12" fillId="0" borderId="57" xfId="48" applyFont="1" applyBorder="1" applyAlignment="1">
      <alignment vertical="center"/>
    </xf>
    <xf numFmtId="38" fontId="11" fillId="0" borderId="58" xfId="48" applyFont="1" applyBorder="1" applyAlignment="1">
      <alignment vertical="center"/>
    </xf>
    <xf numFmtId="0" fontId="0" fillId="0" borderId="60" xfId="0" applyBorder="1" applyAlignment="1">
      <alignment vertical="center"/>
    </xf>
    <xf numFmtId="10" fontId="17" fillId="0" borderId="61" xfId="0" applyNumberFormat="1" applyFont="1" applyBorder="1" applyAlignment="1">
      <alignment vertical="center"/>
    </xf>
    <xf numFmtId="10" fontId="17" fillId="0" borderId="24" xfId="0" applyNumberFormat="1" applyFont="1" applyBorder="1" applyAlignment="1">
      <alignment vertical="center"/>
    </xf>
    <xf numFmtId="10" fontId="18" fillId="0" borderId="62" xfId="0" applyNumberFormat="1" applyFont="1" applyBorder="1" applyAlignment="1">
      <alignment vertical="center"/>
    </xf>
    <xf numFmtId="10" fontId="19" fillId="0" borderId="61" xfId="0" applyNumberFormat="1" applyFont="1" applyBorder="1" applyAlignment="1">
      <alignment vertical="center"/>
    </xf>
    <xf numFmtId="10" fontId="19" fillId="0" borderId="24" xfId="0" applyNumberFormat="1" applyFont="1" applyBorder="1" applyAlignment="1">
      <alignment vertical="center"/>
    </xf>
    <xf numFmtId="10" fontId="20" fillId="0" borderId="62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10" fontId="17" fillId="0" borderId="40" xfId="0" applyNumberFormat="1" applyFont="1" applyBorder="1" applyAlignment="1">
      <alignment vertical="center"/>
    </xf>
    <xf numFmtId="10" fontId="17" fillId="0" borderId="10" xfId="0" applyNumberFormat="1" applyFont="1" applyBorder="1" applyAlignment="1">
      <alignment vertical="center"/>
    </xf>
    <xf numFmtId="10" fontId="18" fillId="0" borderId="39" xfId="0" applyNumberFormat="1" applyFont="1" applyBorder="1" applyAlignment="1">
      <alignment vertical="center"/>
    </xf>
    <xf numFmtId="10" fontId="19" fillId="0" borderId="40" xfId="0" applyNumberFormat="1" applyFont="1" applyBorder="1" applyAlignment="1">
      <alignment vertical="center"/>
    </xf>
    <xf numFmtId="10" fontId="19" fillId="0" borderId="10" xfId="0" applyNumberFormat="1" applyFont="1" applyBorder="1" applyAlignment="1">
      <alignment vertical="center"/>
    </xf>
    <xf numFmtId="10" fontId="20" fillId="0" borderId="39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10" fontId="17" fillId="0" borderId="59" xfId="0" applyNumberFormat="1" applyFont="1" applyBorder="1" applyAlignment="1">
      <alignment vertical="center"/>
    </xf>
    <xf numFmtId="10" fontId="17" fillId="0" borderId="57" xfId="0" applyNumberFormat="1" applyFont="1" applyBorder="1" applyAlignment="1">
      <alignment vertical="center"/>
    </xf>
    <xf numFmtId="10" fontId="18" fillId="0" borderId="58" xfId="0" applyNumberFormat="1" applyFont="1" applyBorder="1" applyAlignment="1">
      <alignment vertical="center"/>
    </xf>
    <xf numFmtId="10" fontId="19" fillId="0" borderId="59" xfId="0" applyNumberFormat="1" applyFont="1" applyBorder="1" applyAlignment="1">
      <alignment vertical="center"/>
    </xf>
    <xf numFmtId="10" fontId="19" fillId="0" borderId="57" xfId="0" applyNumberFormat="1" applyFont="1" applyBorder="1" applyAlignment="1">
      <alignment vertical="center"/>
    </xf>
    <xf numFmtId="10" fontId="20" fillId="0" borderId="58" xfId="0" applyNumberFormat="1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horizontal="right" vertical="center"/>
    </xf>
    <xf numFmtId="10" fontId="0" fillId="0" borderId="65" xfId="0" applyNumberFormat="1" applyBorder="1" applyAlignment="1">
      <alignment vertical="center"/>
    </xf>
    <xf numFmtId="10" fontId="0" fillId="0" borderId="66" xfId="0" applyNumberFormat="1" applyBorder="1" applyAlignment="1">
      <alignment horizontal="right"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69" xfId="0" applyFont="1" applyFill="1" applyBorder="1" applyAlignment="1">
      <alignment horizontal="center"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10" fontId="4" fillId="0" borderId="24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vertical="center"/>
    </xf>
    <xf numFmtId="10" fontId="7" fillId="0" borderId="24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4" fillId="0" borderId="45" xfId="0" applyNumberFormat="1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74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74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74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5" fillId="40" borderId="75" xfId="0" applyFont="1" applyFill="1" applyBorder="1" applyAlignment="1">
      <alignment horizontal="center" vertical="center"/>
    </xf>
    <xf numFmtId="0" fontId="5" fillId="40" borderId="76" xfId="0" applyFont="1" applyFill="1" applyBorder="1" applyAlignment="1">
      <alignment horizontal="center" vertical="center"/>
    </xf>
    <xf numFmtId="0" fontId="5" fillId="40" borderId="74" xfId="0" applyFont="1" applyFill="1" applyBorder="1" applyAlignment="1">
      <alignment horizontal="center" vertical="center"/>
    </xf>
    <xf numFmtId="0" fontId="5" fillId="41" borderId="77" xfId="0" applyFont="1" applyFill="1" applyBorder="1" applyAlignment="1">
      <alignment horizontal="center" vertical="center"/>
    </xf>
    <xf numFmtId="0" fontId="5" fillId="41" borderId="29" xfId="0" applyFont="1" applyFill="1" applyBorder="1" applyAlignment="1">
      <alignment horizontal="center" vertical="center"/>
    </xf>
    <xf numFmtId="0" fontId="5" fillId="41" borderId="34" xfId="0" applyFont="1" applyFill="1" applyBorder="1" applyAlignment="1">
      <alignment horizontal="center" vertical="center"/>
    </xf>
    <xf numFmtId="0" fontId="5" fillId="41" borderId="71" xfId="0" applyFont="1" applyFill="1" applyBorder="1" applyAlignment="1">
      <alignment horizontal="center" vertical="center"/>
    </xf>
    <xf numFmtId="0" fontId="5" fillId="41" borderId="78" xfId="0" applyFont="1" applyFill="1" applyBorder="1" applyAlignment="1">
      <alignment horizontal="center" vertical="center"/>
    </xf>
    <xf numFmtId="0" fontId="5" fillId="41" borderId="79" xfId="0" applyFont="1" applyFill="1" applyBorder="1" applyAlignment="1">
      <alignment horizontal="center" vertical="center"/>
    </xf>
    <xf numFmtId="0" fontId="5" fillId="41" borderId="80" xfId="0" applyFont="1" applyFill="1" applyBorder="1" applyAlignment="1">
      <alignment horizontal="center" vertical="center"/>
    </xf>
    <xf numFmtId="38" fontId="0" fillId="0" borderId="11" xfId="48" applyBorder="1" applyAlignment="1">
      <alignment horizontal="center"/>
    </xf>
    <xf numFmtId="38" fontId="0" fillId="0" borderId="12" xfId="48" applyBorder="1" applyAlignment="1">
      <alignment horizontal="center"/>
    </xf>
    <xf numFmtId="0" fontId="5" fillId="40" borderId="75" xfId="0" applyFont="1" applyFill="1" applyBorder="1" applyAlignment="1">
      <alignment horizontal="center"/>
    </xf>
    <xf numFmtId="0" fontId="5" fillId="40" borderId="76" xfId="0" applyFont="1" applyFill="1" applyBorder="1" applyAlignment="1">
      <alignment horizontal="center"/>
    </xf>
    <xf numFmtId="38" fontId="0" fillId="0" borderId="74" xfId="48" applyBorder="1" applyAlignment="1">
      <alignment horizontal="center"/>
    </xf>
    <xf numFmtId="0" fontId="5" fillId="40" borderId="81" xfId="0" applyFont="1" applyFill="1" applyBorder="1" applyAlignment="1">
      <alignment horizontal="center"/>
    </xf>
    <xf numFmtId="0" fontId="5" fillId="41" borderId="3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8" fontId="0" fillId="0" borderId="67" xfId="0" applyNumberFormat="1" applyBorder="1" applyAlignment="1">
      <alignment horizontal="right"/>
    </xf>
    <xf numFmtId="0" fontId="0" fillId="0" borderId="85" xfId="0" applyBorder="1" applyAlignment="1">
      <alignment horizontal="right"/>
    </xf>
    <xf numFmtId="38" fontId="0" fillId="0" borderId="86" xfId="0" applyNumberFormat="1" applyBorder="1" applyAlignment="1">
      <alignment horizontal="right"/>
    </xf>
    <xf numFmtId="0" fontId="0" fillId="0" borderId="75" xfId="0" applyBorder="1" applyAlignment="1">
      <alignment horizontal="right"/>
    </xf>
    <xf numFmtId="38" fontId="5" fillId="0" borderId="87" xfId="0" applyNumberFormat="1" applyFont="1" applyBorder="1" applyAlignment="1">
      <alignment horizontal="right"/>
    </xf>
    <xf numFmtId="0" fontId="5" fillId="0" borderId="88" xfId="0" applyFont="1" applyBorder="1" applyAlignment="1">
      <alignment horizontal="right"/>
    </xf>
    <xf numFmtId="38" fontId="12" fillId="0" borderId="89" xfId="0" applyNumberFormat="1" applyFont="1" applyBorder="1" applyAlignment="1">
      <alignment horizontal="right"/>
    </xf>
    <xf numFmtId="0" fontId="12" fillId="0" borderId="81" xfId="0" applyFont="1" applyBorder="1" applyAlignment="1">
      <alignment horizontal="right"/>
    </xf>
    <xf numFmtId="38" fontId="12" fillId="0" borderId="86" xfId="0" applyNumberFormat="1" applyFont="1" applyBorder="1" applyAlignment="1">
      <alignment horizontal="right"/>
    </xf>
    <xf numFmtId="0" fontId="12" fillId="0" borderId="75" xfId="0" applyFont="1" applyBorder="1" applyAlignment="1">
      <alignment horizontal="right"/>
    </xf>
    <xf numFmtId="38" fontId="11" fillId="0" borderId="87" xfId="0" applyNumberFormat="1" applyFont="1" applyBorder="1" applyAlignment="1">
      <alignment horizontal="right"/>
    </xf>
    <xf numFmtId="0" fontId="11" fillId="0" borderId="88" xfId="0" applyFont="1" applyBorder="1" applyAlignment="1">
      <alignment horizontal="right"/>
    </xf>
    <xf numFmtId="38" fontId="0" fillId="0" borderId="90" xfId="0" applyNumberFormat="1" applyBorder="1" applyAlignment="1">
      <alignment horizontal="right"/>
    </xf>
    <xf numFmtId="0" fontId="0" fillId="0" borderId="68" xfId="0" applyBorder="1" applyAlignment="1">
      <alignment horizontal="right"/>
    </xf>
    <xf numFmtId="38" fontId="0" fillId="0" borderId="78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38" fontId="5" fillId="0" borderId="91" xfId="0" applyNumberFormat="1" applyFont="1" applyBorder="1" applyAlignment="1">
      <alignment horizontal="right"/>
    </xf>
    <xf numFmtId="0" fontId="5" fillId="0" borderId="73" xfId="0" applyFont="1" applyBorder="1" applyAlignment="1">
      <alignment horizontal="right"/>
    </xf>
    <xf numFmtId="38" fontId="0" fillId="0" borderId="92" xfId="0" applyNumberFormat="1" applyBorder="1" applyAlignment="1">
      <alignment horizontal="right"/>
    </xf>
    <xf numFmtId="38" fontId="5" fillId="0" borderId="93" xfId="0" applyNumberFormat="1" applyFont="1" applyBorder="1" applyAlignment="1">
      <alignment horizontal="right"/>
    </xf>
    <xf numFmtId="38" fontId="12" fillId="0" borderId="0" xfId="0" applyNumberFormat="1" applyFont="1" applyBorder="1" applyAlignment="1">
      <alignment horizontal="right"/>
    </xf>
    <xf numFmtId="0" fontId="12" fillId="0" borderId="94" xfId="0" applyFont="1" applyBorder="1" applyAlignment="1">
      <alignment horizontal="right"/>
    </xf>
    <xf numFmtId="38" fontId="12" fillId="0" borderId="92" xfId="0" applyNumberFormat="1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38" fontId="11" fillId="0" borderId="93" xfId="0" applyNumberFormat="1" applyFont="1" applyBorder="1" applyAlignment="1">
      <alignment horizontal="right"/>
    </xf>
    <xf numFmtId="0" fontId="11" fillId="0" borderId="73" xfId="0" applyFont="1" applyBorder="1" applyAlignment="1">
      <alignment horizontal="right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0" fontId="17" fillId="0" borderId="14" xfId="0" applyNumberFormat="1" applyFont="1" applyBorder="1" applyAlignment="1">
      <alignment horizontal="right"/>
    </xf>
    <xf numFmtId="10" fontId="17" fillId="0" borderId="95" xfId="0" applyNumberFormat="1" applyFont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10" fontId="17" fillId="0" borderId="10" xfId="0" applyNumberFormat="1" applyFont="1" applyBorder="1" applyAlignment="1">
      <alignment horizontal="right"/>
    </xf>
    <xf numFmtId="10" fontId="18" fillId="0" borderId="34" xfId="0" applyNumberFormat="1" applyFont="1" applyBorder="1" applyAlignment="1">
      <alignment horizontal="right"/>
    </xf>
    <xf numFmtId="10" fontId="18" fillId="0" borderId="11" xfId="0" applyNumberFormat="1" applyFont="1" applyBorder="1" applyAlignment="1">
      <alignment horizontal="right"/>
    </xf>
    <xf numFmtId="10" fontId="18" fillId="0" borderId="16" xfId="0" applyNumberFormat="1" applyFont="1" applyBorder="1" applyAlignment="1">
      <alignment horizontal="right"/>
    </xf>
    <xf numFmtId="10" fontId="18" fillId="0" borderId="41" xfId="0" applyNumberFormat="1" applyFont="1" applyBorder="1" applyAlignment="1">
      <alignment horizontal="right"/>
    </xf>
    <xf numFmtId="10" fontId="19" fillId="0" borderId="71" xfId="0" applyNumberFormat="1" applyFont="1" applyBorder="1" applyAlignment="1">
      <alignment horizontal="right"/>
    </xf>
    <xf numFmtId="10" fontId="19" fillId="0" borderId="12" xfId="0" applyNumberFormat="1" applyFont="1" applyBorder="1" applyAlignment="1">
      <alignment horizontal="right"/>
    </xf>
    <xf numFmtId="10" fontId="19" fillId="0" borderId="15" xfId="0" applyNumberFormat="1" applyFont="1" applyBorder="1" applyAlignment="1">
      <alignment horizontal="right"/>
    </xf>
    <xf numFmtId="10" fontId="19" fillId="0" borderId="10" xfId="0" applyNumberFormat="1" applyFont="1" applyBorder="1" applyAlignment="1">
      <alignment horizontal="right"/>
    </xf>
    <xf numFmtId="10" fontId="20" fillId="0" borderId="16" xfId="0" applyNumberFormat="1" applyFont="1" applyBorder="1" applyAlignment="1">
      <alignment horizontal="right"/>
    </xf>
    <xf numFmtId="10" fontId="20" fillId="0" borderId="41" xfId="0" applyNumberFormat="1" applyFont="1" applyBorder="1" applyAlignment="1">
      <alignment horizontal="right"/>
    </xf>
    <xf numFmtId="10" fontId="17" fillId="0" borderId="19" xfId="0" applyNumberFormat="1" applyFont="1" applyBorder="1" applyAlignment="1">
      <alignment horizontal="right"/>
    </xf>
    <xf numFmtId="10" fontId="17" fillId="0" borderId="20" xfId="0" applyNumberFormat="1" applyFont="1" applyBorder="1" applyAlignment="1">
      <alignment horizontal="right"/>
    </xf>
    <xf numFmtId="10" fontId="18" fillId="0" borderId="77" xfId="0" applyNumberFormat="1" applyFont="1" applyBorder="1" applyAlignment="1">
      <alignment horizontal="right"/>
    </xf>
    <xf numFmtId="10" fontId="18" fillId="0" borderId="21" xfId="0" applyNumberFormat="1" applyFont="1" applyBorder="1" applyAlignment="1">
      <alignment horizontal="right"/>
    </xf>
    <xf numFmtId="10" fontId="19" fillId="0" borderId="29" xfId="0" applyNumberFormat="1" applyFont="1" applyBorder="1" applyAlignment="1">
      <alignment horizontal="right"/>
    </xf>
    <xf numFmtId="10" fontId="19" fillId="0" borderId="20" xfId="0" applyNumberFormat="1" applyFont="1" applyBorder="1" applyAlignment="1">
      <alignment horizontal="right"/>
    </xf>
    <xf numFmtId="10" fontId="20" fillId="0" borderId="21" xfId="0" applyNumberFormat="1" applyFont="1" applyBorder="1" applyAlignment="1">
      <alignment horizontal="right"/>
    </xf>
    <xf numFmtId="0" fontId="7" fillId="0" borderId="0" xfId="0" applyFont="1" applyAlignment="1">
      <alignment horizontal="center" shrinkToFit="1"/>
    </xf>
    <xf numFmtId="0" fontId="4" fillId="37" borderId="11" xfId="0" applyFont="1" applyFill="1" applyBorder="1" applyAlignment="1">
      <alignment horizontal="center" vertical="center"/>
    </xf>
    <xf numFmtId="0" fontId="4" fillId="37" borderId="74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74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4" fillId="39" borderId="74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10" fontId="4" fillId="0" borderId="75" xfId="0" applyNumberFormat="1" applyFont="1" applyBorder="1" applyAlignment="1">
      <alignment horizontal="center" vertical="center"/>
    </xf>
    <xf numFmtId="10" fontId="4" fillId="0" borderId="76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3"/>
  <sheetViews>
    <sheetView view="pageBreakPreview" zoomScale="60" zoomScaleNormal="85" zoomScalePageLayoutView="0" workbookViewId="0" topLeftCell="A1">
      <selection activeCell="N5" sqref="N5"/>
    </sheetView>
  </sheetViews>
  <sheetFormatPr defaultColWidth="9.00390625" defaultRowHeight="13.5"/>
  <cols>
    <col min="1" max="1" width="6.125" style="0" customWidth="1"/>
    <col min="2" max="2" width="5.625" style="0" customWidth="1"/>
    <col min="3" max="3" width="4.00390625" style="0" customWidth="1"/>
    <col min="4" max="4" width="4.50390625" style="0" customWidth="1"/>
    <col min="5" max="9" width="5.875" style="0" customWidth="1"/>
    <col min="10" max="10" width="6.50390625" style="0" customWidth="1"/>
    <col min="11" max="12" width="4.25390625" style="0" customWidth="1"/>
    <col min="13" max="16" width="5.625" style="0" customWidth="1"/>
    <col min="17" max="17" width="5.875" style="0" customWidth="1"/>
    <col min="18" max="18" width="6.50390625" style="0" customWidth="1"/>
    <col min="19" max="19" width="8.625" style="0" customWidth="1"/>
    <col min="20" max="20" width="7.50390625" style="0" customWidth="1"/>
    <col min="21" max="21" width="6.875" style="0" customWidth="1"/>
    <col min="22" max="22" width="6.25390625" style="0" customWidth="1"/>
    <col min="23" max="23" width="5.625" style="0" customWidth="1"/>
    <col min="24" max="24" width="5.00390625" style="0" customWidth="1"/>
    <col min="25" max="38" width="5.625" style="0" customWidth="1"/>
    <col min="41" max="58" width="5.625" style="0" customWidth="1"/>
  </cols>
  <sheetData>
    <row r="1" spans="1:3" ht="17.25">
      <c r="A1" s="1" t="s">
        <v>0</v>
      </c>
      <c r="B1" s="2"/>
      <c r="C1" s="2"/>
    </row>
    <row r="3" spans="5:55" ht="14.25">
      <c r="E3" s="232" t="s">
        <v>1</v>
      </c>
      <c r="F3" s="232"/>
      <c r="G3" s="232"/>
      <c r="H3" s="232"/>
      <c r="I3" s="232"/>
      <c r="J3" s="232"/>
      <c r="K3" s="232"/>
      <c r="L3" s="232"/>
      <c r="M3" s="232"/>
      <c r="N3" s="232"/>
      <c r="O3" s="232"/>
      <c r="Y3" s="232" t="s">
        <v>2</v>
      </c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S3" s="232" t="s">
        <v>3</v>
      </c>
      <c r="AT3" s="232"/>
      <c r="AU3" s="232"/>
      <c r="AV3" s="232"/>
      <c r="AW3" s="232"/>
      <c r="AX3" s="232"/>
      <c r="AY3" s="232"/>
      <c r="AZ3" s="232"/>
      <c r="BA3" s="232"/>
      <c r="BB3" s="232"/>
      <c r="BC3" s="232"/>
    </row>
    <row r="4" spans="1:58" ht="14.25">
      <c r="A4" s="3" t="s">
        <v>4</v>
      </c>
      <c r="B4" s="4"/>
      <c r="C4" s="3"/>
      <c r="J4" s="5"/>
      <c r="K4" s="6"/>
      <c r="L4" s="6"/>
      <c r="N4" s="233" t="s">
        <v>32</v>
      </c>
      <c r="O4" s="234"/>
      <c r="P4" s="234"/>
      <c r="Q4" s="234"/>
      <c r="R4" s="234"/>
      <c r="U4" s="7" t="s">
        <v>5</v>
      </c>
      <c r="V4" s="8"/>
      <c r="W4" s="7"/>
      <c r="AD4" s="5"/>
      <c r="AE4" s="6"/>
      <c r="AF4" s="6"/>
      <c r="AH4" s="235" t="str">
        <f>N4</f>
        <v>平成28年4月30日現在 </v>
      </c>
      <c r="AI4" s="236"/>
      <c r="AJ4" s="236"/>
      <c r="AK4" s="236"/>
      <c r="AL4" s="236"/>
      <c r="AO4" s="9" t="s">
        <v>6</v>
      </c>
      <c r="AP4" s="10"/>
      <c r="AQ4" s="9"/>
      <c r="AX4" s="5"/>
      <c r="AY4" s="6"/>
      <c r="AZ4" s="6"/>
      <c r="BB4" s="235" t="str">
        <f>AH4</f>
        <v>平成28年4月30日現在 </v>
      </c>
      <c r="BC4" s="236"/>
      <c r="BD4" s="236"/>
      <c r="BE4" s="236"/>
      <c r="BF4" s="236"/>
    </row>
    <row r="5" spans="1:58" ht="13.5">
      <c r="A5" s="226" t="s">
        <v>7</v>
      </c>
      <c r="B5" s="227"/>
      <c r="C5" s="228" t="s">
        <v>8</v>
      </c>
      <c r="D5" s="229"/>
      <c r="E5" s="11"/>
      <c r="F5" s="11"/>
      <c r="G5" s="11"/>
      <c r="H5" s="11"/>
      <c r="I5" s="11"/>
      <c r="J5" s="11"/>
      <c r="K5" s="12"/>
      <c r="L5" s="13"/>
      <c r="M5" s="11"/>
      <c r="N5" s="11"/>
      <c r="O5" s="11"/>
      <c r="P5" s="11"/>
      <c r="Q5" s="11"/>
      <c r="R5" s="11"/>
      <c r="U5" s="226" t="s">
        <v>7</v>
      </c>
      <c r="V5" s="227"/>
      <c r="W5" s="226" t="s">
        <v>9</v>
      </c>
      <c r="X5" s="195"/>
      <c r="Y5" s="11"/>
      <c r="Z5" s="11"/>
      <c r="AA5" s="11"/>
      <c r="AB5" s="11"/>
      <c r="AC5" s="11"/>
      <c r="AD5" s="11"/>
      <c r="AE5" s="12"/>
      <c r="AF5" s="13"/>
      <c r="AG5" s="11"/>
      <c r="AH5" s="11"/>
      <c r="AI5" s="11"/>
      <c r="AJ5" s="11"/>
      <c r="AK5" s="11"/>
      <c r="AL5" s="11"/>
      <c r="AO5" s="226" t="s">
        <v>7</v>
      </c>
      <c r="AP5" s="227"/>
      <c r="AQ5" s="230" t="s">
        <v>10</v>
      </c>
      <c r="AR5" s="231"/>
      <c r="AS5" s="11"/>
      <c r="AT5" s="11"/>
      <c r="AU5" s="11"/>
      <c r="AV5" s="11"/>
      <c r="AW5" s="11"/>
      <c r="AX5" s="11"/>
      <c r="AY5" s="12"/>
      <c r="AZ5" s="13"/>
      <c r="BA5" s="11"/>
      <c r="BB5" s="11"/>
      <c r="BC5" s="11"/>
      <c r="BD5" s="11"/>
      <c r="BE5" s="11"/>
      <c r="BF5" s="11"/>
    </row>
    <row r="6" spans="1:58" ht="14.25" thickBot="1">
      <c r="A6" s="205" t="s">
        <v>11</v>
      </c>
      <c r="B6" s="206"/>
      <c r="C6" s="224" t="s">
        <v>12</v>
      </c>
      <c r="D6" s="225"/>
      <c r="E6" s="14">
        <v>0</v>
      </c>
      <c r="F6" s="14">
        <v>1</v>
      </c>
      <c r="G6" s="14">
        <v>2</v>
      </c>
      <c r="H6" s="14">
        <v>3</v>
      </c>
      <c r="I6" s="14">
        <v>4</v>
      </c>
      <c r="J6" s="14" t="s">
        <v>13</v>
      </c>
      <c r="K6" s="214" t="s">
        <v>11</v>
      </c>
      <c r="L6" s="215"/>
      <c r="M6" s="14">
        <v>5</v>
      </c>
      <c r="N6" s="14">
        <v>6</v>
      </c>
      <c r="O6" s="14">
        <v>7</v>
      </c>
      <c r="P6" s="14">
        <v>8</v>
      </c>
      <c r="Q6" s="14">
        <v>9</v>
      </c>
      <c r="R6" s="14" t="s">
        <v>13</v>
      </c>
      <c r="U6" s="205" t="s">
        <v>11</v>
      </c>
      <c r="V6" s="206"/>
      <c r="W6" s="224" t="s">
        <v>12</v>
      </c>
      <c r="X6" s="225"/>
      <c r="Y6" s="14">
        <v>0</v>
      </c>
      <c r="Z6" s="14">
        <v>1</v>
      </c>
      <c r="AA6" s="14">
        <v>2</v>
      </c>
      <c r="AB6" s="14">
        <v>3</v>
      </c>
      <c r="AC6" s="14">
        <v>4</v>
      </c>
      <c r="AD6" s="14" t="s">
        <v>13</v>
      </c>
      <c r="AE6" s="214" t="s">
        <v>11</v>
      </c>
      <c r="AF6" s="215"/>
      <c r="AG6" s="14">
        <v>5</v>
      </c>
      <c r="AH6" s="14">
        <v>6</v>
      </c>
      <c r="AI6" s="14">
        <v>7</v>
      </c>
      <c r="AJ6" s="14">
        <v>8</v>
      </c>
      <c r="AK6" s="14">
        <v>9</v>
      </c>
      <c r="AL6" s="14" t="s">
        <v>13</v>
      </c>
      <c r="AO6" s="205" t="s">
        <v>11</v>
      </c>
      <c r="AP6" s="206"/>
      <c r="AQ6" s="224" t="s">
        <v>12</v>
      </c>
      <c r="AR6" s="225"/>
      <c r="AS6" s="14">
        <v>0</v>
      </c>
      <c r="AT6" s="14">
        <v>1</v>
      </c>
      <c r="AU6" s="14">
        <v>2</v>
      </c>
      <c r="AV6" s="14">
        <v>3</v>
      </c>
      <c r="AW6" s="14">
        <v>4</v>
      </c>
      <c r="AX6" s="14" t="s">
        <v>13</v>
      </c>
      <c r="AY6" s="214" t="s">
        <v>11</v>
      </c>
      <c r="AZ6" s="215"/>
      <c r="BA6" s="14">
        <v>5</v>
      </c>
      <c r="BB6" s="14">
        <v>6</v>
      </c>
      <c r="BC6" s="14">
        <v>7</v>
      </c>
      <c r="BD6" s="14">
        <v>8</v>
      </c>
      <c r="BE6" s="14">
        <v>9</v>
      </c>
      <c r="BF6" s="14" t="s">
        <v>13</v>
      </c>
    </row>
    <row r="7" spans="1:58" ht="13.5">
      <c r="A7" s="205" t="s">
        <v>14</v>
      </c>
      <c r="B7" s="206"/>
      <c r="C7" s="217">
        <f>J7+R7+J12+R12+J17+R17+J22+R22+J27+R27+J32+R32+J37+R37+J42+R42+J47+R47+J52+R52+J57+R57</f>
        <v>5287</v>
      </c>
      <c r="D7" s="221"/>
      <c r="E7" s="15">
        <v>34</v>
      </c>
      <c r="F7" s="16">
        <v>33</v>
      </c>
      <c r="G7" s="16">
        <v>32</v>
      </c>
      <c r="H7" s="16">
        <v>39</v>
      </c>
      <c r="I7" s="16">
        <v>38</v>
      </c>
      <c r="J7" s="16">
        <f>SUM(E7:I7)</f>
        <v>176</v>
      </c>
      <c r="K7" s="212" t="s">
        <v>14</v>
      </c>
      <c r="L7" s="213"/>
      <c r="M7" s="16">
        <v>39</v>
      </c>
      <c r="N7" s="16">
        <v>46</v>
      </c>
      <c r="O7" s="16">
        <v>42</v>
      </c>
      <c r="P7" s="16">
        <v>38</v>
      </c>
      <c r="Q7" s="16">
        <v>53</v>
      </c>
      <c r="R7" s="17">
        <f>SUM(M7:Q7)</f>
        <v>218</v>
      </c>
      <c r="U7" s="205" t="s">
        <v>14</v>
      </c>
      <c r="V7" s="206"/>
      <c r="W7" s="217">
        <f>AD7+AL7+AD12+AL12+AD17+AL17+AD22+AL22+AD27+AL27+AD32+AL32+AD37+AL37+AD42+AL42+AD47+AL47+AD52+AL52+AD57+AL57</f>
        <v>25</v>
      </c>
      <c r="X7" s="221"/>
      <c r="Y7" s="15"/>
      <c r="Z7" s="16"/>
      <c r="AA7" s="16"/>
      <c r="AB7" s="16"/>
      <c r="AC7" s="16"/>
      <c r="AD7" s="16">
        <f>SUM(Y7:AC7)</f>
        <v>0</v>
      </c>
      <c r="AE7" s="212" t="s">
        <v>14</v>
      </c>
      <c r="AF7" s="213"/>
      <c r="AG7" s="16"/>
      <c r="AH7" s="16"/>
      <c r="AI7" s="16"/>
      <c r="AJ7" s="16"/>
      <c r="AK7" s="16"/>
      <c r="AL7" s="17">
        <f>SUM(AG7:AK7)</f>
        <v>0</v>
      </c>
      <c r="AO7" s="205" t="s">
        <v>14</v>
      </c>
      <c r="AP7" s="206"/>
      <c r="AQ7" s="217">
        <f>AX7+BF7+AX12+BF12+AX17+BF17+AX22+BF22+AX27+BF27+AX32+BF32+AX37+BF37+AX42+BF42+AX47+BF47+AX52+BF52+AX57+BF57</f>
        <v>5312</v>
      </c>
      <c r="AR7" s="221"/>
      <c r="AS7" s="15">
        <f>E7+Y7</f>
        <v>34</v>
      </c>
      <c r="AT7" s="16">
        <f aca="true" t="shared" si="0" ref="AT7:AX8">F7+Z7</f>
        <v>33</v>
      </c>
      <c r="AU7" s="16">
        <f t="shared" si="0"/>
        <v>32</v>
      </c>
      <c r="AV7" s="16">
        <f t="shared" si="0"/>
        <v>39</v>
      </c>
      <c r="AW7" s="17">
        <f t="shared" si="0"/>
        <v>38</v>
      </c>
      <c r="AX7" s="18">
        <f t="shared" si="0"/>
        <v>176</v>
      </c>
      <c r="AY7" s="223" t="s">
        <v>14</v>
      </c>
      <c r="AZ7" s="223"/>
      <c r="BA7" s="15">
        <f>M7+AG7</f>
        <v>39</v>
      </c>
      <c r="BB7" s="16">
        <f aca="true" t="shared" si="1" ref="BB7:BE8">N7+AH7</f>
        <v>46</v>
      </c>
      <c r="BC7" s="16">
        <f t="shared" si="1"/>
        <v>42</v>
      </c>
      <c r="BD7" s="16">
        <f t="shared" si="1"/>
        <v>38</v>
      </c>
      <c r="BE7" s="17">
        <f t="shared" si="1"/>
        <v>53</v>
      </c>
      <c r="BF7" s="19">
        <f>SUM(BA7:BE7)</f>
        <v>218</v>
      </c>
    </row>
    <row r="8" spans="1:58" ht="14.25" thickBot="1">
      <c r="A8" s="205" t="s">
        <v>15</v>
      </c>
      <c r="B8" s="206"/>
      <c r="C8" s="217">
        <f>J8+R8+J13+R13+J18+R18+J23+R23+J28+R28+J33+R33+J38+R38+J43+R43+J48+R48+J53+R53+J58+R58</f>
        <v>5860</v>
      </c>
      <c r="D8" s="221"/>
      <c r="E8" s="20">
        <v>25</v>
      </c>
      <c r="F8" s="21">
        <v>39</v>
      </c>
      <c r="G8" s="21">
        <v>31</v>
      </c>
      <c r="H8" s="21">
        <v>45</v>
      </c>
      <c r="I8" s="21">
        <v>50</v>
      </c>
      <c r="J8" s="21">
        <f>SUM(E8:I8)</f>
        <v>190</v>
      </c>
      <c r="K8" s="210" t="s">
        <v>16</v>
      </c>
      <c r="L8" s="211"/>
      <c r="M8" s="21">
        <v>41</v>
      </c>
      <c r="N8" s="21">
        <v>46</v>
      </c>
      <c r="O8" s="21">
        <v>39</v>
      </c>
      <c r="P8" s="21">
        <v>41</v>
      </c>
      <c r="Q8" s="21">
        <v>48</v>
      </c>
      <c r="R8" s="22">
        <f>SUM(M8:Q8)</f>
        <v>215</v>
      </c>
      <c r="U8" s="205" t="s">
        <v>15</v>
      </c>
      <c r="V8" s="206"/>
      <c r="W8" s="217">
        <f>AD8+AL8+AD13+AL13+AD18+AL18+AD23+AL23+AD28+AL28+AD33+AL33+AD38+AL38+AD43+AL43+AD48+AL48+AD53+AL53+AD58+AL58</f>
        <v>38</v>
      </c>
      <c r="X8" s="221"/>
      <c r="Y8" s="20"/>
      <c r="Z8" s="21"/>
      <c r="AA8" s="21"/>
      <c r="AB8" s="21"/>
      <c r="AC8" s="21"/>
      <c r="AD8" s="21">
        <f>SUM(Y8:AC8)</f>
        <v>0</v>
      </c>
      <c r="AE8" s="210" t="s">
        <v>16</v>
      </c>
      <c r="AF8" s="211"/>
      <c r="AG8" s="21"/>
      <c r="AH8" s="21"/>
      <c r="AI8" s="21"/>
      <c r="AJ8" s="21"/>
      <c r="AK8" s="21"/>
      <c r="AL8" s="22">
        <f>SUM(AG8:AK8)</f>
        <v>0</v>
      </c>
      <c r="AO8" s="205" t="s">
        <v>15</v>
      </c>
      <c r="AP8" s="206"/>
      <c r="AQ8" s="217">
        <f>AX8+BF8+AX13+BF13+AX18+BF18+AX23+BF23+AX28+BF28+AX33+BF33+AX38+BF38+AX43+BF43+AX48+BF48+AX53+BF53+AX58+BF58</f>
        <v>5898</v>
      </c>
      <c r="AR8" s="221"/>
      <c r="AS8" s="20">
        <f>E8+Y8</f>
        <v>25</v>
      </c>
      <c r="AT8" s="21">
        <f t="shared" si="0"/>
        <v>39</v>
      </c>
      <c r="AU8" s="21">
        <f t="shared" si="0"/>
        <v>31</v>
      </c>
      <c r="AV8" s="21">
        <f t="shared" si="0"/>
        <v>45</v>
      </c>
      <c r="AW8" s="22">
        <f t="shared" si="0"/>
        <v>50</v>
      </c>
      <c r="AX8" s="23">
        <f>SUM(AS8:AW8)</f>
        <v>190</v>
      </c>
      <c r="AY8" s="216" t="s">
        <v>16</v>
      </c>
      <c r="AZ8" s="216"/>
      <c r="BA8" s="20">
        <f>M8+AG8</f>
        <v>41</v>
      </c>
      <c r="BB8" s="21">
        <f t="shared" si="1"/>
        <v>46</v>
      </c>
      <c r="BC8" s="21">
        <f t="shared" si="1"/>
        <v>39</v>
      </c>
      <c r="BD8" s="21">
        <f t="shared" si="1"/>
        <v>41</v>
      </c>
      <c r="BE8" s="22">
        <f t="shared" si="1"/>
        <v>48</v>
      </c>
      <c r="BF8" s="24">
        <f>SUM(BA8:BE8)</f>
        <v>215</v>
      </c>
    </row>
    <row r="9" spans="1:58" ht="14.25" thickBot="1">
      <c r="A9" s="205" t="s">
        <v>13</v>
      </c>
      <c r="B9" s="206"/>
      <c r="C9" s="217">
        <f>SUM(C7:C8)</f>
        <v>11147</v>
      </c>
      <c r="D9" s="218"/>
      <c r="E9" s="25">
        <f aca="true" t="shared" si="2" ref="E9:J9">SUM(E7:E8)</f>
        <v>59</v>
      </c>
      <c r="F9" s="25">
        <f t="shared" si="2"/>
        <v>72</v>
      </c>
      <c r="G9" s="25">
        <f t="shared" si="2"/>
        <v>63</v>
      </c>
      <c r="H9" s="25">
        <f t="shared" si="2"/>
        <v>84</v>
      </c>
      <c r="I9" s="25">
        <f t="shared" si="2"/>
        <v>88</v>
      </c>
      <c r="J9" s="25">
        <f t="shared" si="2"/>
        <v>366</v>
      </c>
      <c r="K9" s="219" t="s">
        <v>13</v>
      </c>
      <c r="L9" s="220"/>
      <c r="M9" s="25">
        <f aca="true" t="shared" si="3" ref="M9:R9">SUM(M7:M8)</f>
        <v>80</v>
      </c>
      <c r="N9" s="25">
        <f t="shared" si="3"/>
        <v>92</v>
      </c>
      <c r="O9" s="25">
        <f t="shared" si="3"/>
        <v>81</v>
      </c>
      <c r="P9" s="25">
        <f t="shared" si="3"/>
        <v>79</v>
      </c>
      <c r="Q9" s="25">
        <f t="shared" si="3"/>
        <v>101</v>
      </c>
      <c r="R9" s="25">
        <f t="shared" si="3"/>
        <v>433</v>
      </c>
      <c r="U9" s="205" t="s">
        <v>13</v>
      </c>
      <c r="V9" s="206"/>
      <c r="W9" s="217">
        <f>SUM(W7:W8)</f>
        <v>63</v>
      </c>
      <c r="X9" s="218"/>
      <c r="Y9" s="25">
        <f aca="true" t="shared" si="4" ref="Y9:AD9">SUM(Y7:Y8)</f>
        <v>0</v>
      </c>
      <c r="Z9" s="25">
        <f t="shared" si="4"/>
        <v>0</v>
      </c>
      <c r="AA9" s="25">
        <f t="shared" si="4"/>
        <v>0</v>
      </c>
      <c r="AB9" s="25">
        <f t="shared" si="4"/>
        <v>0</v>
      </c>
      <c r="AC9" s="25">
        <f t="shared" si="4"/>
        <v>0</v>
      </c>
      <c r="AD9" s="25">
        <f t="shared" si="4"/>
        <v>0</v>
      </c>
      <c r="AE9" s="219" t="s">
        <v>13</v>
      </c>
      <c r="AF9" s="220"/>
      <c r="AG9" s="25">
        <f aca="true" t="shared" si="5" ref="AG9:AL9">SUM(AG7:AG8)</f>
        <v>0</v>
      </c>
      <c r="AH9" s="25">
        <f t="shared" si="5"/>
        <v>0</v>
      </c>
      <c r="AI9" s="25">
        <f t="shared" si="5"/>
        <v>0</v>
      </c>
      <c r="AJ9" s="25">
        <f t="shared" si="5"/>
        <v>0</v>
      </c>
      <c r="AK9" s="25">
        <f t="shared" si="5"/>
        <v>0</v>
      </c>
      <c r="AL9" s="25">
        <f t="shared" si="5"/>
        <v>0</v>
      </c>
      <c r="AO9" s="205" t="s">
        <v>13</v>
      </c>
      <c r="AP9" s="206"/>
      <c r="AQ9" s="217">
        <f>SUM(AQ7:AQ8)</f>
        <v>11210</v>
      </c>
      <c r="AR9" s="221"/>
      <c r="AS9" s="26">
        <f aca="true" t="shared" si="6" ref="AS9:AX9">SUM(AS7:AS8)</f>
        <v>59</v>
      </c>
      <c r="AT9" s="27">
        <f t="shared" si="6"/>
        <v>72</v>
      </c>
      <c r="AU9" s="27">
        <f t="shared" si="6"/>
        <v>63</v>
      </c>
      <c r="AV9" s="27">
        <f t="shared" si="6"/>
        <v>84</v>
      </c>
      <c r="AW9" s="28">
        <f t="shared" si="6"/>
        <v>88</v>
      </c>
      <c r="AX9" s="29">
        <f t="shared" si="6"/>
        <v>366</v>
      </c>
      <c r="AY9" s="222" t="s">
        <v>13</v>
      </c>
      <c r="AZ9" s="222"/>
      <c r="BA9" s="26">
        <f aca="true" t="shared" si="7" ref="BA9:BF9">SUM(BA7:BA8)</f>
        <v>80</v>
      </c>
      <c r="BB9" s="27">
        <f t="shared" si="7"/>
        <v>92</v>
      </c>
      <c r="BC9" s="27">
        <f t="shared" si="7"/>
        <v>81</v>
      </c>
      <c r="BD9" s="27">
        <f t="shared" si="7"/>
        <v>79</v>
      </c>
      <c r="BE9" s="28">
        <f t="shared" si="7"/>
        <v>101</v>
      </c>
      <c r="BF9" s="29">
        <f t="shared" si="7"/>
        <v>433</v>
      </c>
    </row>
    <row r="10" spans="1:58" ht="13.5">
      <c r="A10" s="30"/>
      <c r="B10" s="31"/>
      <c r="C10" s="2"/>
      <c r="E10" s="32"/>
      <c r="F10" s="32"/>
      <c r="G10" s="32"/>
      <c r="H10" s="32"/>
      <c r="I10" s="32"/>
      <c r="J10" s="32"/>
      <c r="K10" s="33"/>
      <c r="L10" s="33"/>
      <c r="M10" s="32"/>
      <c r="N10" s="32"/>
      <c r="O10" s="32"/>
      <c r="P10" s="32"/>
      <c r="Q10" s="32"/>
      <c r="R10" s="32"/>
      <c r="U10" s="30"/>
      <c r="V10" s="31"/>
      <c r="W10" s="2"/>
      <c r="Y10" s="32"/>
      <c r="Z10" s="32"/>
      <c r="AA10" s="32"/>
      <c r="AB10" s="32"/>
      <c r="AC10" s="32"/>
      <c r="AD10" s="32"/>
      <c r="AE10" s="33"/>
      <c r="AF10" s="33"/>
      <c r="AG10" s="32"/>
      <c r="AH10" s="32"/>
      <c r="AI10" s="32"/>
      <c r="AJ10" s="32"/>
      <c r="AK10" s="32"/>
      <c r="AL10" s="32"/>
      <c r="AO10" s="30"/>
      <c r="AP10" s="31"/>
      <c r="AQ10" s="2"/>
      <c r="AS10" s="32"/>
      <c r="AT10" s="32"/>
      <c r="AU10" s="32"/>
      <c r="AV10" s="32"/>
      <c r="AW10" s="32"/>
      <c r="AX10" s="32"/>
      <c r="AY10" s="33"/>
      <c r="AZ10" s="33"/>
      <c r="BA10" s="32"/>
      <c r="BB10" s="32"/>
      <c r="BC10" s="32"/>
      <c r="BD10" s="32"/>
      <c r="BE10" s="32"/>
      <c r="BF10" s="32"/>
    </row>
    <row r="11" spans="3:58" ht="14.25" thickBot="1">
      <c r="C11" s="205" t="s">
        <v>11</v>
      </c>
      <c r="D11" s="206"/>
      <c r="E11" s="14">
        <v>10</v>
      </c>
      <c r="F11" s="14">
        <v>11</v>
      </c>
      <c r="G11" s="14">
        <v>12</v>
      </c>
      <c r="H11" s="14">
        <v>13</v>
      </c>
      <c r="I11" s="14">
        <v>14</v>
      </c>
      <c r="J11" s="14" t="s">
        <v>13</v>
      </c>
      <c r="K11" s="214" t="s">
        <v>11</v>
      </c>
      <c r="L11" s="215"/>
      <c r="M11" s="14">
        <v>15</v>
      </c>
      <c r="N11" s="14">
        <v>16</v>
      </c>
      <c r="O11" s="14">
        <v>17</v>
      </c>
      <c r="P11" s="14">
        <v>18</v>
      </c>
      <c r="Q11" s="14">
        <v>19</v>
      </c>
      <c r="R11" s="14" t="s">
        <v>13</v>
      </c>
      <c r="W11" s="205" t="s">
        <v>11</v>
      </c>
      <c r="X11" s="206"/>
      <c r="Y11" s="14">
        <v>10</v>
      </c>
      <c r="Z11" s="14">
        <v>11</v>
      </c>
      <c r="AA11" s="14">
        <v>12</v>
      </c>
      <c r="AB11" s="14">
        <v>13</v>
      </c>
      <c r="AC11" s="14">
        <v>14</v>
      </c>
      <c r="AD11" s="14" t="s">
        <v>13</v>
      </c>
      <c r="AE11" s="214" t="s">
        <v>11</v>
      </c>
      <c r="AF11" s="215"/>
      <c r="AG11" s="14">
        <v>15</v>
      </c>
      <c r="AH11" s="14">
        <v>16</v>
      </c>
      <c r="AI11" s="14">
        <v>17</v>
      </c>
      <c r="AJ11" s="14">
        <v>18</v>
      </c>
      <c r="AK11" s="14">
        <v>19</v>
      </c>
      <c r="AL11" s="14" t="s">
        <v>13</v>
      </c>
      <c r="AQ11" s="205" t="s">
        <v>11</v>
      </c>
      <c r="AR11" s="206"/>
      <c r="AS11" s="14">
        <v>10</v>
      </c>
      <c r="AT11" s="14">
        <v>11</v>
      </c>
      <c r="AU11" s="14">
        <v>12</v>
      </c>
      <c r="AV11" s="14">
        <v>13</v>
      </c>
      <c r="AW11" s="14">
        <v>14</v>
      </c>
      <c r="AX11" s="14" t="s">
        <v>13</v>
      </c>
      <c r="AY11" s="214" t="s">
        <v>11</v>
      </c>
      <c r="AZ11" s="215"/>
      <c r="BA11" s="14">
        <v>15</v>
      </c>
      <c r="BB11" s="14">
        <v>16</v>
      </c>
      <c r="BC11" s="14">
        <v>17</v>
      </c>
      <c r="BD11" s="14">
        <v>18</v>
      </c>
      <c r="BE11" s="14">
        <v>19</v>
      </c>
      <c r="BF11" s="14" t="s">
        <v>13</v>
      </c>
    </row>
    <row r="12" spans="2:58" ht="14.25" thickBot="1">
      <c r="B12" s="2"/>
      <c r="C12" s="205" t="s">
        <v>14</v>
      </c>
      <c r="D12" s="209"/>
      <c r="E12" s="15">
        <v>63</v>
      </c>
      <c r="F12" s="16">
        <v>47</v>
      </c>
      <c r="G12" s="16">
        <v>60</v>
      </c>
      <c r="H12" s="16">
        <v>53</v>
      </c>
      <c r="I12" s="16">
        <v>40</v>
      </c>
      <c r="J12" s="16">
        <f>SUM(E12:I12)</f>
        <v>263</v>
      </c>
      <c r="K12" s="212" t="s">
        <v>14</v>
      </c>
      <c r="L12" s="213"/>
      <c r="M12" s="16">
        <v>55</v>
      </c>
      <c r="N12" s="16">
        <v>51</v>
      </c>
      <c r="O12" s="16">
        <v>65</v>
      </c>
      <c r="P12" s="16">
        <v>49</v>
      </c>
      <c r="Q12" s="16">
        <v>45</v>
      </c>
      <c r="R12" s="17">
        <f>SUM(M12:Q12)</f>
        <v>265</v>
      </c>
      <c r="W12" s="205" t="s">
        <v>14</v>
      </c>
      <c r="X12" s="209"/>
      <c r="Y12" s="15"/>
      <c r="Z12" s="16"/>
      <c r="AA12" s="16"/>
      <c r="AB12" s="16"/>
      <c r="AC12" s="16"/>
      <c r="AD12" s="16">
        <f>SUM(Y12:AC12)</f>
        <v>0</v>
      </c>
      <c r="AE12" s="212" t="s">
        <v>14</v>
      </c>
      <c r="AF12" s="213"/>
      <c r="AG12" s="16"/>
      <c r="AH12" s="16"/>
      <c r="AI12" s="16"/>
      <c r="AJ12" s="16">
        <v>1</v>
      </c>
      <c r="AK12" s="16">
        <v>1</v>
      </c>
      <c r="AL12" s="17">
        <f>SUM(AG12:AK12)</f>
        <v>2</v>
      </c>
      <c r="AQ12" s="205" t="s">
        <v>14</v>
      </c>
      <c r="AR12" s="209"/>
      <c r="AS12" s="34">
        <f>E12+Y12</f>
        <v>63</v>
      </c>
      <c r="AT12" s="34">
        <f aca="true" t="shared" si="8" ref="AT12:AW13">F12+Z12</f>
        <v>47</v>
      </c>
      <c r="AU12" s="34">
        <f t="shared" si="8"/>
        <v>60</v>
      </c>
      <c r="AV12" s="34">
        <f t="shared" si="8"/>
        <v>53</v>
      </c>
      <c r="AW12" s="34">
        <f t="shared" si="8"/>
        <v>40</v>
      </c>
      <c r="AX12" s="16">
        <f>SUM(AS12:AW12)</f>
        <v>263</v>
      </c>
      <c r="AY12" s="212" t="s">
        <v>14</v>
      </c>
      <c r="AZ12" s="213"/>
      <c r="BA12" s="16">
        <f>M12+AG12</f>
        <v>55</v>
      </c>
      <c r="BB12" s="16">
        <f aca="true" t="shared" si="9" ref="BB12:BE13">N12+AH12</f>
        <v>51</v>
      </c>
      <c r="BC12" s="16">
        <f t="shared" si="9"/>
        <v>65</v>
      </c>
      <c r="BD12" s="16">
        <f t="shared" si="9"/>
        <v>50</v>
      </c>
      <c r="BE12" s="16">
        <f t="shared" si="9"/>
        <v>46</v>
      </c>
      <c r="BF12" s="17">
        <f>SUM(BA12:BE12)</f>
        <v>267</v>
      </c>
    </row>
    <row r="13" spans="3:58" ht="14.25" thickBot="1">
      <c r="C13" s="205" t="s">
        <v>16</v>
      </c>
      <c r="D13" s="209"/>
      <c r="E13" s="20">
        <v>64</v>
      </c>
      <c r="F13" s="21">
        <v>50</v>
      </c>
      <c r="G13" s="21">
        <v>51</v>
      </c>
      <c r="H13" s="21">
        <v>58</v>
      </c>
      <c r="I13" s="21">
        <v>57</v>
      </c>
      <c r="J13" s="21">
        <f>SUM(E13:I13)</f>
        <v>280</v>
      </c>
      <c r="K13" s="210" t="s">
        <v>16</v>
      </c>
      <c r="L13" s="211"/>
      <c r="M13" s="21">
        <v>71</v>
      </c>
      <c r="N13" s="21">
        <v>35</v>
      </c>
      <c r="O13" s="21">
        <v>51</v>
      </c>
      <c r="P13" s="21">
        <v>47</v>
      </c>
      <c r="Q13" s="21">
        <v>50</v>
      </c>
      <c r="R13" s="22">
        <f>SUM(M13:Q13)</f>
        <v>254</v>
      </c>
      <c r="W13" s="205" t="s">
        <v>16</v>
      </c>
      <c r="X13" s="209"/>
      <c r="Y13" s="20"/>
      <c r="Z13" s="21"/>
      <c r="AA13" s="21"/>
      <c r="AB13" s="21"/>
      <c r="AC13" s="21"/>
      <c r="AD13" s="21">
        <f>SUM(Y13:AC13)</f>
        <v>0</v>
      </c>
      <c r="AE13" s="210" t="s">
        <v>16</v>
      </c>
      <c r="AF13" s="211"/>
      <c r="AG13" s="21"/>
      <c r="AH13" s="21"/>
      <c r="AI13" s="21"/>
      <c r="AJ13" s="21"/>
      <c r="AK13" s="21"/>
      <c r="AL13" s="22">
        <f>SUM(AG13:AK13)</f>
        <v>0</v>
      </c>
      <c r="AQ13" s="205" t="s">
        <v>16</v>
      </c>
      <c r="AR13" s="209"/>
      <c r="AS13" s="34">
        <f>E13+Y13</f>
        <v>64</v>
      </c>
      <c r="AT13" s="34">
        <f t="shared" si="8"/>
        <v>50</v>
      </c>
      <c r="AU13" s="34">
        <f t="shared" si="8"/>
        <v>51</v>
      </c>
      <c r="AV13" s="34">
        <f t="shared" si="8"/>
        <v>58</v>
      </c>
      <c r="AW13" s="34">
        <f t="shared" si="8"/>
        <v>57</v>
      </c>
      <c r="AX13" s="21">
        <f>SUM(AS13:AW13)</f>
        <v>280</v>
      </c>
      <c r="AY13" s="210" t="s">
        <v>16</v>
      </c>
      <c r="AZ13" s="211"/>
      <c r="BA13" s="16">
        <f>M13+AG13</f>
        <v>71</v>
      </c>
      <c r="BB13" s="16">
        <f t="shared" si="9"/>
        <v>35</v>
      </c>
      <c r="BC13" s="16">
        <f t="shared" si="9"/>
        <v>51</v>
      </c>
      <c r="BD13" s="16">
        <f t="shared" si="9"/>
        <v>47</v>
      </c>
      <c r="BE13" s="16">
        <f t="shared" si="9"/>
        <v>50</v>
      </c>
      <c r="BF13" s="22">
        <f>SUM(BA13:BE13)</f>
        <v>254</v>
      </c>
    </row>
    <row r="14" spans="3:58" ht="13.5">
      <c r="C14" s="205" t="s">
        <v>13</v>
      </c>
      <c r="D14" s="206"/>
      <c r="E14" s="25">
        <f aca="true" t="shared" si="10" ref="E14:J14">SUM(E12:E13)</f>
        <v>127</v>
      </c>
      <c r="F14" s="25">
        <f t="shared" si="10"/>
        <v>97</v>
      </c>
      <c r="G14" s="25">
        <f t="shared" si="10"/>
        <v>111</v>
      </c>
      <c r="H14" s="25">
        <f t="shared" si="10"/>
        <v>111</v>
      </c>
      <c r="I14" s="25">
        <f t="shared" si="10"/>
        <v>97</v>
      </c>
      <c r="J14" s="25">
        <f t="shared" si="10"/>
        <v>543</v>
      </c>
      <c r="K14" s="207" t="s">
        <v>13</v>
      </c>
      <c r="L14" s="208"/>
      <c r="M14" s="25">
        <f aca="true" t="shared" si="11" ref="M14:R14">SUM(M12:M13)</f>
        <v>126</v>
      </c>
      <c r="N14" s="25">
        <f t="shared" si="11"/>
        <v>86</v>
      </c>
      <c r="O14" s="25">
        <f t="shared" si="11"/>
        <v>116</v>
      </c>
      <c r="P14" s="25">
        <f t="shared" si="11"/>
        <v>96</v>
      </c>
      <c r="Q14" s="25">
        <f t="shared" si="11"/>
        <v>95</v>
      </c>
      <c r="R14" s="25">
        <f t="shared" si="11"/>
        <v>519</v>
      </c>
      <c r="W14" s="205" t="s">
        <v>13</v>
      </c>
      <c r="X14" s="206"/>
      <c r="Y14" s="25">
        <f aca="true" t="shared" si="12" ref="Y14:AD14">SUM(Y12:Y13)</f>
        <v>0</v>
      </c>
      <c r="Z14" s="25">
        <f t="shared" si="12"/>
        <v>0</v>
      </c>
      <c r="AA14" s="25">
        <f t="shared" si="12"/>
        <v>0</v>
      </c>
      <c r="AB14" s="25">
        <f t="shared" si="12"/>
        <v>0</v>
      </c>
      <c r="AC14" s="25">
        <f t="shared" si="12"/>
        <v>0</v>
      </c>
      <c r="AD14" s="25">
        <f t="shared" si="12"/>
        <v>0</v>
      </c>
      <c r="AE14" s="207" t="s">
        <v>13</v>
      </c>
      <c r="AF14" s="208"/>
      <c r="AG14" s="25">
        <f aca="true" t="shared" si="13" ref="AG14:AL14">SUM(AG12:AG13)</f>
        <v>0</v>
      </c>
      <c r="AH14" s="25">
        <f t="shared" si="13"/>
        <v>0</v>
      </c>
      <c r="AI14" s="25">
        <f t="shared" si="13"/>
        <v>0</v>
      </c>
      <c r="AJ14" s="25">
        <f t="shared" si="13"/>
        <v>1</v>
      </c>
      <c r="AK14" s="25">
        <f t="shared" si="13"/>
        <v>1</v>
      </c>
      <c r="AL14" s="25">
        <f t="shared" si="13"/>
        <v>2</v>
      </c>
      <c r="AQ14" s="205" t="s">
        <v>13</v>
      </c>
      <c r="AR14" s="206"/>
      <c r="AS14" s="25">
        <f aca="true" t="shared" si="14" ref="AS14:AX14">SUM(AS12:AS13)</f>
        <v>127</v>
      </c>
      <c r="AT14" s="25">
        <f t="shared" si="14"/>
        <v>97</v>
      </c>
      <c r="AU14" s="25">
        <f t="shared" si="14"/>
        <v>111</v>
      </c>
      <c r="AV14" s="25">
        <f t="shared" si="14"/>
        <v>111</v>
      </c>
      <c r="AW14" s="25">
        <f t="shared" si="14"/>
        <v>97</v>
      </c>
      <c r="AX14" s="25">
        <f t="shared" si="14"/>
        <v>543</v>
      </c>
      <c r="AY14" s="207" t="s">
        <v>13</v>
      </c>
      <c r="AZ14" s="208"/>
      <c r="BA14" s="25">
        <f aca="true" t="shared" si="15" ref="BA14:BF14">SUM(BA12:BA13)</f>
        <v>126</v>
      </c>
      <c r="BB14" s="25">
        <f t="shared" si="15"/>
        <v>86</v>
      </c>
      <c r="BC14" s="25">
        <f t="shared" si="15"/>
        <v>116</v>
      </c>
      <c r="BD14" s="25">
        <f t="shared" si="15"/>
        <v>97</v>
      </c>
      <c r="BE14" s="25">
        <f t="shared" si="15"/>
        <v>96</v>
      </c>
      <c r="BF14" s="25">
        <f t="shared" si="15"/>
        <v>521</v>
      </c>
    </row>
    <row r="15" spans="3:58" ht="13.5">
      <c r="C15" s="35"/>
      <c r="D15" s="35"/>
      <c r="E15" s="32"/>
      <c r="F15" s="32"/>
      <c r="G15" s="32"/>
      <c r="H15" s="32"/>
      <c r="I15" s="32"/>
      <c r="J15" s="32"/>
      <c r="K15" s="35"/>
      <c r="L15" s="35"/>
      <c r="M15" s="32"/>
      <c r="N15" s="32"/>
      <c r="O15" s="32"/>
      <c r="P15" s="32"/>
      <c r="Q15" s="32"/>
      <c r="R15" s="32"/>
      <c r="W15" s="35"/>
      <c r="X15" s="35"/>
      <c r="Y15" s="32"/>
      <c r="Z15" s="32"/>
      <c r="AA15" s="32"/>
      <c r="AB15" s="32"/>
      <c r="AC15" s="32"/>
      <c r="AD15" s="32"/>
      <c r="AE15" s="35"/>
      <c r="AF15" s="35"/>
      <c r="AG15" s="32"/>
      <c r="AH15" s="32"/>
      <c r="AI15" s="32"/>
      <c r="AJ15" s="32"/>
      <c r="AK15" s="32"/>
      <c r="AL15" s="32"/>
      <c r="AQ15" s="35"/>
      <c r="AR15" s="35"/>
      <c r="AS15" s="32"/>
      <c r="AT15" s="32"/>
      <c r="AU15" s="32"/>
      <c r="AV15" s="32"/>
      <c r="AW15" s="32"/>
      <c r="AX15" s="32"/>
      <c r="AY15" s="35"/>
      <c r="AZ15" s="35"/>
      <c r="BA15" s="32"/>
      <c r="BB15" s="32"/>
      <c r="BC15" s="32"/>
      <c r="BD15" s="32"/>
      <c r="BE15" s="32"/>
      <c r="BF15" s="32"/>
    </row>
    <row r="16" spans="3:58" ht="14.25" thickBot="1">
      <c r="C16" s="205" t="s">
        <v>11</v>
      </c>
      <c r="D16" s="206"/>
      <c r="E16" s="14">
        <v>20</v>
      </c>
      <c r="F16" s="14">
        <v>21</v>
      </c>
      <c r="G16" s="14">
        <v>22</v>
      </c>
      <c r="H16" s="14">
        <v>23</v>
      </c>
      <c r="I16" s="14">
        <v>24</v>
      </c>
      <c r="J16" s="14" t="s">
        <v>13</v>
      </c>
      <c r="K16" s="214" t="s">
        <v>11</v>
      </c>
      <c r="L16" s="215"/>
      <c r="M16" s="14">
        <v>25</v>
      </c>
      <c r="N16" s="14">
        <v>26</v>
      </c>
      <c r="O16" s="14">
        <v>27</v>
      </c>
      <c r="P16" s="14">
        <v>28</v>
      </c>
      <c r="Q16" s="14">
        <v>29</v>
      </c>
      <c r="R16" s="14" t="s">
        <v>13</v>
      </c>
      <c r="W16" s="205" t="s">
        <v>11</v>
      </c>
      <c r="X16" s="206"/>
      <c r="Y16" s="14">
        <v>20</v>
      </c>
      <c r="Z16" s="14">
        <v>21</v>
      </c>
      <c r="AA16" s="14">
        <v>22</v>
      </c>
      <c r="AB16" s="14">
        <v>23</v>
      </c>
      <c r="AC16" s="14">
        <v>24</v>
      </c>
      <c r="AD16" s="14" t="s">
        <v>13</v>
      </c>
      <c r="AE16" s="214" t="s">
        <v>11</v>
      </c>
      <c r="AF16" s="215"/>
      <c r="AG16" s="14">
        <v>25</v>
      </c>
      <c r="AH16" s="14">
        <v>26</v>
      </c>
      <c r="AI16" s="14">
        <v>27</v>
      </c>
      <c r="AJ16" s="14">
        <v>28</v>
      </c>
      <c r="AK16" s="14">
        <v>29</v>
      </c>
      <c r="AL16" s="14" t="s">
        <v>13</v>
      </c>
      <c r="AQ16" s="205" t="s">
        <v>11</v>
      </c>
      <c r="AR16" s="206"/>
      <c r="AS16" s="14">
        <v>20</v>
      </c>
      <c r="AT16" s="14">
        <v>21</v>
      </c>
      <c r="AU16" s="14">
        <v>22</v>
      </c>
      <c r="AV16" s="14">
        <v>23</v>
      </c>
      <c r="AW16" s="14">
        <v>24</v>
      </c>
      <c r="AX16" s="14" t="s">
        <v>13</v>
      </c>
      <c r="AY16" s="214" t="s">
        <v>11</v>
      </c>
      <c r="AZ16" s="215"/>
      <c r="BA16" s="14">
        <v>25</v>
      </c>
      <c r="BB16" s="14">
        <v>26</v>
      </c>
      <c r="BC16" s="14">
        <v>27</v>
      </c>
      <c r="BD16" s="14">
        <v>28</v>
      </c>
      <c r="BE16" s="14">
        <v>29</v>
      </c>
      <c r="BF16" s="14" t="s">
        <v>13</v>
      </c>
    </row>
    <row r="17" spans="3:58" ht="14.25" thickBot="1">
      <c r="C17" s="205" t="s">
        <v>14</v>
      </c>
      <c r="D17" s="209"/>
      <c r="E17" s="15">
        <v>43</v>
      </c>
      <c r="F17" s="16">
        <v>49</v>
      </c>
      <c r="G17" s="16">
        <v>31</v>
      </c>
      <c r="H17" s="16">
        <v>39</v>
      </c>
      <c r="I17" s="16">
        <v>45</v>
      </c>
      <c r="J17" s="16">
        <f>SUM(E17:I17)</f>
        <v>207</v>
      </c>
      <c r="K17" s="212" t="s">
        <v>14</v>
      </c>
      <c r="L17" s="213"/>
      <c r="M17" s="16">
        <v>46</v>
      </c>
      <c r="N17" s="16">
        <v>41</v>
      </c>
      <c r="O17" s="16">
        <v>46</v>
      </c>
      <c r="P17" s="16">
        <v>39</v>
      </c>
      <c r="Q17" s="16">
        <v>53</v>
      </c>
      <c r="R17" s="17">
        <f>SUM(M17:Q17)</f>
        <v>225</v>
      </c>
      <c r="W17" s="205" t="s">
        <v>14</v>
      </c>
      <c r="X17" s="209"/>
      <c r="Y17" s="36">
        <v>1</v>
      </c>
      <c r="Z17" s="16"/>
      <c r="AA17" s="16"/>
      <c r="AB17" s="16">
        <v>3</v>
      </c>
      <c r="AC17" s="16">
        <v>2</v>
      </c>
      <c r="AD17" s="16">
        <f>SUM(Y17:AC17)</f>
        <v>6</v>
      </c>
      <c r="AE17" s="212" t="s">
        <v>14</v>
      </c>
      <c r="AF17" s="213"/>
      <c r="AG17" s="16">
        <v>2</v>
      </c>
      <c r="AH17" s="16"/>
      <c r="AI17" s="16">
        <v>2</v>
      </c>
      <c r="AJ17" s="16"/>
      <c r="AK17" s="16">
        <v>3</v>
      </c>
      <c r="AL17" s="17">
        <f>SUM(AG17:AK17)</f>
        <v>7</v>
      </c>
      <c r="AQ17" s="205" t="s">
        <v>14</v>
      </c>
      <c r="AR17" s="209"/>
      <c r="AS17" s="15">
        <f>E17+Y17</f>
        <v>44</v>
      </c>
      <c r="AT17" s="15">
        <f aca="true" t="shared" si="16" ref="AT17:AW18">F17+Z17</f>
        <v>49</v>
      </c>
      <c r="AU17" s="15">
        <f t="shared" si="16"/>
        <v>31</v>
      </c>
      <c r="AV17" s="15">
        <f t="shared" si="16"/>
        <v>42</v>
      </c>
      <c r="AW17" s="15">
        <f t="shared" si="16"/>
        <v>47</v>
      </c>
      <c r="AX17" s="16">
        <f>SUM(AS17:AW17)</f>
        <v>213</v>
      </c>
      <c r="AY17" s="212" t="s">
        <v>14</v>
      </c>
      <c r="AZ17" s="213"/>
      <c r="BA17" s="16">
        <f>M17+AG17</f>
        <v>48</v>
      </c>
      <c r="BB17" s="16">
        <f aca="true" t="shared" si="17" ref="BB17:BE18">N17+AH17</f>
        <v>41</v>
      </c>
      <c r="BC17" s="16">
        <f t="shared" si="17"/>
        <v>48</v>
      </c>
      <c r="BD17" s="16">
        <f t="shared" si="17"/>
        <v>39</v>
      </c>
      <c r="BE17" s="16">
        <f t="shared" si="17"/>
        <v>56</v>
      </c>
      <c r="BF17" s="17">
        <f>SUM(BA17:BE17)</f>
        <v>232</v>
      </c>
    </row>
    <row r="18" spans="3:58" ht="14.25" thickBot="1">
      <c r="C18" s="205" t="s">
        <v>16</v>
      </c>
      <c r="D18" s="209"/>
      <c r="E18" s="20">
        <v>52</v>
      </c>
      <c r="F18" s="21">
        <v>46</v>
      </c>
      <c r="G18" s="21">
        <v>28</v>
      </c>
      <c r="H18" s="21">
        <v>41</v>
      </c>
      <c r="I18" s="21">
        <v>30</v>
      </c>
      <c r="J18" s="21">
        <f>SUM(E18:I18)</f>
        <v>197</v>
      </c>
      <c r="K18" s="210" t="s">
        <v>16</v>
      </c>
      <c r="L18" s="211"/>
      <c r="M18" s="21">
        <v>40</v>
      </c>
      <c r="N18" s="21">
        <v>30</v>
      </c>
      <c r="O18" s="21">
        <v>38</v>
      </c>
      <c r="P18" s="21">
        <v>30</v>
      </c>
      <c r="Q18" s="21">
        <v>43</v>
      </c>
      <c r="R18" s="22">
        <f>SUM(M18:Q18)</f>
        <v>181</v>
      </c>
      <c r="W18" s="205" t="s">
        <v>16</v>
      </c>
      <c r="X18" s="209"/>
      <c r="Y18" s="20">
        <v>1</v>
      </c>
      <c r="Z18" s="21">
        <v>1</v>
      </c>
      <c r="AA18" s="21">
        <v>1</v>
      </c>
      <c r="AB18" s="21"/>
      <c r="AC18" s="21"/>
      <c r="AD18" s="21">
        <f>SUM(Y18:AC18)</f>
        <v>3</v>
      </c>
      <c r="AE18" s="210" t="s">
        <v>16</v>
      </c>
      <c r="AF18" s="211"/>
      <c r="AG18" s="21">
        <v>1</v>
      </c>
      <c r="AH18" s="21"/>
      <c r="AI18" s="21">
        <v>1</v>
      </c>
      <c r="AJ18" s="21">
        <v>1</v>
      </c>
      <c r="AK18" s="21">
        <v>2</v>
      </c>
      <c r="AL18" s="22">
        <f>SUM(AG18:AK18)</f>
        <v>5</v>
      </c>
      <c r="AQ18" s="205" t="s">
        <v>16</v>
      </c>
      <c r="AR18" s="209"/>
      <c r="AS18" s="20">
        <f>E18+Y18</f>
        <v>53</v>
      </c>
      <c r="AT18" s="20">
        <f t="shared" si="16"/>
        <v>47</v>
      </c>
      <c r="AU18" s="20">
        <f t="shared" si="16"/>
        <v>29</v>
      </c>
      <c r="AV18" s="20">
        <f t="shared" si="16"/>
        <v>41</v>
      </c>
      <c r="AW18" s="20">
        <f t="shared" si="16"/>
        <v>30</v>
      </c>
      <c r="AX18" s="21">
        <f>SUM(AS18:AW18)</f>
        <v>200</v>
      </c>
      <c r="AY18" s="210" t="s">
        <v>16</v>
      </c>
      <c r="AZ18" s="211"/>
      <c r="BA18" s="16">
        <f>M18+AG18</f>
        <v>41</v>
      </c>
      <c r="BB18" s="16">
        <f t="shared" si="17"/>
        <v>30</v>
      </c>
      <c r="BC18" s="16">
        <f t="shared" si="17"/>
        <v>39</v>
      </c>
      <c r="BD18" s="16">
        <f t="shared" si="17"/>
        <v>31</v>
      </c>
      <c r="BE18" s="16">
        <f t="shared" si="17"/>
        <v>45</v>
      </c>
      <c r="BF18" s="22">
        <f>SUM(BA18:BE18)</f>
        <v>186</v>
      </c>
    </row>
    <row r="19" spans="3:58" ht="13.5">
      <c r="C19" s="205" t="s">
        <v>13</v>
      </c>
      <c r="D19" s="206"/>
      <c r="E19" s="25">
        <f aca="true" t="shared" si="18" ref="E19:J19">SUM(E17:E18)</f>
        <v>95</v>
      </c>
      <c r="F19" s="25">
        <f t="shared" si="18"/>
        <v>95</v>
      </c>
      <c r="G19" s="25">
        <f t="shared" si="18"/>
        <v>59</v>
      </c>
      <c r="H19" s="25">
        <f t="shared" si="18"/>
        <v>80</v>
      </c>
      <c r="I19" s="25">
        <f t="shared" si="18"/>
        <v>75</v>
      </c>
      <c r="J19" s="25">
        <f t="shared" si="18"/>
        <v>404</v>
      </c>
      <c r="K19" s="207" t="s">
        <v>13</v>
      </c>
      <c r="L19" s="208"/>
      <c r="M19" s="25">
        <f aca="true" t="shared" si="19" ref="M19:R19">SUM(M17:M18)</f>
        <v>86</v>
      </c>
      <c r="N19" s="25">
        <f t="shared" si="19"/>
        <v>71</v>
      </c>
      <c r="O19" s="25">
        <f t="shared" si="19"/>
        <v>84</v>
      </c>
      <c r="P19" s="25">
        <f t="shared" si="19"/>
        <v>69</v>
      </c>
      <c r="Q19" s="25">
        <f t="shared" si="19"/>
        <v>96</v>
      </c>
      <c r="R19" s="25">
        <f t="shared" si="19"/>
        <v>406</v>
      </c>
      <c r="W19" s="205" t="s">
        <v>13</v>
      </c>
      <c r="X19" s="206"/>
      <c r="Y19" s="25">
        <f aca="true" t="shared" si="20" ref="Y19:AD19">SUM(Y17:Y18)</f>
        <v>2</v>
      </c>
      <c r="Z19" s="25">
        <f t="shared" si="20"/>
        <v>1</v>
      </c>
      <c r="AA19" s="25">
        <f t="shared" si="20"/>
        <v>1</v>
      </c>
      <c r="AB19" s="25">
        <f t="shared" si="20"/>
        <v>3</v>
      </c>
      <c r="AC19" s="25">
        <f t="shared" si="20"/>
        <v>2</v>
      </c>
      <c r="AD19" s="25">
        <f t="shared" si="20"/>
        <v>9</v>
      </c>
      <c r="AE19" s="207" t="s">
        <v>13</v>
      </c>
      <c r="AF19" s="208"/>
      <c r="AG19" s="25">
        <f aca="true" t="shared" si="21" ref="AG19:AL19">SUM(AG17:AG18)</f>
        <v>3</v>
      </c>
      <c r="AH19" s="25">
        <f t="shared" si="21"/>
        <v>0</v>
      </c>
      <c r="AI19" s="25">
        <f t="shared" si="21"/>
        <v>3</v>
      </c>
      <c r="AJ19" s="25">
        <f t="shared" si="21"/>
        <v>1</v>
      </c>
      <c r="AK19" s="25">
        <f t="shared" si="21"/>
        <v>5</v>
      </c>
      <c r="AL19" s="25">
        <f t="shared" si="21"/>
        <v>12</v>
      </c>
      <c r="AQ19" s="205" t="s">
        <v>13</v>
      </c>
      <c r="AR19" s="206"/>
      <c r="AS19" s="25">
        <f aca="true" t="shared" si="22" ref="AS19:AX19">SUM(AS17:AS18)</f>
        <v>97</v>
      </c>
      <c r="AT19" s="25">
        <f t="shared" si="22"/>
        <v>96</v>
      </c>
      <c r="AU19" s="25">
        <f t="shared" si="22"/>
        <v>60</v>
      </c>
      <c r="AV19" s="25">
        <f t="shared" si="22"/>
        <v>83</v>
      </c>
      <c r="AW19" s="25">
        <f t="shared" si="22"/>
        <v>77</v>
      </c>
      <c r="AX19" s="25">
        <f t="shared" si="22"/>
        <v>413</v>
      </c>
      <c r="AY19" s="207" t="s">
        <v>13</v>
      </c>
      <c r="AZ19" s="208"/>
      <c r="BA19" s="25">
        <f aca="true" t="shared" si="23" ref="BA19:BF19">SUM(BA17:BA18)</f>
        <v>89</v>
      </c>
      <c r="BB19" s="25">
        <f t="shared" si="23"/>
        <v>71</v>
      </c>
      <c r="BC19" s="25">
        <f t="shared" si="23"/>
        <v>87</v>
      </c>
      <c r="BD19" s="25">
        <f t="shared" si="23"/>
        <v>70</v>
      </c>
      <c r="BE19" s="25">
        <f t="shared" si="23"/>
        <v>101</v>
      </c>
      <c r="BF19" s="25">
        <f t="shared" si="23"/>
        <v>418</v>
      </c>
    </row>
    <row r="20" spans="3:58" ht="13.5">
      <c r="C20" s="35"/>
      <c r="D20" s="35"/>
      <c r="E20" s="32"/>
      <c r="F20" s="32"/>
      <c r="G20" s="32"/>
      <c r="H20" s="32"/>
      <c r="I20" s="32"/>
      <c r="J20" s="32"/>
      <c r="K20" s="35"/>
      <c r="L20" s="35"/>
      <c r="M20" s="32"/>
      <c r="N20" s="32"/>
      <c r="O20" s="32"/>
      <c r="P20" s="32"/>
      <c r="Q20" s="32"/>
      <c r="R20" s="32"/>
      <c r="W20" s="35"/>
      <c r="X20" s="35"/>
      <c r="Y20" s="32"/>
      <c r="Z20" s="32"/>
      <c r="AA20" s="32"/>
      <c r="AB20" s="32"/>
      <c r="AC20" s="32"/>
      <c r="AD20" s="32"/>
      <c r="AE20" s="35"/>
      <c r="AF20" s="35"/>
      <c r="AG20" s="32"/>
      <c r="AH20" s="32"/>
      <c r="AI20" s="32"/>
      <c r="AJ20" s="32"/>
      <c r="AK20" s="32"/>
      <c r="AL20" s="32"/>
      <c r="AQ20" s="35"/>
      <c r="AR20" s="35"/>
      <c r="AS20" s="32"/>
      <c r="AT20" s="32"/>
      <c r="AU20" s="32"/>
      <c r="AV20" s="32"/>
      <c r="AW20" s="32"/>
      <c r="AX20" s="32"/>
      <c r="AY20" s="35"/>
      <c r="AZ20" s="35"/>
      <c r="BA20" s="32"/>
      <c r="BB20" s="32"/>
      <c r="BC20" s="32"/>
      <c r="BD20" s="32"/>
      <c r="BE20" s="32"/>
      <c r="BF20" s="32"/>
    </row>
    <row r="21" spans="3:58" ht="14.25" thickBot="1">
      <c r="C21" s="205" t="s">
        <v>11</v>
      </c>
      <c r="D21" s="206"/>
      <c r="E21" s="14">
        <v>30</v>
      </c>
      <c r="F21" s="14">
        <v>31</v>
      </c>
      <c r="G21" s="14">
        <v>32</v>
      </c>
      <c r="H21" s="14">
        <v>33</v>
      </c>
      <c r="I21" s="14">
        <v>34</v>
      </c>
      <c r="J21" s="14" t="s">
        <v>13</v>
      </c>
      <c r="K21" s="214" t="s">
        <v>11</v>
      </c>
      <c r="L21" s="215"/>
      <c r="M21" s="14">
        <v>35</v>
      </c>
      <c r="N21" s="14">
        <v>36</v>
      </c>
      <c r="O21" s="14">
        <v>37</v>
      </c>
      <c r="P21" s="14">
        <v>38</v>
      </c>
      <c r="Q21" s="14">
        <v>39</v>
      </c>
      <c r="R21" s="14" t="s">
        <v>13</v>
      </c>
      <c r="W21" s="205" t="s">
        <v>11</v>
      </c>
      <c r="X21" s="206"/>
      <c r="Y21" s="14">
        <v>30</v>
      </c>
      <c r="Z21" s="14">
        <v>31</v>
      </c>
      <c r="AA21" s="14">
        <v>32</v>
      </c>
      <c r="AB21" s="14">
        <v>33</v>
      </c>
      <c r="AC21" s="14">
        <v>34</v>
      </c>
      <c r="AD21" s="14" t="s">
        <v>13</v>
      </c>
      <c r="AE21" s="214" t="s">
        <v>11</v>
      </c>
      <c r="AF21" s="215"/>
      <c r="AG21" s="14">
        <v>35</v>
      </c>
      <c r="AH21" s="14">
        <v>36</v>
      </c>
      <c r="AI21" s="14">
        <v>37</v>
      </c>
      <c r="AJ21" s="14">
        <v>38</v>
      </c>
      <c r="AK21" s="14">
        <v>39</v>
      </c>
      <c r="AL21" s="14" t="s">
        <v>13</v>
      </c>
      <c r="AQ21" s="205" t="s">
        <v>11</v>
      </c>
      <c r="AR21" s="206"/>
      <c r="AS21" s="14">
        <v>30</v>
      </c>
      <c r="AT21" s="14">
        <v>31</v>
      </c>
      <c r="AU21" s="14">
        <v>32</v>
      </c>
      <c r="AV21" s="14">
        <v>33</v>
      </c>
      <c r="AW21" s="14">
        <v>34</v>
      </c>
      <c r="AX21" s="14" t="s">
        <v>13</v>
      </c>
      <c r="AY21" s="214" t="s">
        <v>11</v>
      </c>
      <c r="AZ21" s="215"/>
      <c r="BA21" s="14">
        <v>35</v>
      </c>
      <c r="BB21" s="14">
        <v>36</v>
      </c>
      <c r="BC21" s="14">
        <v>37</v>
      </c>
      <c r="BD21" s="14">
        <v>38</v>
      </c>
      <c r="BE21" s="14">
        <v>39</v>
      </c>
      <c r="BF21" s="14" t="s">
        <v>13</v>
      </c>
    </row>
    <row r="22" spans="3:58" ht="14.25" thickBot="1">
      <c r="C22" s="205" t="s">
        <v>14</v>
      </c>
      <c r="D22" s="209"/>
      <c r="E22" s="15">
        <v>38</v>
      </c>
      <c r="F22" s="16">
        <v>46</v>
      </c>
      <c r="G22" s="16">
        <v>50</v>
      </c>
      <c r="H22" s="16">
        <v>61</v>
      </c>
      <c r="I22" s="16">
        <v>56</v>
      </c>
      <c r="J22" s="16">
        <f>SUM(E22:I22)</f>
        <v>251</v>
      </c>
      <c r="K22" s="212" t="s">
        <v>14</v>
      </c>
      <c r="L22" s="213"/>
      <c r="M22" s="16">
        <v>49</v>
      </c>
      <c r="N22" s="16">
        <v>62</v>
      </c>
      <c r="O22" s="16">
        <v>56</v>
      </c>
      <c r="P22" s="16">
        <v>72</v>
      </c>
      <c r="Q22" s="37">
        <v>66</v>
      </c>
      <c r="R22" s="17">
        <f>SUM(M22:Q22)</f>
        <v>305</v>
      </c>
      <c r="W22" s="205" t="s">
        <v>14</v>
      </c>
      <c r="X22" s="209"/>
      <c r="Y22" s="15">
        <v>1</v>
      </c>
      <c r="Z22" s="16"/>
      <c r="AA22" s="16">
        <v>1</v>
      </c>
      <c r="AB22" s="16"/>
      <c r="AC22" s="16">
        <v>2</v>
      </c>
      <c r="AD22" s="16">
        <f>SUM(Y22:AC22)</f>
        <v>4</v>
      </c>
      <c r="AE22" s="212" t="s">
        <v>14</v>
      </c>
      <c r="AF22" s="213"/>
      <c r="AG22" s="16">
        <v>1</v>
      </c>
      <c r="AH22" s="16"/>
      <c r="AI22" s="16"/>
      <c r="AJ22" s="16"/>
      <c r="AK22" s="16"/>
      <c r="AL22" s="17">
        <f>SUM(AG22:AK22)</f>
        <v>1</v>
      </c>
      <c r="AQ22" s="205" t="s">
        <v>14</v>
      </c>
      <c r="AR22" s="209"/>
      <c r="AS22" s="15">
        <f>E22+Y22</f>
        <v>39</v>
      </c>
      <c r="AT22" s="15">
        <f aca="true" t="shared" si="24" ref="AT22:AW23">F22+Z22</f>
        <v>46</v>
      </c>
      <c r="AU22" s="15">
        <f t="shared" si="24"/>
        <v>51</v>
      </c>
      <c r="AV22" s="15">
        <f t="shared" si="24"/>
        <v>61</v>
      </c>
      <c r="AW22" s="15">
        <f t="shared" si="24"/>
        <v>58</v>
      </c>
      <c r="AX22" s="16">
        <f>SUM(AS22:AW22)</f>
        <v>255</v>
      </c>
      <c r="AY22" s="212" t="s">
        <v>14</v>
      </c>
      <c r="AZ22" s="213"/>
      <c r="BA22" s="16">
        <f>M22+AG22</f>
        <v>50</v>
      </c>
      <c r="BB22" s="16">
        <f aca="true" t="shared" si="25" ref="BB22:BE23">N22+AH22</f>
        <v>62</v>
      </c>
      <c r="BC22" s="16">
        <f t="shared" si="25"/>
        <v>56</v>
      </c>
      <c r="BD22" s="16">
        <f t="shared" si="25"/>
        <v>72</v>
      </c>
      <c r="BE22" s="16">
        <f t="shared" si="25"/>
        <v>66</v>
      </c>
      <c r="BF22" s="17">
        <f>SUM(BA22:BE22)</f>
        <v>306</v>
      </c>
    </row>
    <row r="23" spans="3:58" ht="14.25" thickBot="1">
      <c r="C23" s="205" t="s">
        <v>16</v>
      </c>
      <c r="D23" s="209"/>
      <c r="E23" s="20">
        <v>35</v>
      </c>
      <c r="F23" s="21">
        <v>41</v>
      </c>
      <c r="G23" s="21">
        <v>59</v>
      </c>
      <c r="H23" s="21">
        <v>50</v>
      </c>
      <c r="I23" s="21">
        <v>58</v>
      </c>
      <c r="J23" s="21">
        <f>SUM(E23:I23)</f>
        <v>243</v>
      </c>
      <c r="K23" s="210" t="s">
        <v>16</v>
      </c>
      <c r="L23" s="211"/>
      <c r="M23" s="21">
        <v>51</v>
      </c>
      <c r="N23" s="21">
        <v>47</v>
      </c>
      <c r="O23" s="21">
        <v>72</v>
      </c>
      <c r="P23" s="21">
        <v>70</v>
      </c>
      <c r="Q23" s="38">
        <v>66</v>
      </c>
      <c r="R23" s="22">
        <f>SUM(M23:Q23)</f>
        <v>306</v>
      </c>
      <c r="W23" s="205" t="s">
        <v>16</v>
      </c>
      <c r="X23" s="209"/>
      <c r="Y23" s="20">
        <v>2</v>
      </c>
      <c r="Z23" s="21">
        <v>1</v>
      </c>
      <c r="AA23" s="21">
        <v>1</v>
      </c>
      <c r="AB23" s="21">
        <v>2</v>
      </c>
      <c r="AC23" s="21">
        <v>1</v>
      </c>
      <c r="AD23" s="21">
        <f>SUM(Y23:AC23)</f>
        <v>7</v>
      </c>
      <c r="AE23" s="210" t="s">
        <v>16</v>
      </c>
      <c r="AF23" s="211"/>
      <c r="AG23" s="21">
        <v>1</v>
      </c>
      <c r="AH23" s="21">
        <v>2</v>
      </c>
      <c r="AI23" s="21">
        <v>1</v>
      </c>
      <c r="AJ23" s="21">
        <v>3</v>
      </c>
      <c r="AK23" s="21"/>
      <c r="AL23" s="22">
        <f>SUM(AG23:AK23)</f>
        <v>7</v>
      </c>
      <c r="AQ23" s="205" t="s">
        <v>16</v>
      </c>
      <c r="AR23" s="209"/>
      <c r="AS23" s="15">
        <f>E23+Y23</f>
        <v>37</v>
      </c>
      <c r="AT23" s="15">
        <f t="shared" si="24"/>
        <v>42</v>
      </c>
      <c r="AU23" s="15">
        <f t="shared" si="24"/>
        <v>60</v>
      </c>
      <c r="AV23" s="15">
        <f t="shared" si="24"/>
        <v>52</v>
      </c>
      <c r="AW23" s="15">
        <f t="shared" si="24"/>
        <v>59</v>
      </c>
      <c r="AX23" s="21">
        <f>SUM(AS23:AW23)</f>
        <v>250</v>
      </c>
      <c r="AY23" s="210" t="s">
        <v>16</v>
      </c>
      <c r="AZ23" s="211"/>
      <c r="BA23" s="16">
        <f>M23+AG23</f>
        <v>52</v>
      </c>
      <c r="BB23" s="16">
        <f t="shared" si="25"/>
        <v>49</v>
      </c>
      <c r="BC23" s="16">
        <f t="shared" si="25"/>
        <v>73</v>
      </c>
      <c r="BD23" s="16">
        <f t="shared" si="25"/>
        <v>73</v>
      </c>
      <c r="BE23" s="16">
        <f t="shared" si="25"/>
        <v>66</v>
      </c>
      <c r="BF23" s="22">
        <f>SUM(BA23:BE23)</f>
        <v>313</v>
      </c>
    </row>
    <row r="24" spans="3:58" ht="13.5">
      <c r="C24" s="205" t="s">
        <v>13</v>
      </c>
      <c r="D24" s="206"/>
      <c r="E24" s="25">
        <f aca="true" t="shared" si="26" ref="E24:J24">SUM(E22:E23)</f>
        <v>73</v>
      </c>
      <c r="F24" s="25">
        <f t="shared" si="26"/>
        <v>87</v>
      </c>
      <c r="G24" s="25">
        <f t="shared" si="26"/>
        <v>109</v>
      </c>
      <c r="H24" s="25">
        <f t="shared" si="26"/>
        <v>111</v>
      </c>
      <c r="I24" s="25">
        <f t="shared" si="26"/>
        <v>114</v>
      </c>
      <c r="J24" s="25">
        <f t="shared" si="26"/>
        <v>494</v>
      </c>
      <c r="K24" s="207" t="s">
        <v>13</v>
      </c>
      <c r="L24" s="208"/>
      <c r="M24" s="25">
        <f aca="true" t="shared" si="27" ref="M24:R24">SUM(M22:M23)</f>
        <v>100</v>
      </c>
      <c r="N24" s="25">
        <f t="shared" si="27"/>
        <v>109</v>
      </c>
      <c r="O24" s="25">
        <f t="shared" si="27"/>
        <v>128</v>
      </c>
      <c r="P24" s="25">
        <f t="shared" si="27"/>
        <v>142</v>
      </c>
      <c r="Q24" s="25">
        <f t="shared" si="27"/>
        <v>132</v>
      </c>
      <c r="R24" s="25">
        <f t="shared" si="27"/>
        <v>611</v>
      </c>
      <c r="W24" s="205" t="s">
        <v>13</v>
      </c>
      <c r="X24" s="206"/>
      <c r="Y24" s="25">
        <f aca="true" t="shared" si="28" ref="Y24:AD24">SUM(Y22:Y23)</f>
        <v>3</v>
      </c>
      <c r="Z24" s="25">
        <f t="shared" si="28"/>
        <v>1</v>
      </c>
      <c r="AA24" s="25">
        <f t="shared" si="28"/>
        <v>2</v>
      </c>
      <c r="AB24" s="25">
        <f t="shared" si="28"/>
        <v>2</v>
      </c>
      <c r="AC24" s="25">
        <f t="shared" si="28"/>
        <v>3</v>
      </c>
      <c r="AD24" s="39">
        <f t="shared" si="28"/>
        <v>11</v>
      </c>
      <c r="AE24" s="207" t="s">
        <v>13</v>
      </c>
      <c r="AF24" s="208"/>
      <c r="AG24" s="25">
        <f aca="true" t="shared" si="29" ref="AG24:AL24">SUM(AG22:AG23)</f>
        <v>2</v>
      </c>
      <c r="AH24" s="25">
        <f t="shared" si="29"/>
        <v>2</v>
      </c>
      <c r="AI24" s="25">
        <f t="shared" si="29"/>
        <v>1</v>
      </c>
      <c r="AJ24" s="25">
        <f t="shared" si="29"/>
        <v>3</v>
      </c>
      <c r="AK24" s="25">
        <f t="shared" si="29"/>
        <v>0</v>
      </c>
      <c r="AL24" s="25">
        <f t="shared" si="29"/>
        <v>8</v>
      </c>
      <c r="AQ24" s="205" t="s">
        <v>13</v>
      </c>
      <c r="AR24" s="206"/>
      <c r="AS24" s="25">
        <f aca="true" t="shared" si="30" ref="AS24:AX24">SUM(AS22:AS23)</f>
        <v>76</v>
      </c>
      <c r="AT24" s="25">
        <f t="shared" si="30"/>
        <v>88</v>
      </c>
      <c r="AU24" s="25">
        <f t="shared" si="30"/>
        <v>111</v>
      </c>
      <c r="AV24" s="25">
        <f t="shared" si="30"/>
        <v>113</v>
      </c>
      <c r="AW24" s="25">
        <f t="shared" si="30"/>
        <v>117</v>
      </c>
      <c r="AX24" s="25">
        <f t="shared" si="30"/>
        <v>505</v>
      </c>
      <c r="AY24" s="207" t="s">
        <v>13</v>
      </c>
      <c r="AZ24" s="208"/>
      <c r="BA24" s="25">
        <f aca="true" t="shared" si="31" ref="BA24:BF24">SUM(BA22:BA23)</f>
        <v>102</v>
      </c>
      <c r="BB24" s="25">
        <f t="shared" si="31"/>
        <v>111</v>
      </c>
      <c r="BC24" s="25">
        <f t="shared" si="31"/>
        <v>129</v>
      </c>
      <c r="BD24" s="25">
        <f t="shared" si="31"/>
        <v>145</v>
      </c>
      <c r="BE24" s="25">
        <f t="shared" si="31"/>
        <v>132</v>
      </c>
      <c r="BF24" s="25">
        <f t="shared" si="31"/>
        <v>619</v>
      </c>
    </row>
    <row r="25" spans="3:58" ht="13.5">
      <c r="C25" s="35"/>
      <c r="D25" s="35"/>
      <c r="E25" s="32"/>
      <c r="F25" s="32"/>
      <c r="G25" s="32"/>
      <c r="H25" s="32"/>
      <c r="I25" s="32"/>
      <c r="J25" s="32"/>
      <c r="K25" s="35"/>
      <c r="L25" s="35"/>
      <c r="M25" s="32"/>
      <c r="N25" s="32"/>
      <c r="O25" s="32"/>
      <c r="P25" s="32"/>
      <c r="Q25" s="32"/>
      <c r="R25" s="32"/>
      <c r="W25" s="35"/>
      <c r="X25" s="35"/>
      <c r="Y25" s="32"/>
      <c r="Z25" s="32"/>
      <c r="AA25" s="32"/>
      <c r="AB25" s="32"/>
      <c r="AC25" s="32"/>
      <c r="AD25" s="32"/>
      <c r="AE25" s="35"/>
      <c r="AF25" s="35"/>
      <c r="AG25" s="32"/>
      <c r="AH25" s="32"/>
      <c r="AI25" s="32"/>
      <c r="AJ25" s="32"/>
      <c r="AK25" s="32"/>
      <c r="AL25" s="32"/>
      <c r="AQ25" s="35"/>
      <c r="AR25" s="35"/>
      <c r="AS25" s="32"/>
      <c r="AT25" s="32"/>
      <c r="AU25" s="32"/>
      <c r="AV25" s="32"/>
      <c r="AW25" s="32"/>
      <c r="AX25" s="32"/>
      <c r="AY25" s="35"/>
      <c r="AZ25" s="35"/>
      <c r="BA25" s="32"/>
      <c r="BB25" s="32"/>
      <c r="BC25" s="32"/>
      <c r="BD25" s="32"/>
      <c r="BE25" s="32"/>
      <c r="BF25" s="32"/>
    </row>
    <row r="26" spans="3:58" ht="14.25" thickBot="1">
      <c r="C26" s="205" t="s">
        <v>11</v>
      </c>
      <c r="D26" s="206"/>
      <c r="E26" s="14">
        <v>40</v>
      </c>
      <c r="F26" s="14">
        <v>41</v>
      </c>
      <c r="G26" s="14">
        <v>42</v>
      </c>
      <c r="H26" s="14">
        <v>43</v>
      </c>
      <c r="I26" s="14">
        <v>44</v>
      </c>
      <c r="J26" s="14" t="s">
        <v>13</v>
      </c>
      <c r="K26" s="214" t="s">
        <v>11</v>
      </c>
      <c r="L26" s="215"/>
      <c r="M26" s="14">
        <v>45</v>
      </c>
      <c r="N26" s="14">
        <v>46</v>
      </c>
      <c r="O26" s="14">
        <v>47</v>
      </c>
      <c r="P26" s="14">
        <v>48</v>
      </c>
      <c r="Q26" s="14">
        <v>49</v>
      </c>
      <c r="R26" s="14" t="s">
        <v>13</v>
      </c>
      <c r="W26" s="205" t="s">
        <v>11</v>
      </c>
      <c r="X26" s="206"/>
      <c r="Y26" s="14">
        <v>40</v>
      </c>
      <c r="Z26" s="14">
        <v>41</v>
      </c>
      <c r="AA26" s="14">
        <v>42</v>
      </c>
      <c r="AB26" s="14">
        <v>43</v>
      </c>
      <c r="AC26" s="14">
        <v>44</v>
      </c>
      <c r="AD26" s="14" t="s">
        <v>13</v>
      </c>
      <c r="AE26" s="214" t="s">
        <v>11</v>
      </c>
      <c r="AF26" s="215"/>
      <c r="AG26" s="14">
        <v>45</v>
      </c>
      <c r="AH26" s="14">
        <v>46</v>
      </c>
      <c r="AI26" s="14">
        <v>47</v>
      </c>
      <c r="AJ26" s="14">
        <v>48</v>
      </c>
      <c r="AK26" s="14">
        <v>49</v>
      </c>
      <c r="AL26" s="14" t="s">
        <v>13</v>
      </c>
      <c r="AQ26" s="205" t="s">
        <v>11</v>
      </c>
      <c r="AR26" s="206"/>
      <c r="AS26" s="14">
        <v>40</v>
      </c>
      <c r="AT26" s="14">
        <v>41</v>
      </c>
      <c r="AU26" s="14">
        <v>42</v>
      </c>
      <c r="AV26" s="14">
        <v>43</v>
      </c>
      <c r="AW26" s="14">
        <v>44</v>
      </c>
      <c r="AX26" s="14" t="s">
        <v>13</v>
      </c>
      <c r="AY26" s="214" t="s">
        <v>11</v>
      </c>
      <c r="AZ26" s="215"/>
      <c r="BA26" s="14">
        <v>45</v>
      </c>
      <c r="BB26" s="14">
        <v>46</v>
      </c>
      <c r="BC26" s="14">
        <v>47</v>
      </c>
      <c r="BD26" s="14">
        <v>48</v>
      </c>
      <c r="BE26" s="14">
        <v>49</v>
      </c>
      <c r="BF26" s="14" t="s">
        <v>13</v>
      </c>
    </row>
    <row r="27" spans="3:58" ht="14.25" thickBot="1">
      <c r="C27" s="205" t="s">
        <v>14</v>
      </c>
      <c r="D27" s="209"/>
      <c r="E27" s="15">
        <v>95</v>
      </c>
      <c r="F27" s="16">
        <v>87</v>
      </c>
      <c r="G27" s="16">
        <v>66</v>
      </c>
      <c r="H27" s="16">
        <v>64</v>
      </c>
      <c r="I27" s="16">
        <v>64</v>
      </c>
      <c r="J27" s="16">
        <f>SUM(E27:I27)</f>
        <v>376</v>
      </c>
      <c r="K27" s="212" t="s">
        <v>14</v>
      </c>
      <c r="L27" s="213"/>
      <c r="M27" s="16">
        <v>62</v>
      </c>
      <c r="N27" s="16">
        <v>66</v>
      </c>
      <c r="O27" s="16">
        <v>57</v>
      </c>
      <c r="P27" s="16">
        <v>54</v>
      </c>
      <c r="Q27" s="16">
        <v>51</v>
      </c>
      <c r="R27" s="17">
        <f>SUM(M27:Q27)</f>
        <v>290</v>
      </c>
      <c r="W27" s="205" t="s">
        <v>14</v>
      </c>
      <c r="X27" s="209"/>
      <c r="Y27" s="15"/>
      <c r="Z27" s="16">
        <v>1</v>
      </c>
      <c r="AA27" s="16"/>
      <c r="AB27" s="16">
        <v>1</v>
      </c>
      <c r="AC27" s="16"/>
      <c r="AD27" s="16">
        <f>SUM(Y27:AC27)</f>
        <v>2</v>
      </c>
      <c r="AE27" s="212" t="s">
        <v>14</v>
      </c>
      <c r="AF27" s="213"/>
      <c r="AG27" s="16"/>
      <c r="AH27" s="16"/>
      <c r="AI27" s="16"/>
      <c r="AJ27" s="16">
        <v>1</v>
      </c>
      <c r="AK27" s="16"/>
      <c r="AL27" s="17">
        <f>SUM(AG27:AK27)</f>
        <v>1</v>
      </c>
      <c r="AQ27" s="205" t="s">
        <v>14</v>
      </c>
      <c r="AR27" s="209"/>
      <c r="AS27" s="15">
        <f>E27+Y27</f>
        <v>95</v>
      </c>
      <c r="AT27" s="15">
        <f aca="true" t="shared" si="32" ref="AT27:AW28">F27+Z27</f>
        <v>88</v>
      </c>
      <c r="AU27" s="15">
        <f t="shared" si="32"/>
        <v>66</v>
      </c>
      <c r="AV27" s="15">
        <f t="shared" si="32"/>
        <v>65</v>
      </c>
      <c r="AW27" s="15">
        <f t="shared" si="32"/>
        <v>64</v>
      </c>
      <c r="AX27" s="16">
        <f>SUM(AS27:AW27)</f>
        <v>378</v>
      </c>
      <c r="AY27" s="212" t="s">
        <v>14</v>
      </c>
      <c r="AZ27" s="213"/>
      <c r="BA27" s="16">
        <f>M27+AG27</f>
        <v>62</v>
      </c>
      <c r="BB27" s="16">
        <f aca="true" t="shared" si="33" ref="BB27:BE28">N27+AH27</f>
        <v>66</v>
      </c>
      <c r="BC27" s="16">
        <f t="shared" si="33"/>
        <v>57</v>
      </c>
      <c r="BD27" s="16">
        <f t="shared" si="33"/>
        <v>55</v>
      </c>
      <c r="BE27" s="16">
        <f t="shared" si="33"/>
        <v>51</v>
      </c>
      <c r="BF27" s="17">
        <f>SUM(BA27:BE27)</f>
        <v>291</v>
      </c>
    </row>
    <row r="28" spans="3:58" ht="14.25" thickBot="1">
      <c r="C28" s="205" t="s">
        <v>16</v>
      </c>
      <c r="D28" s="209"/>
      <c r="E28" s="20">
        <v>62</v>
      </c>
      <c r="F28" s="21">
        <v>60</v>
      </c>
      <c r="G28" s="21">
        <v>66</v>
      </c>
      <c r="H28" s="21">
        <v>79</v>
      </c>
      <c r="I28" s="21">
        <v>83</v>
      </c>
      <c r="J28" s="21">
        <f>SUM(E28:I28)</f>
        <v>350</v>
      </c>
      <c r="K28" s="210" t="s">
        <v>16</v>
      </c>
      <c r="L28" s="211"/>
      <c r="M28" s="21">
        <v>62</v>
      </c>
      <c r="N28" s="21">
        <v>54</v>
      </c>
      <c r="O28" s="21">
        <v>66</v>
      </c>
      <c r="P28" s="21">
        <v>50</v>
      </c>
      <c r="Q28" s="21">
        <v>60</v>
      </c>
      <c r="R28" s="22">
        <f>SUM(M28:Q28)</f>
        <v>292</v>
      </c>
      <c r="W28" s="205" t="s">
        <v>16</v>
      </c>
      <c r="X28" s="209"/>
      <c r="Y28" s="20">
        <v>2</v>
      </c>
      <c r="Z28" s="21">
        <v>2</v>
      </c>
      <c r="AA28" s="21">
        <v>2</v>
      </c>
      <c r="AB28" s="21">
        <v>1</v>
      </c>
      <c r="AC28" s="21">
        <v>4</v>
      </c>
      <c r="AD28" s="21">
        <f>SUM(Y28:AC28)</f>
        <v>11</v>
      </c>
      <c r="AE28" s="210" t="s">
        <v>16</v>
      </c>
      <c r="AF28" s="211"/>
      <c r="AG28" s="21">
        <v>1</v>
      </c>
      <c r="AH28" s="21">
        <v>1</v>
      </c>
      <c r="AI28" s="21">
        <v>1</v>
      </c>
      <c r="AJ28" s="21"/>
      <c r="AK28" s="21"/>
      <c r="AL28" s="22">
        <f>SUM(AG28:AK28)</f>
        <v>3</v>
      </c>
      <c r="AQ28" s="205" t="s">
        <v>16</v>
      </c>
      <c r="AR28" s="209"/>
      <c r="AS28" s="15">
        <f>E28+Y28</f>
        <v>64</v>
      </c>
      <c r="AT28" s="15">
        <f t="shared" si="32"/>
        <v>62</v>
      </c>
      <c r="AU28" s="15">
        <f t="shared" si="32"/>
        <v>68</v>
      </c>
      <c r="AV28" s="15">
        <f t="shared" si="32"/>
        <v>80</v>
      </c>
      <c r="AW28" s="15">
        <f t="shared" si="32"/>
        <v>87</v>
      </c>
      <c r="AX28" s="21">
        <f>SUM(AS28:AW28)</f>
        <v>361</v>
      </c>
      <c r="AY28" s="210" t="s">
        <v>16</v>
      </c>
      <c r="AZ28" s="211"/>
      <c r="BA28" s="16">
        <f>M28+AG28</f>
        <v>63</v>
      </c>
      <c r="BB28" s="16">
        <f t="shared" si="33"/>
        <v>55</v>
      </c>
      <c r="BC28" s="16">
        <f t="shared" si="33"/>
        <v>67</v>
      </c>
      <c r="BD28" s="16">
        <f t="shared" si="33"/>
        <v>50</v>
      </c>
      <c r="BE28" s="16">
        <f t="shared" si="33"/>
        <v>60</v>
      </c>
      <c r="BF28" s="22">
        <f>SUM(BA28:BE28)</f>
        <v>295</v>
      </c>
    </row>
    <row r="29" spans="3:58" ht="13.5">
      <c r="C29" s="205" t="s">
        <v>13</v>
      </c>
      <c r="D29" s="206"/>
      <c r="E29" s="25">
        <f aca="true" t="shared" si="34" ref="E29:J29">SUM(E27:E28)</f>
        <v>157</v>
      </c>
      <c r="F29" s="25">
        <f t="shared" si="34"/>
        <v>147</v>
      </c>
      <c r="G29" s="25">
        <f t="shared" si="34"/>
        <v>132</v>
      </c>
      <c r="H29" s="25">
        <f t="shared" si="34"/>
        <v>143</v>
      </c>
      <c r="I29" s="25">
        <f t="shared" si="34"/>
        <v>147</v>
      </c>
      <c r="J29" s="25">
        <f t="shared" si="34"/>
        <v>726</v>
      </c>
      <c r="K29" s="207" t="s">
        <v>13</v>
      </c>
      <c r="L29" s="208"/>
      <c r="M29" s="25">
        <f aca="true" t="shared" si="35" ref="M29:R29">SUM(M27:M28)</f>
        <v>124</v>
      </c>
      <c r="N29" s="25">
        <f t="shared" si="35"/>
        <v>120</v>
      </c>
      <c r="O29" s="25">
        <f t="shared" si="35"/>
        <v>123</v>
      </c>
      <c r="P29" s="25">
        <f t="shared" si="35"/>
        <v>104</v>
      </c>
      <c r="Q29" s="25">
        <f t="shared" si="35"/>
        <v>111</v>
      </c>
      <c r="R29" s="25">
        <f t="shared" si="35"/>
        <v>582</v>
      </c>
      <c r="W29" s="205" t="s">
        <v>13</v>
      </c>
      <c r="X29" s="206"/>
      <c r="Y29" s="25">
        <f aca="true" t="shared" si="36" ref="Y29:AD29">SUM(Y27:Y28)</f>
        <v>2</v>
      </c>
      <c r="Z29" s="25">
        <f t="shared" si="36"/>
        <v>3</v>
      </c>
      <c r="AA29" s="25">
        <f t="shared" si="36"/>
        <v>2</v>
      </c>
      <c r="AB29" s="25">
        <f t="shared" si="36"/>
        <v>2</v>
      </c>
      <c r="AC29" s="25">
        <f t="shared" si="36"/>
        <v>4</v>
      </c>
      <c r="AD29" s="25">
        <f t="shared" si="36"/>
        <v>13</v>
      </c>
      <c r="AE29" s="207" t="s">
        <v>13</v>
      </c>
      <c r="AF29" s="208"/>
      <c r="AG29" s="25">
        <f aca="true" t="shared" si="37" ref="AG29:AL29">SUM(AG27:AG28)</f>
        <v>1</v>
      </c>
      <c r="AH29" s="25">
        <f t="shared" si="37"/>
        <v>1</v>
      </c>
      <c r="AI29" s="25">
        <f t="shared" si="37"/>
        <v>1</v>
      </c>
      <c r="AJ29" s="25">
        <f t="shared" si="37"/>
        <v>1</v>
      </c>
      <c r="AK29" s="25">
        <f t="shared" si="37"/>
        <v>0</v>
      </c>
      <c r="AL29" s="25">
        <f t="shared" si="37"/>
        <v>4</v>
      </c>
      <c r="AQ29" s="205" t="s">
        <v>13</v>
      </c>
      <c r="AR29" s="206"/>
      <c r="AS29" s="25">
        <f aca="true" t="shared" si="38" ref="AS29:AX29">SUM(AS27:AS28)</f>
        <v>159</v>
      </c>
      <c r="AT29" s="25">
        <f t="shared" si="38"/>
        <v>150</v>
      </c>
      <c r="AU29" s="25">
        <f t="shared" si="38"/>
        <v>134</v>
      </c>
      <c r="AV29" s="25">
        <f t="shared" si="38"/>
        <v>145</v>
      </c>
      <c r="AW29" s="25">
        <f t="shared" si="38"/>
        <v>151</v>
      </c>
      <c r="AX29" s="25">
        <f t="shared" si="38"/>
        <v>739</v>
      </c>
      <c r="AY29" s="207" t="s">
        <v>13</v>
      </c>
      <c r="AZ29" s="208"/>
      <c r="BA29" s="25">
        <f aca="true" t="shared" si="39" ref="BA29:BF29">SUM(BA27:BA28)</f>
        <v>125</v>
      </c>
      <c r="BB29" s="25">
        <f t="shared" si="39"/>
        <v>121</v>
      </c>
      <c r="BC29" s="25">
        <f t="shared" si="39"/>
        <v>124</v>
      </c>
      <c r="BD29" s="25">
        <f t="shared" si="39"/>
        <v>105</v>
      </c>
      <c r="BE29" s="25">
        <f t="shared" si="39"/>
        <v>111</v>
      </c>
      <c r="BF29" s="25">
        <f t="shared" si="39"/>
        <v>586</v>
      </c>
    </row>
    <row r="30" spans="3:58" ht="13.5">
      <c r="C30" s="35"/>
      <c r="D30" s="35"/>
      <c r="E30" s="32"/>
      <c r="F30" s="32"/>
      <c r="G30" s="32"/>
      <c r="H30" s="32"/>
      <c r="I30" s="32"/>
      <c r="J30" s="32"/>
      <c r="K30" s="35"/>
      <c r="L30" s="35"/>
      <c r="M30" s="32"/>
      <c r="N30" s="32"/>
      <c r="O30" s="32"/>
      <c r="P30" s="32"/>
      <c r="Q30" s="32"/>
      <c r="R30" s="32"/>
      <c r="W30" s="35"/>
      <c r="X30" s="35"/>
      <c r="Y30" s="32"/>
      <c r="Z30" s="32"/>
      <c r="AA30" s="32"/>
      <c r="AB30" s="32"/>
      <c r="AC30" s="32"/>
      <c r="AD30" s="32"/>
      <c r="AE30" s="35"/>
      <c r="AF30" s="35"/>
      <c r="AG30" s="32"/>
      <c r="AH30" s="32"/>
      <c r="AI30" s="32"/>
      <c r="AJ30" s="32"/>
      <c r="AK30" s="32"/>
      <c r="AL30" s="32"/>
      <c r="AQ30" s="35"/>
      <c r="AR30" s="35"/>
      <c r="AS30" s="32"/>
      <c r="AT30" s="32"/>
      <c r="AU30" s="32"/>
      <c r="AV30" s="32"/>
      <c r="AW30" s="32"/>
      <c r="AX30" s="32"/>
      <c r="AY30" s="35"/>
      <c r="AZ30" s="35"/>
      <c r="BA30" s="32"/>
      <c r="BB30" s="32"/>
      <c r="BC30" s="32"/>
      <c r="BD30" s="32"/>
      <c r="BE30" s="32"/>
      <c r="BF30" s="32"/>
    </row>
    <row r="31" spans="3:58" ht="14.25" thickBot="1">
      <c r="C31" s="205" t="s">
        <v>11</v>
      </c>
      <c r="D31" s="206"/>
      <c r="E31" s="14">
        <v>50</v>
      </c>
      <c r="F31" s="14">
        <v>51</v>
      </c>
      <c r="G31" s="14">
        <v>52</v>
      </c>
      <c r="H31" s="14">
        <v>53</v>
      </c>
      <c r="I31" s="14">
        <v>54</v>
      </c>
      <c r="J31" s="14" t="s">
        <v>13</v>
      </c>
      <c r="K31" s="214" t="s">
        <v>11</v>
      </c>
      <c r="L31" s="215"/>
      <c r="M31" s="14">
        <v>55</v>
      </c>
      <c r="N31" s="14">
        <v>56</v>
      </c>
      <c r="O31" s="14">
        <v>57</v>
      </c>
      <c r="P31" s="14">
        <v>58</v>
      </c>
      <c r="Q31" s="14">
        <v>59</v>
      </c>
      <c r="R31" s="14" t="s">
        <v>13</v>
      </c>
      <c r="W31" s="205" t="s">
        <v>11</v>
      </c>
      <c r="X31" s="206"/>
      <c r="Y31" s="14">
        <v>50</v>
      </c>
      <c r="Z31" s="14">
        <v>51</v>
      </c>
      <c r="AA31" s="14">
        <v>52</v>
      </c>
      <c r="AB31" s="14">
        <v>53</v>
      </c>
      <c r="AC31" s="14">
        <v>54</v>
      </c>
      <c r="AD31" s="14" t="s">
        <v>13</v>
      </c>
      <c r="AE31" s="214" t="s">
        <v>11</v>
      </c>
      <c r="AF31" s="215"/>
      <c r="AG31" s="14">
        <v>55</v>
      </c>
      <c r="AH31" s="14">
        <v>56</v>
      </c>
      <c r="AI31" s="14">
        <v>57</v>
      </c>
      <c r="AJ31" s="14">
        <v>58</v>
      </c>
      <c r="AK31" s="14">
        <v>59</v>
      </c>
      <c r="AL31" s="14" t="s">
        <v>13</v>
      </c>
      <c r="AQ31" s="205" t="s">
        <v>11</v>
      </c>
      <c r="AR31" s="206"/>
      <c r="AS31" s="14">
        <v>50</v>
      </c>
      <c r="AT31" s="14">
        <v>51</v>
      </c>
      <c r="AU31" s="14">
        <v>52</v>
      </c>
      <c r="AV31" s="14">
        <v>53</v>
      </c>
      <c r="AW31" s="14">
        <v>54</v>
      </c>
      <c r="AX31" s="14" t="s">
        <v>13</v>
      </c>
      <c r="AY31" s="214" t="s">
        <v>11</v>
      </c>
      <c r="AZ31" s="215"/>
      <c r="BA31" s="14">
        <v>55</v>
      </c>
      <c r="BB31" s="14">
        <v>56</v>
      </c>
      <c r="BC31" s="14">
        <v>57</v>
      </c>
      <c r="BD31" s="14">
        <v>58</v>
      </c>
      <c r="BE31" s="14">
        <v>59</v>
      </c>
      <c r="BF31" s="14" t="s">
        <v>13</v>
      </c>
    </row>
    <row r="32" spans="3:58" ht="14.25" thickBot="1">
      <c r="C32" s="205" t="s">
        <v>14</v>
      </c>
      <c r="D32" s="209"/>
      <c r="E32" s="15">
        <v>59</v>
      </c>
      <c r="F32" s="16">
        <v>58</v>
      </c>
      <c r="G32" s="16">
        <v>45</v>
      </c>
      <c r="H32" s="16">
        <v>57</v>
      </c>
      <c r="I32" s="16">
        <v>78</v>
      </c>
      <c r="J32" s="16">
        <f>SUM(E32:I32)</f>
        <v>297</v>
      </c>
      <c r="K32" s="212" t="s">
        <v>14</v>
      </c>
      <c r="L32" s="213"/>
      <c r="M32" s="16">
        <v>69</v>
      </c>
      <c r="N32" s="16">
        <v>75</v>
      </c>
      <c r="O32" s="16">
        <v>87</v>
      </c>
      <c r="P32" s="16">
        <v>64</v>
      </c>
      <c r="Q32" s="16">
        <v>70</v>
      </c>
      <c r="R32" s="17">
        <f>SUM(M32:Q32)</f>
        <v>365</v>
      </c>
      <c r="W32" s="205" t="s">
        <v>14</v>
      </c>
      <c r="X32" s="209"/>
      <c r="Y32" s="15"/>
      <c r="Z32" s="16"/>
      <c r="AA32" s="16"/>
      <c r="AB32" s="16"/>
      <c r="AC32" s="16"/>
      <c r="AD32" s="16">
        <f>SUM(Y32:AC32)</f>
        <v>0</v>
      </c>
      <c r="AE32" s="212" t="s">
        <v>14</v>
      </c>
      <c r="AF32" s="213"/>
      <c r="AG32" s="16"/>
      <c r="AH32" s="16"/>
      <c r="AI32" s="16"/>
      <c r="AJ32" s="16"/>
      <c r="AK32" s="16"/>
      <c r="AL32" s="17">
        <f>SUM(AG32:AK32)</f>
        <v>0</v>
      </c>
      <c r="AQ32" s="205" t="s">
        <v>14</v>
      </c>
      <c r="AR32" s="209"/>
      <c r="AS32" s="15">
        <f>E32+Y32</f>
        <v>59</v>
      </c>
      <c r="AT32" s="15">
        <f aca="true" t="shared" si="40" ref="AT32:AW33">F32+Z32</f>
        <v>58</v>
      </c>
      <c r="AU32" s="15">
        <f t="shared" si="40"/>
        <v>45</v>
      </c>
      <c r="AV32" s="15">
        <f t="shared" si="40"/>
        <v>57</v>
      </c>
      <c r="AW32" s="15">
        <f t="shared" si="40"/>
        <v>78</v>
      </c>
      <c r="AX32" s="16">
        <f>SUM(AS32:AW32)</f>
        <v>297</v>
      </c>
      <c r="AY32" s="212" t="s">
        <v>14</v>
      </c>
      <c r="AZ32" s="213"/>
      <c r="BA32" s="16">
        <f>M32+AG32</f>
        <v>69</v>
      </c>
      <c r="BB32" s="16">
        <f aca="true" t="shared" si="41" ref="BB32:BE33">N32+AH32</f>
        <v>75</v>
      </c>
      <c r="BC32" s="16">
        <f t="shared" si="41"/>
        <v>87</v>
      </c>
      <c r="BD32" s="16">
        <f t="shared" si="41"/>
        <v>64</v>
      </c>
      <c r="BE32" s="16">
        <f t="shared" si="41"/>
        <v>70</v>
      </c>
      <c r="BF32" s="17">
        <f>SUM(BA32:BE32)</f>
        <v>365</v>
      </c>
    </row>
    <row r="33" spans="3:58" ht="14.25" thickBot="1">
      <c r="C33" s="205" t="s">
        <v>16</v>
      </c>
      <c r="D33" s="209"/>
      <c r="E33" s="20">
        <v>49</v>
      </c>
      <c r="F33" s="21">
        <v>57</v>
      </c>
      <c r="G33" s="21">
        <v>62</v>
      </c>
      <c r="H33" s="21">
        <v>77</v>
      </c>
      <c r="I33" s="21">
        <v>62</v>
      </c>
      <c r="J33" s="21">
        <f>SUM(E33:I33)</f>
        <v>307</v>
      </c>
      <c r="K33" s="210" t="s">
        <v>16</v>
      </c>
      <c r="L33" s="211"/>
      <c r="M33" s="21">
        <v>62</v>
      </c>
      <c r="N33" s="21">
        <v>79</v>
      </c>
      <c r="O33" s="21">
        <v>74</v>
      </c>
      <c r="P33" s="21">
        <v>92</v>
      </c>
      <c r="Q33" s="21">
        <v>63</v>
      </c>
      <c r="R33" s="22">
        <f>SUM(M33:Q33)</f>
        <v>370</v>
      </c>
      <c r="W33" s="205" t="s">
        <v>16</v>
      </c>
      <c r="X33" s="209"/>
      <c r="Y33" s="20"/>
      <c r="Z33" s="21"/>
      <c r="AA33" s="21"/>
      <c r="AB33" s="21"/>
      <c r="AC33" s="21"/>
      <c r="AD33" s="21">
        <f>SUM(Y33:AC33)</f>
        <v>0</v>
      </c>
      <c r="AE33" s="210" t="s">
        <v>16</v>
      </c>
      <c r="AF33" s="211"/>
      <c r="AG33" s="21"/>
      <c r="AH33" s="21">
        <v>1</v>
      </c>
      <c r="AI33" s="21"/>
      <c r="AJ33" s="21"/>
      <c r="AK33" s="21"/>
      <c r="AL33" s="22">
        <f>SUM(AG33:AK33)</f>
        <v>1</v>
      </c>
      <c r="AQ33" s="205" t="s">
        <v>16</v>
      </c>
      <c r="AR33" s="209"/>
      <c r="AS33" s="15">
        <f>E33+Y33</f>
        <v>49</v>
      </c>
      <c r="AT33" s="15">
        <f t="shared" si="40"/>
        <v>57</v>
      </c>
      <c r="AU33" s="15">
        <f t="shared" si="40"/>
        <v>62</v>
      </c>
      <c r="AV33" s="15">
        <f t="shared" si="40"/>
        <v>77</v>
      </c>
      <c r="AW33" s="15">
        <f t="shared" si="40"/>
        <v>62</v>
      </c>
      <c r="AX33" s="21">
        <f>SUM(AS33:AW33)</f>
        <v>307</v>
      </c>
      <c r="AY33" s="210" t="s">
        <v>16</v>
      </c>
      <c r="AZ33" s="211"/>
      <c r="BA33" s="16">
        <f>M33+AG33</f>
        <v>62</v>
      </c>
      <c r="BB33" s="16">
        <f t="shared" si="41"/>
        <v>80</v>
      </c>
      <c r="BC33" s="16">
        <f t="shared" si="41"/>
        <v>74</v>
      </c>
      <c r="BD33" s="16">
        <f t="shared" si="41"/>
        <v>92</v>
      </c>
      <c r="BE33" s="16">
        <f t="shared" si="41"/>
        <v>63</v>
      </c>
      <c r="BF33" s="22">
        <f>SUM(BA33:BE33)</f>
        <v>371</v>
      </c>
    </row>
    <row r="34" spans="3:58" ht="13.5">
      <c r="C34" s="205" t="s">
        <v>13</v>
      </c>
      <c r="D34" s="206"/>
      <c r="E34" s="25">
        <f aca="true" t="shared" si="42" ref="E34:J34">SUM(E32:E33)</f>
        <v>108</v>
      </c>
      <c r="F34" s="25">
        <f t="shared" si="42"/>
        <v>115</v>
      </c>
      <c r="G34" s="25">
        <f t="shared" si="42"/>
        <v>107</v>
      </c>
      <c r="H34" s="25">
        <f t="shared" si="42"/>
        <v>134</v>
      </c>
      <c r="I34" s="25">
        <f t="shared" si="42"/>
        <v>140</v>
      </c>
      <c r="J34" s="25">
        <f t="shared" si="42"/>
        <v>604</v>
      </c>
      <c r="K34" s="207" t="s">
        <v>13</v>
      </c>
      <c r="L34" s="208"/>
      <c r="M34" s="25">
        <f aca="true" t="shared" si="43" ref="M34:R34">SUM(M32:M33)</f>
        <v>131</v>
      </c>
      <c r="N34" s="25">
        <f t="shared" si="43"/>
        <v>154</v>
      </c>
      <c r="O34" s="25">
        <f t="shared" si="43"/>
        <v>161</v>
      </c>
      <c r="P34" s="25">
        <f t="shared" si="43"/>
        <v>156</v>
      </c>
      <c r="Q34" s="25">
        <f t="shared" si="43"/>
        <v>133</v>
      </c>
      <c r="R34" s="25">
        <f t="shared" si="43"/>
        <v>735</v>
      </c>
      <c r="W34" s="205" t="s">
        <v>13</v>
      </c>
      <c r="X34" s="206"/>
      <c r="Y34" s="25">
        <f aca="true" t="shared" si="44" ref="Y34:AD34">SUM(Y32:Y33)</f>
        <v>0</v>
      </c>
      <c r="Z34" s="25">
        <f t="shared" si="44"/>
        <v>0</v>
      </c>
      <c r="AA34" s="25">
        <f t="shared" si="44"/>
        <v>0</v>
      </c>
      <c r="AB34" s="25">
        <f t="shared" si="44"/>
        <v>0</v>
      </c>
      <c r="AC34" s="25">
        <f t="shared" si="44"/>
        <v>0</v>
      </c>
      <c r="AD34" s="25">
        <f t="shared" si="44"/>
        <v>0</v>
      </c>
      <c r="AE34" s="207" t="s">
        <v>13</v>
      </c>
      <c r="AF34" s="208"/>
      <c r="AG34" s="25">
        <f aca="true" t="shared" si="45" ref="AG34:AL34">SUM(AG32:AG33)</f>
        <v>0</v>
      </c>
      <c r="AH34" s="25">
        <f t="shared" si="45"/>
        <v>1</v>
      </c>
      <c r="AI34" s="25">
        <f t="shared" si="45"/>
        <v>0</v>
      </c>
      <c r="AJ34" s="25">
        <f t="shared" si="45"/>
        <v>0</v>
      </c>
      <c r="AK34" s="25">
        <f t="shared" si="45"/>
        <v>0</v>
      </c>
      <c r="AL34" s="25">
        <f t="shared" si="45"/>
        <v>1</v>
      </c>
      <c r="AQ34" s="205" t="s">
        <v>13</v>
      </c>
      <c r="AR34" s="206"/>
      <c r="AS34" s="25">
        <f aca="true" t="shared" si="46" ref="AS34:AX34">SUM(AS32:AS33)</f>
        <v>108</v>
      </c>
      <c r="AT34" s="25">
        <f t="shared" si="46"/>
        <v>115</v>
      </c>
      <c r="AU34" s="25">
        <f t="shared" si="46"/>
        <v>107</v>
      </c>
      <c r="AV34" s="25">
        <f t="shared" si="46"/>
        <v>134</v>
      </c>
      <c r="AW34" s="25">
        <f t="shared" si="46"/>
        <v>140</v>
      </c>
      <c r="AX34" s="25">
        <f t="shared" si="46"/>
        <v>604</v>
      </c>
      <c r="AY34" s="207" t="s">
        <v>13</v>
      </c>
      <c r="AZ34" s="208"/>
      <c r="BA34" s="25">
        <f aca="true" t="shared" si="47" ref="BA34:BF34">SUM(BA32:BA33)</f>
        <v>131</v>
      </c>
      <c r="BB34" s="25">
        <f t="shared" si="47"/>
        <v>155</v>
      </c>
      <c r="BC34" s="25">
        <f t="shared" si="47"/>
        <v>161</v>
      </c>
      <c r="BD34" s="25">
        <f t="shared" si="47"/>
        <v>156</v>
      </c>
      <c r="BE34" s="25">
        <f t="shared" si="47"/>
        <v>133</v>
      </c>
      <c r="BF34" s="25">
        <f t="shared" si="47"/>
        <v>736</v>
      </c>
    </row>
    <row r="35" spans="3:58" ht="13.5">
      <c r="C35" s="35"/>
      <c r="D35" s="35"/>
      <c r="E35" s="32"/>
      <c r="F35" s="32"/>
      <c r="G35" s="32"/>
      <c r="H35" s="32"/>
      <c r="I35" s="32"/>
      <c r="J35" s="32"/>
      <c r="K35" s="35"/>
      <c r="L35" s="35"/>
      <c r="M35" s="32"/>
      <c r="N35" s="32"/>
      <c r="O35" s="32"/>
      <c r="P35" s="32"/>
      <c r="Q35" s="32"/>
      <c r="R35" s="32"/>
      <c r="W35" s="35"/>
      <c r="X35" s="35"/>
      <c r="Y35" s="32"/>
      <c r="Z35" s="32"/>
      <c r="AA35" s="32"/>
      <c r="AB35" s="32"/>
      <c r="AC35" s="32"/>
      <c r="AD35" s="32"/>
      <c r="AE35" s="35"/>
      <c r="AF35" s="35"/>
      <c r="AG35" s="32"/>
      <c r="AH35" s="32"/>
      <c r="AI35" s="32"/>
      <c r="AJ35" s="32"/>
      <c r="AK35" s="32"/>
      <c r="AL35" s="32"/>
      <c r="AQ35" s="35"/>
      <c r="AR35" s="35"/>
      <c r="AS35" s="32"/>
      <c r="AT35" s="32"/>
      <c r="AU35" s="32"/>
      <c r="AV35" s="32"/>
      <c r="AW35" s="32"/>
      <c r="AX35" s="32"/>
      <c r="AY35" s="35"/>
      <c r="AZ35" s="35"/>
      <c r="BA35" s="32"/>
      <c r="BB35" s="32"/>
      <c r="BC35" s="32"/>
      <c r="BD35" s="32"/>
      <c r="BE35" s="32"/>
      <c r="BF35" s="32"/>
    </row>
    <row r="36" spans="3:58" ht="14.25" thickBot="1">
      <c r="C36" s="205" t="s">
        <v>11</v>
      </c>
      <c r="D36" s="206"/>
      <c r="E36" s="14">
        <v>60</v>
      </c>
      <c r="F36" s="14">
        <v>61</v>
      </c>
      <c r="G36" s="14">
        <v>62</v>
      </c>
      <c r="H36" s="14">
        <v>63</v>
      </c>
      <c r="I36" s="14">
        <v>64</v>
      </c>
      <c r="J36" s="14" t="s">
        <v>13</v>
      </c>
      <c r="K36" s="214" t="s">
        <v>11</v>
      </c>
      <c r="L36" s="215"/>
      <c r="M36" s="14">
        <v>65</v>
      </c>
      <c r="N36" s="14">
        <v>66</v>
      </c>
      <c r="O36" s="14">
        <v>67</v>
      </c>
      <c r="P36" s="14">
        <v>68</v>
      </c>
      <c r="Q36" s="14">
        <v>69</v>
      </c>
      <c r="R36" s="14" t="s">
        <v>13</v>
      </c>
      <c r="W36" s="205" t="s">
        <v>11</v>
      </c>
      <c r="X36" s="206"/>
      <c r="Y36" s="14">
        <v>60</v>
      </c>
      <c r="Z36" s="14">
        <v>61</v>
      </c>
      <c r="AA36" s="14">
        <v>62</v>
      </c>
      <c r="AB36" s="14">
        <v>63</v>
      </c>
      <c r="AC36" s="14">
        <v>64</v>
      </c>
      <c r="AD36" s="14" t="s">
        <v>13</v>
      </c>
      <c r="AE36" s="214" t="s">
        <v>11</v>
      </c>
      <c r="AF36" s="215"/>
      <c r="AG36" s="14">
        <v>65</v>
      </c>
      <c r="AH36" s="14">
        <v>66</v>
      </c>
      <c r="AI36" s="14">
        <v>67</v>
      </c>
      <c r="AJ36" s="14">
        <v>68</v>
      </c>
      <c r="AK36" s="14">
        <v>69</v>
      </c>
      <c r="AL36" s="14" t="s">
        <v>13</v>
      </c>
      <c r="AQ36" s="205" t="s">
        <v>11</v>
      </c>
      <c r="AR36" s="206"/>
      <c r="AS36" s="14">
        <v>60</v>
      </c>
      <c r="AT36" s="14">
        <v>61</v>
      </c>
      <c r="AU36" s="14">
        <v>62</v>
      </c>
      <c r="AV36" s="14">
        <v>63</v>
      </c>
      <c r="AW36" s="14">
        <v>64</v>
      </c>
      <c r="AX36" s="14" t="s">
        <v>13</v>
      </c>
      <c r="AY36" s="214" t="s">
        <v>11</v>
      </c>
      <c r="AZ36" s="215"/>
      <c r="BA36" s="14">
        <v>65</v>
      </c>
      <c r="BB36" s="14">
        <v>66</v>
      </c>
      <c r="BC36" s="14">
        <v>67</v>
      </c>
      <c r="BD36" s="14">
        <v>68</v>
      </c>
      <c r="BE36" s="14">
        <v>69</v>
      </c>
      <c r="BF36" s="14" t="s">
        <v>13</v>
      </c>
    </row>
    <row r="37" spans="3:58" ht="14.25" thickBot="1">
      <c r="C37" s="205" t="s">
        <v>14</v>
      </c>
      <c r="D37" s="209"/>
      <c r="E37" s="15">
        <v>80</v>
      </c>
      <c r="F37" s="16">
        <v>102</v>
      </c>
      <c r="G37" s="16">
        <v>91</v>
      </c>
      <c r="H37" s="16">
        <v>89</v>
      </c>
      <c r="I37" s="16">
        <v>98</v>
      </c>
      <c r="J37" s="16">
        <f>SUM(E37:I37)</f>
        <v>460</v>
      </c>
      <c r="K37" s="212" t="s">
        <v>14</v>
      </c>
      <c r="L37" s="213"/>
      <c r="M37" s="16">
        <v>101</v>
      </c>
      <c r="N37" s="16">
        <v>102</v>
      </c>
      <c r="O37" s="16">
        <v>125</v>
      </c>
      <c r="P37" s="16">
        <v>109</v>
      </c>
      <c r="Q37" s="16">
        <v>87</v>
      </c>
      <c r="R37" s="17">
        <f>SUM(M37:Q37)</f>
        <v>524</v>
      </c>
      <c r="W37" s="205" t="s">
        <v>14</v>
      </c>
      <c r="X37" s="209"/>
      <c r="Y37" s="15"/>
      <c r="Z37" s="16"/>
      <c r="AA37" s="16"/>
      <c r="AB37" s="16"/>
      <c r="AC37" s="16"/>
      <c r="AD37" s="16">
        <f>SUM(Y37:AC37)</f>
        <v>0</v>
      </c>
      <c r="AE37" s="212" t="s">
        <v>14</v>
      </c>
      <c r="AF37" s="213"/>
      <c r="AG37" s="16"/>
      <c r="AH37" s="16"/>
      <c r="AI37" s="16">
        <v>1</v>
      </c>
      <c r="AJ37" s="16"/>
      <c r="AK37" s="16"/>
      <c r="AL37" s="17">
        <f>SUM(AG37:AK37)</f>
        <v>1</v>
      </c>
      <c r="AQ37" s="205" t="s">
        <v>14</v>
      </c>
      <c r="AR37" s="209"/>
      <c r="AS37" s="15">
        <f>E37+Y37</f>
        <v>80</v>
      </c>
      <c r="AT37" s="15">
        <f aca="true" t="shared" si="48" ref="AT37:AW38">F37+Z37</f>
        <v>102</v>
      </c>
      <c r="AU37" s="15">
        <f t="shared" si="48"/>
        <v>91</v>
      </c>
      <c r="AV37" s="15">
        <f t="shared" si="48"/>
        <v>89</v>
      </c>
      <c r="AW37" s="15">
        <f t="shared" si="48"/>
        <v>98</v>
      </c>
      <c r="AX37" s="16">
        <f>SUM(AS37:AW37)</f>
        <v>460</v>
      </c>
      <c r="AY37" s="212" t="s">
        <v>14</v>
      </c>
      <c r="AZ37" s="213"/>
      <c r="BA37" s="16">
        <f>M37+AG37</f>
        <v>101</v>
      </c>
      <c r="BB37" s="16">
        <f aca="true" t="shared" si="49" ref="BB37:BE38">N37+AH37</f>
        <v>102</v>
      </c>
      <c r="BC37" s="16">
        <f t="shared" si="49"/>
        <v>126</v>
      </c>
      <c r="BD37" s="16">
        <f t="shared" si="49"/>
        <v>109</v>
      </c>
      <c r="BE37" s="16">
        <f t="shared" si="49"/>
        <v>87</v>
      </c>
      <c r="BF37" s="17">
        <f>SUM(BA37:BE37)</f>
        <v>525</v>
      </c>
    </row>
    <row r="38" spans="3:58" ht="14.25" thickBot="1">
      <c r="C38" s="205" t="s">
        <v>16</v>
      </c>
      <c r="D38" s="209"/>
      <c r="E38" s="20">
        <v>84</v>
      </c>
      <c r="F38" s="21">
        <v>84</v>
      </c>
      <c r="G38" s="21">
        <v>96</v>
      </c>
      <c r="H38" s="21">
        <v>83</v>
      </c>
      <c r="I38" s="21">
        <v>101</v>
      </c>
      <c r="J38" s="21">
        <f>SUM(E38:I38)</f>
        <v>448</v>
      </c>
      <c r="K38" s="210" t="s">
        <v>16</v>
      </c>
      <c r="L38" s="211"/>
      <c r="M38" s="21">
        <v>120</v>
      </c>
      <c r="N38" s="21">
        <v>103</v>
      </c>
      <c r="O38" s="21">
        <v>104</v>
      </c>
      <c r="P38" s="21">
        <v>115</v>
      </c>
      <c r="Q38" s="21">
        <v>119</v>
      </c>
      <c r="R38" s="22">
        <f>SUM(M38:Q38)</f>
        <v>561</v>
      </c>
      <c r="W38" s="205" t="s">
        <v>16</v>
      </c>
      <c r="X38" s="209"/>
      <c r="Y38" s="20"/>
      <c r="Z38" s="21"/>
      <c r="AA38" s="21"/>
      <c r="AB38" s="21"/>
      <c r="AC38" s="21"/>
      <c r="AD38" s="21">
        <f>SUM(Y38:AC38)</f>
        <v>0</v>
      </c>
      <c r="AE38" s="210" t="s">
        <v>16</v>
      </c>
      <c r="AF38" s="211"/>
      <c r="AG38" s="21"/>
      <c r="AH38" s="21"/>
      <c r="AI38" s="21"/>
      <c r="AJ38" s="21"/>
      <c r="AK38" s="21"/>
      <c r="AL38" s="22">
        <f>SUM(AG38:AK38)</f>
        <v>0</v>
      </c>
      <c r="AQ38" s="205" t="s">
        <v>16</v>
      </c>
      <c r="AR38" s="209"/>
      <c r="AS38" s="15">
        <f>E38+Y38</f>
        <v>84</v>
      </c>
      <c r="AT38" s="15">
        <f t="shared" si="48"/>
        <v>84</v>
      </c>
      <c r="AU38" s="15">
        <f t="shared" si="48"/>
        <v>96</v>
      </c>
      <c r="AV38" s="15">
        <f t="shared" si="48"/>
        <v>83</v>
      </c>
      <c r="AW38" s="15">
        <f t="shared" si="48"/>
        <v>101</v>
      </c>
      <c r="AX38" s="21">
        <f>SUM(AS38:AW38)</f>
        <v>448</v>
      </c>
      <c r="AY38" s="210" t="s">
        <v>16</v>
      </c>
      <c r="AZ38" s="211"/>
      <c r="BA38" s="16">
        <f>M38+AG38</f>
        <v>120</v>
      </c>
      <c r="BB38" s="16">
        <f t="shared" si="49"/>
        <v>103</v>
      </c>
      <c r="BC38" s="16">
        <f t="shared" si="49"/>
        <v>104</v>
      </c>
      <c r="BD38" s="16">
        <f t="shared" si="49"/>
        <v>115</v>
      </c>
      <c r="BE38" s="16">
        <f t="shared" si="49"/>
        <v>119</v>
      </c>
      <c r="BF38" s="22">
        <f>SUM(BA38:BE38)</f>
        <v>561</v>
      </c>
    </row>
    <row r="39" spans="3:58" ht="13.5">
      <c r="C39" s="205" t="s">
        <v>13</v>
      </c>
      <c r="D39" s="206"/>
      <c r="E39" s="25">
        <f aca="true" t="shared" si="50" ref="E39:J39">SUM(E37:E38)</f>
        <v>164</v>
      </c>
      <c r="F39" s="25">
        <f t="shared" si="50"/>
        <v>186</v>
      </c>
      <c r="G39" s="25">
        <f t="shared" si="50"/>
        <v>187</v>
      </c>
      <c r="H39" s="25">
        <f t="shared" si="50"/>
        <v>172</v>
      </c>
      <c r="I39" s="25">
        <f t="shared" si="50"/>
        <v>199</v>
      </c>
      <c r="J39" s="25">
        <f t="shared" si="50"/>
        <v>908</v>
      </c>
      <c r="K39" s="207" t="s">
        <v>13</v>
      </c>
      <c r="L39" s="208"/>
      <c r="M39" s="25">
        <f aca="true" t="shared" si="51" ref="M39:R39">SUM(M37:M38)</f>
        <v>221</v>
      </c>
      <c r="N39" s="25">
        <f t="shared" si="51"/>
        <v>205</v>
      </c>
      <c r="O39" s="25">
        <f t="shared" si="51"/>
        <v>229</v>
      </c>
      <c r="P39" s="25">
        <f t="shared" si="51"/>
        <v>224</v>
      </c>
      <c r="Q39" s="25">
        <f t="shared" si="51"/>
        <v>206</v>
      </c>
      <c r="R39" s="25">
        <f t="shared" si="51"/>
        <v>1085</v>
      </c>
      <c r="W39" s="205" t="s">
        <v>13</v>
      </c>
      <c r="X39" s="206"/>
      <c r="Y39" s="25">
        <f aca="true" t="shared" si="52" ref="Y39:AD39">SUM(Y37:Y38)</f>
        <v>0</v>
      </c>
      <c r="Z39" s="25">
        <f t="shared" si="52"/>
        <v>0</v>
      </c>
      <c r="AA39" s="25">
        <f t="shared" si="52"/>
        <v>0</v>
      </c>
      <c r="AB39" s="25">
        <f t="shared" si="52"/>
        <v>0</v>
      </c>
      <c r="AC39" s="25">
        <f t="shared" si="52"/>
        <v>0</v>
      </c>
      <c r="AD39" s="25">
        <f t="shared" si="52"/>
        <v>0</v>
      </c>
      <c r="AE39" s="207" t="s">
        <v>13</v>
      </c>
      <c r="AF39" s="208"/>
      <c r="AG39" s="25">
        <f aca="true" t="shared" si="53" ref="AG39:AL39">SUM(AG37:AG38)</f>
        <v>0</v>
      </c>
      <c r="AH39" s="25">
        <f t="shared" si="53"/>
        <v>0</v>
      </c>
      <c r="AI39" s="25">
        <f t="shared" si="53"/>
        <v>1</v>
      </c>
      <c r="AJ39" s="25">
        <f t="shared" si="53"/>
        <v>0</v>
      </c>
      <c r="AK39" s="25">
        <f t="shared" si="53"/>
        <v>0</v>
      </c>
      <c r="AL39" s="25">
        <f t="shared" si="53"/>
        <v>1</v>
      </c>
      <c r="AQ39" s="205" t="s">
        <v>13</v>
      </c>
      <c r="AR39" s="206"/>
      <c r="AS39" s="25">
        <f aca="true" t="shared" si="54" ref="AS39:AX39">SUM(AS37:AS38)</f>
        <v>164</v>
      </c>
      <c r="AT39" s="25">
        <f t="shared" si="54"/>
        <v>186</v>
      </c>
      <c r="AU39" s="25">
        <f t="shared" si="54"/>
        <v>187</v>
      </c>
      <c r="AV39" s="25">
        <f t="shared" si="54"/>
        <v>172</v>
      </c>
      <c r="AW39" s="25">
        <f t="shared" si="54"/>
        <v>199</v>
      </c>
      <c r="AX39" s="25">
        <f t="shared" si="54"/>
        <v>908</v>
      </c>
      <c r="AY39" s="207" t="s">
        <v>13</v>
      </c>
      <c r="AZ39" s="208"/>
      <c r="BA39" s="25">
        <f aca="true" t="shared" si="55" ref="BA39:BF39">SUM(BA37:BA38)</f>
        <v>221</v>
      </c>
      <c r="BB39" s="25">
        <f t="shared" si="55"/>
        <v>205</v>
      </c>
      <c r="BC39" s="25">
        <f t="shared" si="55"/>
        <v>230</v>
      </c>
      <c r="BD39" s="25">
        <f t="shared" si="55"/>
        <v>224</v>
      </c>
      <c r="BE39" s="25">
        <f t="shared" si="55"/>
        <v>206</v>
      </c>
      <c r="BF39" s="25">
        <f t="shared" si="55"/>
        <v>1086</v>
      </c>
    </row>
    <row r="40" spans="3:58" ht="13.5">
      <c r="C40" s="35"/>
      <c r="D40" s="35"/>
      <c r="E40" s="32"/>
      <c r="F40" s="32"/>
      <c r="G40" s="32"/>
      <c r="H40" s="32"/>
      <c r="I40" s="32"/>
      <c r="J40" s="32"/>
      <c r="K40" s="35"/>
      <c r="L40" s="35"/>
      <c r="M40" s="32"/>
      <c r="N40" s="32"/>
      <c r="O40" s="32"/>
      <c r="P40" s="32"/>
      <c r="Q40" s="32"/>
      <c r="R40" s="32"/>
      <c r="W40" s="35"/>
      <c r="X40" s="35"/>
      <c r="Y40" s="32"/>
      <c r="Z40" s="32"/>
      <c r="AA40" s="32"/>
      <c r="AB40" s="32"/>
      <c r="AC40" s="32"/>
      <c r="AD40" s="32"/>
      <c r="AE40" s="35"/>
      <c r="AF40" s="35"/>
      <c r="AG40" s="32"/>
      <c r="AH40" s="32"/>
      <c r="AI40" s="32"/>
      <c r="AJ40" s="32"/>
      <c r="AK40" s="32"/>
      <c r="AL40" s="32"/>
      <c r="AQ40" s="35"/>
      <c r="AR40" s="35"/>
      <c r="AS40" s="32"/>
      <c r="AT40" s="32"/>
      <c r="AU40" s="32"/>
      <c r="AV40" s="32"/>
      <c r="AW40" s="32"/>
      <c r="AX40" s="32"/>
      <c r="AY40" s="35"/>
      <c r="AZ40" s="35"/>
      <c r="BA40" s="32"/>
      <c r="BB40" s="32"/>
      <c r="BC40" s="32"/>
      <c r="BD40" s="32"/>
      <c r="BE40" s="32"/>
      <c r="BF40" s="32"/>
    </row>
    <row r="41" spans="3:58" ht="14.25" thickBot="1">
      <c r="C41" s="205" t="s">
        <v>11</v>
      </c>
      <c r="D41" s="206"/>
      <c r="E41" s="14">
        <v>70</v>
      </c>
      <c r="F41" s="14">
        <v>71</v>
      </c>
      <c r="G41" s="14">
        <v>72</v>
      </c>
      <c r="H41" s="14">
        <v>73</v>
      </c>
      <c r="I41" s="14">
        <v>74</v>
      </c>
      <c r="J41" s="14" t="s">
        <v>13</v>
      </c>
      <c r="K41" s="214" t="s">
        <v>11</v>
      </c>
      <c r="L41" s="215"/>
      <c r="M41" s="14">
        <v>75</v>
      </c>
      <c r="N41" s="14">
        <v>76</v>
      </c>
      <c r="O41" s="14">
        <v>77</v>
      </c>
      <c r="P41" s="14">
        <v>78</v>
      </c>
      <c r="Q41" s="14">
        <v>79</v>
      </c>
      <c r="R41" s="14" t="s">
        <v>13</v>
      </c>
      <c r="W41" s="205" t="s">
        <v>11</v>
      </c>
      <c r="X41" s="206"/>
      <c r="Y41" s="14">
        <v>70</v>
      </c>
      <c r="Z41" s="14">
        <v>71</v>
      </c>
      <c r="AA41" s="14">
        <v>72</v>
      </c>
      <c r="AB41" s="14">
        <v>73</v>
      </c>
      <c r="AC41" s="14">
        <v>74</v>
      </c>
      <c r="AD41" s="14" t="s">
        <v>13</v>
      </c>
      <c r="AE41" s="214" t="s">
        <v>11</v>
      </c>
      <c r="AF41" s="215"/>
      <c r="AG41" s="14">
        <v>75</v>
      </c>
      <c r="AH41" s="14">
        <v>76</v>
      </c>
      <c r="AI41" s="14">
        <v>77</v>
      </c>
      <c r="AJ41" s="14">
        <v>78</v>
      </c>
      <c r="AK41" s="14">
        <v>79</v>
      </c>
      <c r="AL41" s="14" t="s">
        <v>13</v>
      </c>
      <c r="AQ41" s="205" t="s">
        <v>11</v>
      </c>
      <c r="AR41" s="206"/>
      <c r="AS41" s="14">
        <v>70</v>
      </c>
      <c r="AT41" s="14">
        <v>71</v>
      </c>
      <c r="AU41" s="14">
        <v>72</v>
      </c>
      <c r="AV41" s="14">
        <v>73</v>
      </c>
      <c r="AW41" s="14">
        <v>74</v>
      </c>
      <c r="AX41" s="14" t="s">
        <v>13</v>
      </c>
      <c r="AY41" s="214" t="s">
        <v>11</v>
      </c>
      <c r="AZ41" s="215"/>
      <c r="BA41" s="14">
        <v>75</v>
      </c>
      <c r="BB41" s="14">
        <v>76</v>
      </c>
      <c r="BC41" s="14">
        <v>77</v>
      </c>
      <c r="BD41" s="14">
        <v>78</v>
      </c>
      <c r="BE41" s="14">
        <v>79</v>
      </c>
      <c r="BF41" s="14" t="s">
        <v>13</v>
      </c>
    </row>
    <row r="42" spans="3:58" ht="13.5">
      <c r="C42" s="205" t="s">
        <v>17</v>
      </c>
      <c r="D42" s="209"/>
      <c r="E42" s="15">
        <v>44</v>
      </c>
      <c r="F42" s="16">
        <v>75</v>
      </c>
      <c r="G42" s="16">
        <v>77</v>
      </c>
      <c r="H42" s="16">
        <v>89</v>
      </c>
      <c r="I42" s="16">
        <v>63</v>
      </c>
      <c r="J42" s="16">
        <f>SUM(E42:I42)</f>
        <v>348</v>
      </c>
      <c r="K42" s="212" t="s">
        <v>14</v>
      </c>
      <c r="L42" s="213"/>
      <c r="M42" s="16">
        <v>58</v>
      </c>
      <c r="N42" s="16">
        <v>59</v>
      </c>
      <c r="O42" s="16">
        <v>50</v>
      </c>
      <c r="P42" s="16">
        <v>56</v>
      </c>
      <c r="Q42" s="16">
        <v>58</v>
      </c>
      <c r="R42" s="17">
        <f>SUM(M42:Q42)</f>
        <v>281</v>
      </c>
      <c r="W42" s="205" t="s">
        <v>14</v>
      </c>
      <c r="X42" s="209"/>
      <c r="Y42" s="15"/>
      <c r="Z42" s="16"/>
      <c r="AA42" s="16"/>
      <c r="AB42" s="16"/>
      <c r="AC42" s="16"/>
      <c r="AD42" s="16">
        <f>SUM(Y42:AC42)</f>
        <v>0</v>
      </c>
      <c r="AE42" s="212" t="s">
        <v>14</v>
      </c>
      <c r="AF42" s="213"/>
      <c r="AG42" s="16"/>
      <c r="AH42" s="16"/>
      <c r="AI42" s="16"/>
      <c r="AJ42" s="16"/>
      <c r="AK42" s="16"/>
      <c r="AL42" s="17">
        <f>SUM(AG42:AK42)</f>
        <v>0</v>
      </c>
      <c r="AQ42" s="205" t="s">
        <v>14</v>
      </c>
      <c r="AR42" s="209"/>
      <c r="AS42" s="15">
        <f>E42+Y42</f>
        <v>44</v>
      </c>
      <c r="AT42" s="15">
        <f aca="true" t="shared" si="56" ref="AT42:AW43">F42+Z42</f>
        <v>75</v>
      </c>
      <c r="AU42" s="15">
        <f t="shared" si="56"/>
        <v>77</v>
      </c>
      <c r="AV42" s="15">
        <f t="shared" si="56"/>
        <v>89</v>
      </c>
      <c r="AW42" s="15">
        <f t="shared" si="56"/>
        <v>63</v>
      </c>
      <c r="AX42" s="16">
        <f>SUM(AS42:AW42)</f>
        <v>348</v>
      </c>
      <c r="AY42" s="212" t="s">
        <v>14</v>
      </c>
      <c r="AZ42" s="213"/>
      <c r="BA42" s="16">
        <f>M42+AG42</f>
        <v>58</v>
      </c>
      <c r="BB42" s="16">
        <f aca="true" t="shared" si="57" ref="BB42:BE43">N42+AH42</f>
        <v>59</v>
      </c>
      <c r="BC42" s="16">
        <f t="shared" si="57"/>
        <v>50</v>
      </c>
      <c r="BD42" s="16">
        <f t="shared" si="57"/>
        <v>56</v>
      </c>
      <c r="BE42" s="16">
        <f t="shared" si="57"/>
        <v>58</v>
      </c>
      <c r="BF42" s="17">
        <f>SUM(BA42:BE42)</f>
        <v>281</v>
      </c>
    </row>
    <row r="43" spans="3:58" ht="14.25" thickBot="1">
      <c r="C43" s="205" t="s">
        <v>16</v>
      </c>
      <c r="D43" s="209"/>
      <c r="E43" s="20">
        <v>62</v>
      </c>
      <c r="F43" s="21">
        <v>70</v>
      </c>
      <c r="G43" s="21">
        <v>91</v>
      </c>
      <c r="H43" s="21">
        <v>79</v>
      </c>
      <c r="I43" s="21">
        <v>67</v>
      </c>
      <c r="J43" s="21">
        <f>SUM(E43:I43)</f>
        <v>369</v>
      </c>
      <c r="K43" s="210" t="s">
        <v>16</v>
      </c>
      <c r="L43" s="211"/>
      <c r="M43" s="21">
        <v>76</v>
      </c>
      <c r="N43" s="21">
        <v>55</v>
      </c>
      <c r="O43" s="21">
        <v>69</v>
      </c>
      <c r="P43" s="21">
        <v>81</v>
      </c>
      <c r="Q43" s="21">
        <v>89</v>
      </c>
      <c r="R43" s="22">
        <f>SUM(M43:Q43)</f>
        <v>370</v>
      </c>
      <c r="W43" s="205" t="s">
        <v>16</v>
      </c>
      <c r="X43" s="209"/>
      <c r="Y43" s="20"/>
      <c r="Z43" s="21"/>
      <c r="AA43" s="21"/>
      <c r="AB43" s="21">
        <v>1</v>
      </c>
      <c r="AC43" s="21"/>
      <c r="AD43" s="21">
        <f>SUM(Y43:AC43)</f>
        <v>1</v>
      </c>
      <c r="AE43" s="210" t="s">
        <v>16</v>
      </c>
      <c r="AF43" s="211"/>
      <c r="AG43" s="21"/>
      <c r="AH43" s="21"/>
      <c r="AI43" s="21"/>
      <c r="AJ43" s="21"/>
      <c r="AK43" s="21"/>
      <c r="AL43" s="22">
        <f>SUM(AG43:AK43)</f>
        <v>0</v>
      </c>
      <c r="AQ43" s="205" t="s">
        <v>16</v>
      </c>
      <c r="AR43" s="209"/>
      <c r="AS43" s="20">
        <f>E43+Y43</f>
        <v>62</v>
      </c>
      <c r="AT43" s="20">
        <f t="shared" si="56"/>
        <v>70</v>
      </c>
      <c r="AU43" s="20">
        <f t="shared" si="56"/>
        <v>91</v>
      </c>
      <c r="AV43" s="20">
        <f t="shared" si="56"/>
        <v>80</v>
      </c>
      <c r="AW43" s="20">
        <f t="shared" si="56"/>
        <v>67</v>
      </c>
      <c r="AX43" s="21">
        <f>SUM(AS43:AW43)</f>
        <v>370</v>
      </c>
      <c r="AY43" s="210" t="s">
        <v>16</v>
      </c>
      <c r="AZ43" s="211"/>
      <c r="BA43" s="21">
        <f>M43+AG43</f>
        <v>76</v>
      </c>
      <c r="BB43" s="21">
        <f t="shared" si="57"/>
        <v>55</v>
      </c>
      <c r="BC43" s="21">
        <f t="shared" si="57"/>
        <v>69</v>
      </c>
      <c r="BD43" s="21">
        <f t="shared" si="57"/>
        <v>81</v>
      </c>
      <c r="BE43" s="21">
        <f t="shared" si="57"/>
        <v>89</v>
      </c>
      <c r="BF43" s="22">
        <f>SUM(BA43:BE43)</f>
        <v>370</v>
      </c>
    </row>
    <row r="44" spans="3:58" ht="13.5">
      <c r="C44" s="205" t="s">
        <v>13</v>
      </c>
      <c r="D44" s="206"/>
      <c r="E44" s="25">
        <f aca="true" t="shared" si="58" ref="E44:J44">SUM(E42:E43)</f>
        <v>106</v>
      </c>
      <c r="F44" s="25">
        <f t="shared" si="58"/>
        <v>145</v>
      </c>
      <c r="G44" s="25">
        <f t="shared" si="58"/>
        <v>168</v>
      </c>
      <c r="H44" s="25">
        <f t="shared" si="58"/>
        <v>168</v>
      </c>
      <c r="I44" s="25">
        <f t="shared" si="58"/>
        <v>130</v>
      </c>
      <c r="J44" s="25">
        <f t="shared" si="58"/>
        <v>717</v>
      </c>
      <c r="K44" s="207" t="s">
        <v>13</v>
      </c>
      <c r="L44" s="208"/>
      <c r="M44" s="25">
        <f aca="true" t="shared" si="59" ref="M44:R44">SUM(M42:M43)</f>
        <v>134</v>
      </c>
      <c r="N44" s="25">
        <f t="shared" si="59"/>
        <v>114</v>
      </c>
      <c r="O44" s="25">
        <f t="shared" si="59"/>
        <v>119</v>
      </c>
      <c r="P44" s="25">
        <f t="shared" si="59"/>
        <v>137</v>
      </c>
      <c r="Q44" s="25">
        <f t="shared" si="59"/>
        <v>147</v>
      </c>
      <c r="R44" s="25">
        <f t="shared" si="59"/>
        <v>651</v>
      </c>
      <c r="W44" s="205" t="s">
        <v>13</v>
      </c>
      <c r="X44" s="206"/>
      <c r="Y44" s="25">
        <f aca="true" t="shared" si="60" ref="Y44:AD44">SUM(Y42:Y43)</f>
        <v>0</v>
      </c>
      <c r="Z44" s="25">
        <f t="shared" si="60"/>
        <v>0</v>
      </c>
      <c r="AA44" s="25">
        <f t="shared" si="60"/>
        <v>0</v>
      </c>
      <c r="AB44" s="25">
        <f t="shared" si="60"/>
        <v>1</v>
      </c>
      <c r="AC44" s="25">
        <f t="shared" si="60"/>
        <v>0</v>
      </c>
      <c r="AD44" s="25">
        <f t="shared" si="60"/>
        <v>1</v>
      </c>
      <c r="AE44" s="207" t="s">
        <v>13</v>
      </c>
      <c r="AF44" s="208"/>
      <c r="AG44" s="25">
        <f aca="true" t="shared" si="61" ref="AG44:AL44">SUM(AG42:AG43)</f>
        <v>0</v>
      </c>
      <c r="AH44" s="25">
        <f t="shared" si="61"/>
        <v>0</v>
      </c>
      <c r="AI44" s="25">
        <f t="shared" si="61"/>
        <v>0</v>
      </c>
      <c r="AJ44" s="25">
        <f t="shared" si="61"/>
        <v>0</v>
      </c>
      <c r="AK44" s="25">
        <f t="shared" si="61"/>
        <v>0</v>
      </c>
      <c r="AL44" s="25">
        <f t="shared" si="61"/>
        <v>0</v>
      </c>
      <c r="AQ44" s="205" t="s">
        <v>13</v>
      </c>
      <c r="AR44" s="206"/>
      <c r="AS44" s="25">
        <f aca="true" t="shared" si="62" ref="AS44:AX44">SUM(AS42:AS43)</f>
        <v>106</v>
      </c>
      <c r="AT44" s="25">
        <f t="shared" si="62"/>
        <v>145</v>
      </c>
      <c r="AU44" s="25">
        <f t="shared" si="62"/>
        <v>168</v>
      </c>
      <c r="AV44" s="25">
        <f t="shared" si="62"/>
        <v>169</v>
      </c>
      <c r="AW44" s="25">
        <f t="shared" si="62"/>
        <v>130</v>
      </c>
      <c r="AX44" s="25">
        <f t="shared" si="62"/>
        <v>718</v>
      </c>
      <c r="AY44" s="207" t="s">
        <v>13</v>
      </c>
      <c r="AZ44" s="208"/>
      <c r="BA44" s="25">
        <f aca="true" t="shared" si="63" ref="BA44:BF44">SUM(BA42:BA43)</f>
        <v>134</v>
      </c>
      <c r="BB44" s="25">
        <f t="shared" si="63"/>
        <v>114</v>
      </c>
      <c r="BC44" s="25">
        <f t="shared" si="63"/>
        <v>119</v>
      </c>
      <c r="BD44" s="25">
        <f t="shared" si="63"/>
        <v>137</v>
      </c>
      <c r="BE44" s="25">
        <f t="shared" si="63"/>
        <v>147</v>
      </c>
      <c r="BF44" s="25">
        <f t="shared" si="63"/>
        <v>651</v>
      </c>
    </row>
    <row r="45" spans="3:58" ht="13.5">
      <c r="C45" s="35"/>
      <c r="D45" s="35"/>
      <c r="E45" s="32"/>
      <c r="F45" s="32"/>
      <c r="G45" s="32"/>
      <c r="H45" s="32"/>
      <c r="I45" s="32"/>
      <c r="J45" s="32"/>
      <c r="K45" s="35"/>
      <c r="L45" s="35"/>
      <c r="M45" s="32"/>
      <c r="N45" s="32"/>
      <c r="O45" s="32"/>
      <c r="P45" s="32"/>
      <c r="Q45" s="32"/>
      <c r="R45" s="32"/>
      <c r="W45" s="35"/>
      <c r="X45" s="35"/>
      <c r="Y45" s="32"/>
      <c r="Z45" s="32"/>
      <c r="AA45" s="32"/>
      <c r="AB45" s="32"/>
      <c r="AC45" s="32"/>
      <c r="AD45" s="32"/>
      <c r="AE45" s="35"/>
      <c r="AF45" s="35"/>
      <c r="AG45" s="32"/>
      <c r="AH45" s="32"/>
      <c r="AI45" s="32"/>
      <c r="AJ45" s="32"/>
      <c r="AK45" s="32"/>
      <c r="AL45" s="32"/>
      <c r="AQ45" s="35"/>
      <c r="AR45" s="35"/>
      <c r="AS45" s="32"/>
      <c r="AT45" s="32"/>
      <c r="AU45" s="32"/>
      <c r="AV45" s="32"/>
      <c r="AW45" s="32"/>
      <c r="AX45" s="32"/>
      <c r="AY45" s="35"/>
      <c r="AZ45" s="35"/>
      <c r="BA45" s="32"/>
      <c r="BB45" s="32"/>
      <c r="BC45" s="32"/>
      <c r="BD45" s="32"/>
      <c r="BE45" s="32"/>
      <c r="BF45" s="32"/>
    </row>
    <row r="46" spans="3:58" ht="14.25" thickBot="1">
      <c r="C46" s="205" t="s">
        <v>11</v>
      </c>
      <c r="D46" s="206"/>
      <c r="E46" s="14">
        <v>80</v>
      </c>
      <c r="F46" s="14">
        <v>81</v>
      </c>
      <c r="G46" s="14">
        <v>82</v>
      </c>
      <c r="H46" s="14">
        <v>83</v>
      </c>
      <c r="I46" s="14">
        <v>84</v>
      </c>
      <c r="J46" s="14" t="s">
        <v>13</v>
      </c>
      <c r="K46" s="214" t="s">
        <v>11</v>
      </c>
      <c r="L46" s="215"/>
      <c r="M46" s="14">
        <v>85</v>
      </c>
      <c r="N46" s="14">
        <v>86</v>
      </c>
      <c r="O46" s="14">
        <v>87</v>
      </c>
      <c r="P46" s="14">
        <v>88</v>
      </c>
      <c r="Q46" s="14">
        <v>89</v>
      </c>
      <c r="R46" s="14" t="s">
        <v>13</v>
      </c>
      <c r="W46" s="205" t="s">
        <v>11</v>
      </c>
      <c r="X46" s="206"/>
      <c r="Y46" s="14">
        <v>80</v>
      </c>
      <c r="Z46" s="14">
        <v>81</v>
      </c>
      <c r="AA46" s="14">
        <v>82</v>
      </c>
      <c r="AB46" s="14">
        <v>83</v>
      </c>
      <c r="AC46" s="14">
        <v>84</v>
      </c>
      <c r="AD46" s="14" t="s">
        <v>13</v>
      </c>
      <c r="AE46" s="214" t="s">
        <v>11</v>
      </c>
      <c r="AF46" s="215"/>
      <c r="AG46" s="14">
        <v>85</v>
      </c>
      <c r="AH46" s="14">
        <v>86</v>
      </c>
      <c r="AI46" s="14">
        <v>87</v>
      </c>
      <c r="AJ46" s="14">
        <v>88</v>
      </c>
      <c r="AK46" s="14">
        <v>89</v>
      </c>
      <c r="AL46" s="14" t="s">
        <v>13</v>
      </c>
      <c r="AQ46" s="205" t="s">
        <v>11</v>
      </c>
      <c r="AR46" s="206"/>
      <c r="AS46" s="14">
        <v>80</v>
      </c>
      <c r="AT46" s="14">
        <v>81</v>
      </c>
      <c r="AU46" s="14">
        <v>82</v>
      </c>
      <c r="AV46" s="14">
        <v>83</v>
      </c>
      <c r="AW46" s="14">
        <v>84</v>
      </c>
      <c r="AX46" s="14" t="s">
        <v>13</v>
      </c>
      <c r="AY46" s="214" t="s">
        <v>11</v>
      </c>
      <c r="AZ46" s="215"/>
      <c r="BA46" s="14">
        <v>85</v>
      </c>
      <c r="BB46" s="14">
        <v>86</v>
      </c>
      <c r="BC46" s="14">
        <v>87</v>
      </c>
      <c r="BD46" s="14">
        <v>88</v>
      </c>
      <c r="BE46" s="14">
        <v>89</v>
      </c>
      <c r="BF46" s="14" t="s">
        <v>13</v>
      </c>
    </row>
    <row r="47" spans="3:58" ht="13.5">
      <c r="C47" s="205" t="s">
        <v>14</v>
      </c>
      <c r="D47" s="209"/>
      <c r="E47" s="15">
        <v>52</v>
      </c>
      <c r="F47" s="16">
        <v>52</v>
      </c>
      <c r="G47" s="16">
        <v>45</v>
      </c>
      <c r="H47" s="16">
        <v>48</v>
      </c>
      <c r="I47" s="16">
        <v>46</v>
      </c>
      <c r="J47" s="16">
        <f>SUM(E47:I47)</f>
        <v>243</v>
      </c>
      <c r="K47" s="212" t="s">
        <v>14</v>
      </c>
      <c r="L47" s="213"/>
      <c r="M47" s="16">
        <v>32</v>
      </c>
      <c r="N47" s="16">
        <v>27</v>
      </c>
      <c r="O47" s="16">
        <v>19</v>
      </c>
      <c r="P47" s="16">
        <v>29</v>
      </c>
      <c r="Q47" s="16">
        <v>21</v>
      </c>
      <c r="R47" s="17">
        <f>SUM(M47:Q47)</f>
        <v>128</v>
      </c>
      <c r="W47" s="205" t="s">
        <v>14</v>
      </c>
      <c r="X47" s="209"/>
      <c r="Y47" s="15"/>
      <c r="Z47" s="16">
        <v>1</v>
      </c>
      <c r="AA47" s="16"/>
      <c r="AB47" s="16"/>
      <c r="AC47" s="16"/>
      <c r="AD47" s="16">
        <f>SUM(Y47:AC47)</f>
        <v>1</v>
      </c>
      <c r="AE47" s="212" t="s">
        <v>14</v>
      </c>
      <c r="AF47" s="213"/>
      <c r="AG47" s="16"/>
      <c r="AH47" s="16"/>
      <c r="AI47" s="16"/>
      <c r="AJ47" s="16"/>
      <c r="AK47" s="16"/>
      <c r="AL47" s="17">
        <f>SUM(AG47:AK47)</f>
        <v>0</v>
      </c>
      <c r="AQ47" s="205" t="s">
        <v>14</v>
      </c>
      <c r="AR47" s="209"/>
      <c r="AS47" s="15">
        <f>E47+Y47</f>
        <v>52</v>
      </c>
      <c r="AT47" s="15">
        <f aca="true" t="shared" si="64" ref="AT47:AW48">F47+Z47</f>
        <v>53</v>
      </c>
      <c r="AU47" s="15">
        <f t="shared" si="64"/>
        <v>45</v>
      </c>
      <c r="AV47" s="15">
        <f t="shared" si="64"/>
        <v>48</v>
      </c>
      <c r="AW47" s="15">
        <f t="shared" si="64"/>
        <v>46</v>
      </c>
      <c r="AX47" s="16">
        <f>SUM(AS47:AW47)</f>
        <v>244</v>
      </c>
      <c r="AY47" s="212" t="s">
        <v>14</v>
      </c>
      <c r="AZ47" s="213"/>
      <c r="BA47" s="16">
        <f>M47+AG47</f>
        <v>32</v>
      </c>
      <c r="BB47" s="16">
        <f aca="true" t="shared" si="65" ref="BB47:BE48">N47+AH47</f>
        <v>27</v>
      </c>
      <c r="BC47" s="16">
        <f t="shared" si="65"/>
        <v>19</v>
      </c>
      <c r="BD47" s="16">
        <f t="shared" si="65"/>
        <v>29</v>
      </c>
      <c r="BE47" s="16">
        <f t="shared" si="65"/>
        <v>21</v>
      </c>
      <c r="BF47" s="17">
        <f>SUM(BA47:BE47)</f>
        <v>128</v>
      </c>
    </row>
    <row r="48" spans="3:58" ht="14.25" thickBot="1">
      <c r="C48" s="205" t="s">
        <v>16</v>
      </c>
      <c r="D48" s="209"/>
      <c r="E48" s="20">
        <v>73</v>
      </c>
      <c r="F48" s="21">
        <v>73</v>
      </c>
      <c r="G48" s="21">
        <v>94</v>
      </c>
      <c r="H48" s="21">
        <v>70</v>
      </c>
      <c r="I48" s="21">
        <v>73</v>
      </c>
      <c r="J48" s="21">
        <f>SUM(E48:I48)</f>
        <v>383</v>
      </c>
      <c r="K48" s="210" t="s">
        <v>16</v>
      </c>
      <c r="L48" s="211"/>
      <c r="M48" s="21">
        <v>86</v>
      </c>
      <c r="N48" s="21">
        <v>60</v>
      </c>
      <c r="O48" s="21">
        <v>69</v>
      </c>
      <c r="P48" s="21">
        <v>46</v>
      </c>
      <c r="Q48" s="21">
        <v>44</v>
      </c>
      <c r="R48" s="22">
        <f>SUM(M48:Q48)</f>
        <v>305</v>
      </c>
      <c r="W48" s="205" t="s">
        <v>16</v>
      </c>
      <c r="X48" s="209"/>
      <c r="Y48" s="20"/>
      <c r="Z48" s="21"/>
      <c r="AA48" s="21"/>
      <c r="AB48" s="21"/>
      <c r="AC48" s="21"/>
      <c r="AD48" s="21">
        <f>SUM(Y48:AC48)</f>
        <v>0</v>
      </c>
      <c r="AE48" s="210" t="s">
        <v>16</v>
      </c>
      <c r="AF48" s="211"/>
      <c r="AG48" s="21"/>
      <c r="AH48" s="21"/>
      <c r="AI48" s="21"/>
      <c r="AJ48" s="21"/>
      <c r="AK48" s="21"/>
      <c r="AL48" s="22">
        <f>SUM(AG48:AK48)</f>
        <v>0</v>
      </c>
      <c r="AQ48" s="205" t="s">
        <v>16</v>
      </c>
      <c r="AR48" s="209"/>
      <c r="AS48" s="20">
        <f>E48+Y48</f>
        <v>73</v>
      </c>
      <c r="AT48" s="20">
        <f t="shared" si="64"/>
        <v>73</v>
      </c>
      <c r="AU48" s="20">
        <f t="shared" si="64"/>
        <v>94</v>
      </c>
      <c r="AV48" s="20">
        <f t="shared" si="64"/>
        <v>70</v>
      </c>
      <c r="AW48" s="20">
        <f t="shared" si="64"/>
        <v>73</v>
      </c>
      <c r="AX48" s="21">
        <f>SUM(AS48:AW48)</f>
        <v>383</v>
      </c>
      <c r="AY48" s="210" t="s">
        <v>16</v>
      </c>
      <c r="AZ48" s="211"/>
      <c r="BA48" s="21">
        <f>M48+AG48</f>
        <v>86</v>
      </c>
      <c r="BB48" s="21">
        <f t="shared" si="65"/>
        <v>60</v>
      </c>
      <c r="BC48" s="21">
        <f t="shared" si="65"/>
        <v>69</v>
      </c>
      <c r="BD48" s="21">
        <f t="shared" si="65"/>
        <v>46</v>
      </c>
      <c r="BE48" s="21">
        <f t="shared" si="65"/>
        <v>44</v>
      </c>
      <c r="BF48" s="22">
        <f>SUM(BA48:BE48)</f>
        <v>305</v>
      </c>
    </row>
    <row r="49" spans="3:58" ht="13.5">
      <c r="C49" s="205" t="s">
        <v>13</v>
      </c>
      <c r="D49" s="206"/>
      <c r="E49" s="25">
        <f aca="true" t="shared" si="66" ref="E49:J49">SUM(E47:E48)</f>
        <v>125</v>
      </c>
      <c r="F49" s="25">
        <f t="shared" si="66"/>
        <v>125</v>
      </c>
      <c r="G49" s="25">
        <f t="shared" si="66"/>
        <v>139</v>
      </c>
      <c r="H49" s="25">
        <f t="shared" si="66"/>
        <v>118</v>
      </c>
      <c r="I49" s="25">
        <f t="shared" si="66"/>
        <v>119</v>
      </c>
      <c r="J49" s="25">
        <f t="shared" si="66"/>
        <v>626</v>
      </c>
      <c r="K49" s="207" t="s">
        <v>13</v>
      </c>
      <c r="L49" s="208"/>
      <c r="M49" s="25">
        <f aca="true" t="shared" si="67" ref="M49:R49">SUM(M47:M48)</f>
        <v>118</v>
      </c>
      <c r="N49" s="25">
        <f t="shared" si="67"/>
        <v>87</v>
      </c>
      <c r="O49" s="25">
        <f t="shared" si="67"/>
        <v>88</v>
      </c>
      <c r="P49" s="25">
        <f t="shared" si="67"/>
        <v>75</v>
      </c>
      <c r="Q49" s="25">
        <f t="shared" si="67"/>
        <v>65</v>
      </c>
      <c r="R49" s="25">
        <f t="shared" si="67"/>
        <v>433</v>
      </c>
      <c r="W49" s="205" t="s">
        <v>13</v>
      </c>
      <c r="X49" s="206"/>
      <c r="Y49" s="25">
        <f aca="true" t="shared" si="68" ref="Y49:AD49">SUM(Y47:Y48)</f>
        <v>0</v>
      </c>
      <c r="Z49" s="25">
        <f t="shared" si="68"/>
        <v>1</v>
      </c>
      <c r="AA49" s="25">
        <f t="shared" si="68"/>
        <v>0</v>
      </c>
      <c r="AB49" s="25">
        <f t="shared" si="68"/>
        <v>0</v>
      </c>
      <c r="AC49" s="25">
        <f t="shared" si="68"/>
        <v>0</v>
      </c>
      <c r="AD49" s="25">
        <f t="shared" si="68"/>
        <v>1</v>
      </c>
      <c r="AE49" s="207" t="s">
        <v>13</v>
      </c>
      <c r="AF49" s="208"/>
      <c r="AG49" s="25">
        <f aca="true" t="shared" si="69" ref="AG49:AL49">SUM(AG47:AG48)</f>
        <v>0</v>
      </c>
      <c r="AH49" s="25">
        <f t="shared" si="69"/>
        <v>0</v>
      </c>
      <c r="AI49" s="25">
        <f t="shared" si="69"/>
        <v>0</v>
      </c>
      <c r="AJ49" s="25">
        <f t="shared" si="69"/>
        <v>0</v>
      </c>
      <c r="AK49" s="25">
        <f t="shared" si="69"/>
        <v>0</v>
      </c>
      <c r="AL49" s="25">
        <f t="shared" si="69"/>
        <v>0</v>
      </c>
      <c r="AQ49" s="205" t="s">
        <v>13</v>
      </c>
      <c r="AR49" s="206"/>
      <c r="AS49" s="25">
        <f aca="true" t="shared" si="70" ref="AS49:AX49">SUM(AS47:AS48)</f>
        <v>125</v>
      </c>
      <c r="AT49" s="25">
        <f t="shared" si="70"/>
        <v>126</v>
      </c>
      <c r="AU49" s="25">
        <f t="shared" si="70"/>
        <v>139</v>
      </c>
      <c r="AV49" s="25">
        <f t="shared" si="70"/>
        <v>118</v>
      </c>
      <c r="AW49" s="25">
        <f t="shared" si="70"/>
        <v>119</v>
      </c>
      <c r="AX49" s="25">
        <f t="shared" si="70"/>
        <v>627</v>
      </c>
      <c r="AY49" s="207" t="s">
        <v>13</v>
      </c>
      <c r="AZ49" s="208"/>
      <c r="BA49" s="25">
        <f aca="true" t="shared" si="71" ref="BA49:BF49">SUM(BA47:BA48)</f>
        <v>118</v>
      </c>
      <c r="BB49" s="25">
        <f t="shared" si="71"/>
        <v>87</v>
      </c>
      <c r="BC49" s="25">
        <f t="shared" si="71"/>
        <v>88</v>
      </c>
      <c r="BD49" s="25">
        <f t="shared" si="71"/>
        <v>75</v>
      </c>
      <c r="BE49" s="25">
        <f t="shared" si="71"/>
        <v>65</v>
      </c>
      <c r="BF49" s="25">
        <f t="shared" si="71"/>
        <v>433</v>
      </c>
    </row>
    <row r="50" spans="3:58" ht="13.5">
      <c r="C50" s="35"/>
      <c r="D50" s="35"/>
      <c r="E50" s="32"/>
      <c r="F50" s="32"/>
      <c r="G50" s="32"/>
      <c r="H50" s="32"/>
      <c r="I50" s="32"/>
      <c r="J50" s="32"/>
      <c r="K50" s="35"/>
      <c r="L50" s="35"/>
      <c r="M50" s="32"/>
      <c r="N50" s="32"/>
      <c r="O50" s="32"/>
      <c r="P50" s="32"/>
      <c r="Q50" s="32"/>
      <c r="R50" s="32"/>
      <c r="W50" s="35"/>
      <c r="X50" s="35"/>
      <c r="Y50" s="32"/>
      <c r="Z50" s="32"/>
      <c r="AA50" s="32"/>
      <c r="AB50" s="32"/>
      <c r="AC50" s="32"/>
      <c r="AD50" s="32"/>
      <c r="AE50" s="35"/>
      <c r="AF50" s="35"/>
      <c r="AG50" s="32"/>
      <c r="AH50" s="32"/>
      <c r="AI50" s="32"/>
      <c r="AJ50" s="32"/>
      <c r="AK50" s="32"/>
      <c r="AL50" s="32"/>
      <c r="AQ50" s="35"/>
      <c r="AR50" s="35"/>
      <c r="AS50" s="32"/>
      <c r="AT50" s="32"/>
      <c r="AU50" s="32"/>
      <c r="AV50" s="32"/>
      <c r="AW50" s="32"/>
      <c r="AX50" s="32"/>
      <c r="AY50" s="35"/>
      <c r="AZ50" s="35"/>
      <c r="BA50" s="32"/>
      <c r="BB50" s="32"/>
      <c r="BC50" s="32"/>
      <c r="BD50" s="32"/>
      <c r="BE50" s="32"/>
      <c r="BF50" s="32"/>
    </row>
    <row r="51" spans="3:58" ht="14.25" thickBot="1">
      <c r="C51" s="205" t="s">
        <v>11</v>
      </c>
      <c r="D51" s="206"/>
      <c r="E51" s="14">
        <v>90</v>
      </c>
      <c r="F51" s="14">
        <v>91</v>
      </c>
      <c r="G51" s="14">
        <v>92</v>
      </c>
      <c r="H51" s="14">
        <v>93</v>
      </c>
      <c r="I51" s="14">
        <v>94</v>
      </c>
      <c r="J51" s="14" t="s">
        <v>13</v>
      </c>
      <c r="K51" s="214" t="s">
        <v>11</v>
      </c>
      <c r="L51" s="215"/>
      <c r="M51" s="14">
        <v>95</v>
      </c>
      <c r="N51" s="14">
        <v>96</v>
      </c>
      <c r="O51" s="14">
        <v>97</v>
      </c>
      <c r="P51" s="14">
        <v>98</v>
      </c>
      <c r="Q51" s="14">
        <v>99</v>
      </c>
      <c r="R51" s="14" t="s">
        <v>13</v>
      </c>
      <c r="W51" s="205" t="s">
        <v>11</v>
      </c>
      <c r="X51" s="206"/>
      <c r="Y51" s="14">
        <v>90</v>
      </c>
      <c r="Z51" s="14">
        <v>91</v>
      </c>
      <c r="AA51" s="14">
        <v>92</v>
      </c>
      <c r="AB51" s="14">
        <v>93</v>
      </c>
      <c r="AC51" s="14">
        <v>94</v>
      </c>
      <c r="AD51" s="14" t="s">
        <v>13</v>
      </c>
      <c r="AE51" s="214" t="s">
        <v>11</v>
      </c>
      <c r="AF51" s="215"/>
      <c r="AG51" s="14">
        <v>95</v>
      </c>
      <c r="AH51" s="14">
        <v>96</v>
      </c>
      <c r="AI51" s="14">
        <v>97</v>
      </c>
      <c r="AJ51" s="14">
        <v>98</v>
      </c>
      <c r="AK51" s="14">
        <v>99</v>
      </c>
      <c r="AL51" s="14" t="s">
        <v>13</v>
      </c>
      <c r="AQ51" s="205" t="s">
        <v>11</v>
      </c>
      <c r="AR51" s="206"/>
      <c r="AS51" s="14">
        <v>90</v>
      </c>
      <c r="AT51" s="14">
        <v>91</v>
      </c>
      <c r="AU51" s="14">
        <v>92</v>
      </c>
      <c r="AV51" s="14">
        <v>93</v>
      </c>
      <c r="AW51" s="14">
        <v>94</v>
      </c>
      <c r="AX51" s="14" t="s">
        <v>13</v>
      </c>
      <c r="AY51" s="214" t="s">
        <v>11</v>
      </c>
      <c r="AZ51" s="215"/>
      <c r="BA51" s="14">
        <v>95</v>
      </c>
      <c r="BB51" s="14">
        <v>96</v>
      </c>
      <c r="BC51" s="14">
        <v>97</v>
      </c>
      <c r="BD51" s="14">
        <v>98</v>
      </c>
      <c r="BE51" s="14">
        <v>99</v>
      </c>
      <c r="BF51" s="14" t="s">
        <v>13</v>
      </c>
    </row>
    <row r="52" spans="3:58" ht="13.5">
      <c r="C52" s="205" t="s">
        <v>14</v>
      </c>
      <c r="D52" s="209"/>
      <c r="E52" s="15">
        <v>16</v>
      </c>
      <c r="F52" s="16">
        <v>14</v>
      </c>
      <c r="G52" s="16">
        <v>13</v>
      </c>
      <c r="H52" s="16">
        <v>5</v>
      </c>
      <c r="I52" s="16">
        <v>7</v>
      </c>
      <c r="J52" s="16">
        <f>SUM(E52:I52)</f>
        <v>55</v>
      </c>
      <c r="K52" s="212" t="s">
        <v>14</v>
      </c>
      <c r="L52" s="213"/>
      <c r="M52" s="16">
        <v>3</v>
      </c>
      <c r="N52" s="16">
        <v>2</v>
      </c>
      <c r="O52" s="16">
        <v>4</v>
      </c>
      <c r="P52" s="16"/>
      <c r="Q52" s="16">
        <v>1</v>
      </c>
      <c r="R52" s="17">
        <f>SUM(M52:Q52)</f>
        <v>10</v>
      </c>
      <c r="W52" s="205" t="s">
        <v>14</v>
      </c>
      <c r="X52" s="209"/>
      <c r="Y52" s="15"/>
      <c r="Z52" s="16"/>
      <c r="AA52" s="16"/>
      <c r="AB52" s="16"/>
      <c r="AC52" s="16"/>
      <c r="AD52" s="16">
        <f>SUM(Y52:AC52)</f>
        <v>0</v>
      </c>
      <c r="AE52" s="212" t="s">
        <v>14</v>
      </c>
      <c r="AF52" s="213"/>
      <c r="AG52" s="16"/>
      <c r="AH52" s="16"/>
      <c r="AI52" s="16"/>
      <c r="AJ52" s="16"/>
      <c r="AK52" s="16"/>
      <c r="AL52" s="17">
        <f>SUM(AG52:AK52)</f>
        <v>0</v>
      </c>
      <c r="AQ52" s="205" t="s">
        <v>14</v>
      </c>
      <c r="AR52" s="209"/>
      <c r="AS52" s="15">
        <f aca="true" t="shared" si="72" ref="AS52:AW53">E52+Y52</f>
        <v>16</v>
      </c>
      <c r="AT52" s="15">
        <f t="shared" si="72"/>
        <v>14</v>
      </c>
      <c r="AU52" s="15">
        <f t="shared" si="72"/>
        <v>13</v>
      </c>
      <c r="AV52" s="15">
        <f t="shared" si="72"/>
        <v>5</v>
      </c>
      <c r="AW52" s="15">
        <f t="shared" si="72"/>
        <v>7</v>
      </c>
      <c r="AX52" s="16">
        <f>SUM(AS52:AW52)</f>
        <v>55</v>
      </c>
      <c r="AY52" s="212" t="s">
        <v>14</v>
      </c>
      <c r="AZ52" s="213"/>
      <c r="BA52" s="16">
        <f>M52+AG52</f>
        <v>3</v>
      </c>
      <c r="BB52" s="16">
        <f aca="true" t="shared" si="73" ref="BB52:BE53">N52+AH52</f>
        <v>2</v>
      </c>
      <c r="BC52" s="16">
        <f t="shared" si="73"/>
        <v>4</v>
      </c>
      <c r="BD52" s="16">
        <f t="shared" si="73"/>
        <v>0</v>
      </c>
      <c r="BE52" s="16">
        <f t="shared" si="73"/>
        <v>1</v>
      </c>
      <c r="BF52" s="17">
        <f>SUM(BA52:BE52)</f>
        <v>10</v>
      </c>
    </row>
    <row r="53" spans="3:58" ht="14.25" thickBot="1">
      <c r="C53" s="205" t="s">
        <v>16</v>
      </c>
      <c r="D53" s="209"/>
      <c r="E53" s="20">
        <v>35</v>
      </c>
      <c r="F53" s="21">
        <v>47</v>
      </c>
      <c r="G53" s="21">
        <v>30</v>
      </c>
      <c r="H53" s="21">
        <v>28</v>
      </c>
      <c r="I53" s="21">
        <v>25</v>
      </c>
      <c r="J53" s="21">
        <f>SUM(E53:I53)</f>
        <v>165</v>
      </c>
      <c r="K53" s="210" t="s">
        <v>16</v>
      </c>
      <c r="L53" s="211"/>
      <c r="M53" s="21">
        <v>25</v>
      </c>
      <c r="N53" s="21">
        <v>13</v>
      </c>
      <c r="O53" s="21">
        <v>9</v>
      </c>
      <c r="P53" s="21">
        <v>8</v>
      </c>
      <c r="Q53" s="21">
        <v>8</v>
      </c>
      <c r="R53" s="22">
        <f>SUM(M53:Q53)</f>
        <v>63</v>
      </c>
      <c r="W53" s="205" t="s">
        <v>16</v>
      </c>
      <c r="X53" s="209"/>
      <c r="Y53" s="20"/>
      <c r="Z53" s="21"/>
      <c r="AA53" s="21"/>
      <c r="AB53" s="21"/>
      <c r="AC53" s="21"/>
      <c r="AD53" s="21">
        <f>SUM(Y53:AC53)</f>
        <v>0</v>
      </c>
      <c r="AE53" s="210" t="s">
        <v>16</v>
      </c>
      <c r="AF53" s="211"/>
      <c r="AG53" s="21"/>
      <c r="AH53" s="21"/>
      <c r="AI53" s="21"/>
      <c r="AJ53" s="21"/>
      <c r="AK53" s="21"/>
      <c r="AL53" s="22">
        <f>SUM(AG53:AK53)</f>
        <v>0</v>
      </c>
      <c r="AQ53" s="205" t="s">
        <v>16</v>
      </c>
      <c r="AR53" s="209"/>
      <c r="AS53" s="20">
        <f t="shared" si="72"/>
        <v>35</v>
      </c>
      <c r="AT53" s="20">
        <f t="shared" si="72"/>
        <v>47</v>
      </c>
      <c r="AU53" s="20">
        <f t="shared" si="72"/>
        <v>30</v>
      </c>
      <c r="AV53" s="20">
        <f t="shared" si="72"/>
        <v>28</v>
      </c>
      <c r="AW53" s="20">
        <f t="shared" si="72"/>
        <v>25</v>
      </c>
      <c r="AX53" s="21">
        <f>SUM(AS53:AW53)</f>
        <v>165</v>
      </c>
      <c r="AY53" s="210" t="s">
        <v>16</v>
      </c>
      <c r="AZ53" s="211"/>
      <c r="BA53" s="21">
        <f>M53+AG53</f>
        <v>25</v>
      </c>
      <c r="BB53" s="21">
        <f t="shared" si="73"/>
        <v>13</v>
      </c>
      <c r="BC53" s="21">
        <f t="shared" si="73"/>
        <v>9</v>
      </c>
      <c r="BD53" s="21">
        <f t="shared" si="73"/>
        <v>8</v>
      </c>
      <c r="BE53" s="21">
        <f t="shared" si="73"/>
        <v>8</v>
      </c>
      <c r="BF53" s="22">
        <f>SUM(BA53:BE53)</f>
        <v>63</v>
      </c>
    </row>
    <row r="54" spans="3:58" ht="13.5">
      <c r="C54" s="205" t="s">
        <v>13</v>
      </c>
      <c r="D54" s="206"/>
      <c r="E54" s="25">
        <f aca="true" t="shared" si="74" ref="E54:J54">SUM(E52:E53)</f>
        <v>51</v>
      </c>
      <c r="F54" s="25">
        <f t="shared" si="74"/>
        <v>61</v>
      </c>
      <c r="G54" s="25">
        <f t="shared" si="74"/>
        <v>43</v>
      </c>
      <c r="H54" s="25">
        <f t="shared" si="74"/>
        <v>33</v>
      </c>
      <c r="I54" s="25">
        <f t="shared" si="74"/>
        <v>32</v>
      </c>
      <c r="J54" s="25">
        <f t="shared" si="74"/>
        <v>220</v>
      </c>
      <c r="K54" s="207" t="s">
        <v>13</v>
      </c>
      <c r="L54" s="208"/>
      <c r="M54" s="25">
        <f aca="true" t="shared" si="75" ref="M54:R54">SUM(M52:M53)</f>
        <v>28</v>
      </c>
      <c r="N54" s="25">
        <f t="shared" si="75"/>
        <v>15</v>
      </c>
      <c r="O54" s="25">
        <f t="shared" si="75"/>
        <v>13</v>
      </c>
      <c r="P54" s="25">
        <f t="shared" si="75"/>
        <v>8</v>
      </c>
      <c r="Q54" s="25">
        <f t="shared" si="75"/>
        <v>9</v>
      </c>
      <c r="R54" s="25">
        <f t="shared" si="75"/>
        <v>73</v>
      </c>
      <c r="W54" s="205" t="s">
        <v>13</v>
      </c>
      <c r="X54" s="206"/>
      <c r="Y54" s="25">
        <f aca="true" t="shared" si="76" ref="Y54:AD54">SUM(Y52:Y53)</f>
        <v>0</v>
      </c>
      <c r="Z54" s="25">
        <f t="shared" si="76"/>
        <v>0</v>
      </c>
      <c r="AA54" s="25">
        <f t="shared" si="76"/>
        <v>0</v>
      </c>
      <c r="AB54" s="25">
        <f t="shared" si="76"/>
        <v>0</v>
      </c>
      <c r="AC54" s="25">
        <f t="shared" si="76"/>
        <v>0</v>
      </c>
      <c r="AD54" s="25">
        <f t="shared" si="76"/>
        <v>0</v>
      </c>
      <c r="AE54" s="207" t="s">
        <v>13</v>
      </c>
      <c r="AF54" s="208"/>
      <c r="AG54" s="25">
        <f aca="true" t="shared" si="77" ref="AG54:AL54">SUM(AG52:AG53)</f>
        <v>0</v>
      </c>
      <c r="AH54" s="25">
        <f t="shared" si="77"/>
        <v>0</v>
      </c>
      <c r="AI54" s="25">
        <f t="shared" si="77"/>
        <v>0</v>
      </c>
      <c r="AJ54" s="25">
        <f t="shared" si="77"/>
        <v>0</v>
      </c>
      <c r="AK54" s="25">
        <f t="shared" si="77"/>
        <v>0</v>
      </c>
      <c r="AL54" s="25">
        <f t="shared" si="77"/>
        <v>0</v>
      </c>
      <c r="AQ54" s="205" t="s">
        <v>13</v>
      </c>
      <c r="AR54" s="206"/>
      <c r="AS54" s="25">
        <f aca="true" t="shared" si="78" ref="AS54:AX54">SUM(AS52:AS53)</f>
        <v>51</v>
      </c>
      <c r="AT54" s="25">
        <f t="shared" si="78"/>
        <v>61</v>
      </c>
      <c r="AU54" s="25">
        <f t="shared" si="78"/>
        <v>43</v>
      </c>
      <c r="AV54" s="25">
        <f t="shared" si="78"/>
        <v>33</v>
      </c>
      <c r="AW54" s="25">
        <f t="shared" si="78"/>
        <v>32</v>
      </c>
      <c r="AX54" s="25">
        <f t="shared" si="78"/>
        <v>220</v>
      </c>
      <c r="AY54" s="207" t="s">
        <v>13</v>
      </c>
      <c r="AZ54" s="208"/>
      <c r="BA54" s="25">
        <f aca="true" t="shared" si="79" ref="BA54:BF54">SUM(BA52:BA53)</f>
        <v>28</v>
      </c>
      <c r="BB54" s="25">
        <f t="shared" si="79"/>
        <v>15</v>
      </c>
      <c r="BC54" s="25">
        <f t="shared" si="79"/>
        <v>13</v>
      </c>
      <c r="BD54" s="25">
        <f t="shared" si="79"/>
        <v>8</v>
      </c>
      <c r="BE54" s="25">
        <f t="shared" si="79"/>
        <v>9</v>
      </c>
      <c r="BF54" s="25">
        <f t="shared" si="79"/>
        <v>73</v>
      </c>
    </row>
    <row r="55" spans="3:58" ht="13.5">
      <c r="C55" s="35"/>
      <c r="D55" s="35"/>
      <c r="E55" s="32"/>
      <c r="F55" s="32"/>
      <c r="G55" s="32"/>
      <c r="H55" s="32"/>
      <c r="I55" s="32"/>
      <c r="J55" s="32"/>
      <c r="K55" s="35"/>
      <c r="L55" s="35"/>
      <c r="M55" s="32"/>
      <c r="N55" s="32"/>
      <c r="O55" s="32"/>
      <c r="P55" s="32"/>
      <c r="Q55" s="32"/>
      <c r="R55" s="32"/>
      <c r="W55" s="35"/>
      <c r="X55" s="35"/>
      <c r="Y55" s="32"/>
      <c r="Z55" s="32"/>
      <c r="AA55" s="32"/>
      <c r="AB55" s="32"/>
      <c r="AC55" s="32"/>
      <c r="AD55" s="32"/>
      <c r="AE55" s="35"/>
      <c r="AF55" s="35"/>
      <c r="AG55" s="32"/>
      <c r="AH55" s="32"/>
      <c r="AI55" s="32"/>
      <c r="AJ55" s="32"/>
      <c r="AK55" s="32"/>
      <c r="AL55" s="32"/>
      <c r="AQ55" s="35"/>
      <c r="AR55" s="35"/>
      <c r="AS55" s="32"/>
      <c r="AT55" s="32"/>
      <c r="AU55" s="32"/>
      <c r="AV55" s="32"/>
      <c r="AW55" s="32"/>
      <c r="AX55" s="32"/>
      <c r="AY55" s="35"/>
      <c r="AZ55" s="35"/>
      <c r="BA55" s="32"/>
      <c r="BB55" s="32"/>
      <c r="BC55" s="32"/>
      <c r="BD55" s="32"/>
      <c r="BE55" s="32"/>
      <c r="BF55" s="32"/>
    </row>
    <row r="56" spans="3:58" ht="14.25" thickBot="1">
      <c r="C56" s="205" t="s">
        <v>11</v>
      </c>
      <c r="D56" s="206"/>
      <c r="E56" s="14">
        <v>100</v>
      </c>
      <c r="F56" s="14">
        <v>101</v>
      </c>
      <c r="G56" s="14">
        <v>102</v>
      </c>
      <c r="H56" s="14">
        <v>103</v>
      </c>
      <c r="I56" s="14">
        <v>104</v>
      </c>
      <c r="J56" s="14" t="s">
        <v>13</v>
      </c>
      <c r="K56" s="214" t="s">
        <v>11</v>
      </c>
      <c r="L56" s="215"/>
      <c r="M56" s="14">
        <v>105</v>
      </c>
      <c r="N56" s="14">
        <v>106</v>
      </c>
      <c r="O56" s="14">
        <v>107</v>
      </c>
      <c r="P56" s="14" t="s">
        <v>18</v>
      </c>
      <c r="Q56" s="14" t="s">
        <v>18</v>
      </c>
      <c r="R56" s="14" t="s">
        <v>13</v>
      </c>
      <c r="W56" s="205" t="s">
        <v>11</v>
      </c>
      <c r="X56" s="206"/>
      <c r="Y56" s="14">
        <v>100</v>
      </c>
      <c r="Z56" s="14">
        <v>101</v>
      </c>
      <c r="AA56" s="14">
        <v>102</v>
      </c>
      <c r="AB56" s="14">
        <v>103</v>
      </c>
      <c r="AC56" s="14">
        <v>104</v>
      </c>
      <c r="AD56" s="14" t="s">
        <v>13</v>
      </c>
      <c r="AE56" s="214" t="s">
        <v>11</v>
      </c>
      <c r="AF56" s="215"/>
      <c r="AG56" s="14">
        <v>105</v>
      </c>
      <c r="AH56" s="14">
        <v>106</v>
      </c>
      <c r="AI56" s="14">
        <v>107</v>
      </c>
      <c r="AJ56" s="14" t="s">
        <v>18</v>
      </c>
      <c r="AK56" s="14" t="s">
        <v>18</v>
      </c>
      <c r="AL56" s="14" t="s">
        <v>13</v>
      </c>
      <c r="AQ56" s="205" t="s">
        <v>11</v>
      </c>
      <c r="AR56" s="206"/>
      <c r="AS56" s="14">
        <v>100</v>
      </c>
      <c r="AT56" s="14">
        <v>101</v>
      </c>
      <c r="AU56" s="14">
        <v>102</v>
      </c>
      <c r="AV56" s="14">
        <v>103</v>
      </c>
      <c r="AW56" s="14">
        <v>104</v>
      </c>
      <c r="AX56" s="14" t="s">
        <v>13</v>
      </c>
      <c r="AY56" s="214" t="s">
        <v>11</v>
      </c>
      <c r="AZ56" s="215"/>
      <c r="BA56" s="14">
        <v>105</v>
      </c>
      <c r="BB56" s="14">
        <v>106</v>
      </c>
      <c r="BC56" s="14">
        <v>107</v>
      </c>
      <c r="BD56" s="14" t="s">
        <v>18</v>
      </c>
      <c r="BE56" s="14" t="s">
        <v>18</v>
      </c>
      <c r="BF56" s="14" t="s">
        <v>13</v>
      </c>
    </row>
    <row r="57" spans="3:58" ht="13.5">
      <c r="C57" s="205" t="s">
        <v>14</v>
      </c>
      <c r="D57" s="209"/>
      <c r="E57" s="36"/>
      <c r="F57" s="37"/>
      <c r="G57" s="37"/>
      <c r="H57" s="37"/>
      <c r="I57" s="37"/>
      <c r="J57" s="37">
        <f>SUM(E57:I57)</f>
        <v>0</v>
      </c>
      <c r="K57" s="212" t="s">
        <v>14</v>
      </c>
      <c r="L57" s="213"/>
      <c r="M57" s="37"/>
      <c r="N57" s="37"/>
      <c r="O57" s="37"/>
      <c r="P57" s="37"/>
      <c r="Q57" s="37"/>
      <c r="R57" s="17">
        <f>SUM(M57:Q57)</f>
        <v>0</v>
      </c>
      <c r="W57" s="205" t="s">
        <v>14</v>
      </c>
      <c r="X57" s="209"/>
      <c r="Y57" s="36"/>
      <c r="Z57" s="37"/>
      <c r="AA57" s="37"/>
      <c r="AB57" s="37"/>
      <c r="AC57" s="37"/>
      <c r="AD57" s="37">
        <f>SUM(Y57:AC57)</f>
        <v>0</v>
      </c>
      <c r="AE57" s="212" t="s">
        <v>14</v>
      </c>
      <c r="AF57" s="213"/>
      <c r="AG57" s="37"/>
      <c r="AH57" s="37"/>
      <c r="AI57" s="37"/>
      <c r="AJ57" s="37"/>
      <c r="AK57" s="37"/>
      <c r="AL57" s="17">
        <f>SUM(AG57:AK57)</f>
        <v>0</v>
      </c>
      <c r="AQ57" s="205" t="s">
        <v>14</v>
      </c>
      <c r="AR57" s="209"/>
      <c r="AS57" s="36">
        <f>E57+Y57</f>
        <v>0</v>
      </c>
      <c r="AT57" s="36">
        <f aca="true" t="shared" si="80" ref="AT57:AW58">F57+Z57</f>
        <v>0</v>
      </c>
      <c r="AU57" s="36">
        <f t="shared" si="80"/>
        <v>0</v>
      </c>
      <c r="AV57" s="36">
        <f t="shared" si="80"/>
        <v>0</v>
      </c>
      <c r="AW57" s="36">
        <f t="shared" si="80"/>
        <v>0</v>
      </c>
      <c r="AX57" s="37">
        <f>SUM(AS57:AW57)</f>
        <v>0</v>
      </c>
      <c r="AY57" s="212" t="s">
        <v>14</v>
      </c>
      <c r="AZ57" s="213"/>
      <c r="BA57" s="37">
        <f>M57+AG57</f>
        <v>0</v>
      </c>
      <c r="BB57" s="37">
        <f aca="true" t="shared" si="81" ref="BB57:BE58">N57+AH57</f>
        <v>0</v>
      </c>
      <c r="BC57" s="37">
        <f t="shared" si="81"/>
        <v>0</v>
      </c>
      <c r="BD57" s="37">
        <f t="shared" si="81"/>
        <v>0</v>
      </c>
      <c r="BE57" s="37">
        <f t="shared" si="81"/>
        <v>0</v>
      </c>
      <c r="BF57" s="17">
        <f>SUM(BA57:BE57)</f>
        <v>0</v>
      </c>
    </row>
    <row r="58" spans="3:58" ht="14.25" thickBot="1">
      <c r="C58" s="205" t="s">
        <v>16</v>
      </c>
      <c r="D58" s="209"/>
      <c r="E58" s="40">
        <v>3</v>
      </c>
      <c r="F58" s="38">
        <v>1</v>
      </c>
      <c r="G58" s="38">
        <v>3</v>
      </c>
      <c r="H58" s="38">
        <v>3</v>
      </c>
      <c r="I58" s="38">
        <v>1</v>
      </c>
      <c r="J58" s="38">
        <f>SUM(E58:I58)</f>
        <v>11</v>
      </c>
      <c r="K58" s="210" t="s">
        <v>16</v>
      </c>
      <c r="L58" s="211"/>
      <c r="M58" s="38"/>
      <c r="N58" s="38"/>
      <c r="O58" s="38"/>
      <c r="P58" s="38"/>
      <c r="Q58" s="38"/>
      <c r="R58" s="22">
        <f>SUM(M58:Q58)</f>
        <v>0</v>
      </c>
      <c r="W58" s="205" t="s">
        <v>16</v>
      </c>
      <c r="X58" s="209"/>
      <c r="Y58" s="40"/>
      <c r="Z58" s="38"/>
      <c r="AA58" s="38"/>
      <c r="AB58" s="38"/>
      <c r="AC58" s="38"/>
      <c r="AD58" s="38">
        <f>SUM(Y58:AC58)</f>
        <v>0</v>
      </c>
      <c r="AE58" s="210" t="s">
        <v>16</v>
      </c>
      <c r="AF58" s="211"/>
      <c r="AG58" s="38"/>
      <c r="AH58" s="38"/>
      <c r="AI58" s="38"/>
      <c r="AJ58" s="38"/>
      <c r="AK58" s="38"/>
      <c r="AL58" s="22">
        <f>SUM(AG58:AK58)</f>
        <v>0</v>
      </c>
      <c r="AQ58" s="205" t="s">
        <v>16</v>
      </c>
      <c r="AR58" s="209"/>
      <c r="AS58" s="40">
        <f>E58+Y58</f>
        <v>3</v>
      </c>
      <c r="AT58" s="40">
        <f t="shared" si="80"/>
        <v>1</v>
      </c>
      <c r="AU58" s="40">
        <f t="shared" si="80"/>
        <v>3</v>
      </c>
      <c r="AV58" s="40">
        <f t="shared" si="80"/>
        <v>3</v>
      </c>
      <c r="AW58" s="40">
        <f t="shared" si="80"/>
        <v>1</v>
      </c>
      <c r="AX58" s="38">
        <f>SUM(AS58:AW58)</f>
        <v>11</v>
      </c>
      <c r="AY58" s="210" t="s">
        <v>16</v>
      </c>
      <c r="AZ58" s="211"/>
      <c r="BA58" s="38">
        <f>M58+AG58</f>
        <v>0</v>
      </c>
      <c r="BB58" s="38">
        <f t="shared" si="81"/>
        <v>0</v>
      </c>
      <c r="BC58" s="38">
        <f t="shared" si="81"/>
        <v>0</v>
      </c>
      <c r="BD58" s="38">
        <f t="shared" si="81"/>
        <v>0</v>
      </c>
      <c r="BE58" s="38">
        <f t="shared" si="81"/>
        <v>0</v>
      </c>
      <c r="BF58" s="22">
        <f>SUM(BA58:BE58)</f>
        <v>0</v>
      </c>
    </row>
    <row r="59" spans="3:58" ht="13.5">
      <c r="C59" s="205" t="s">
        <v>13</v>
      </c>
      <c r="D59" s="206"/>
      <c r="E59" s="25">
        <f aca="true" t="shared" si="82" ref="E59:J59">SUM(E57:E58)</f>
        <v>3</v>
      </c>
      <c r="F59" s="25">
        <f t="shared" si="82"/>
        <v>1</v>
      </c>
      <c r="G59" s="25">
        <f t="shared" si="82"/>
        <v>3</v>
      </c>
      <c r="H59" s="25">
        <f t="shared" si="82"/>
        <v>3</v>
      </c>
      <c r="I59" s="25">
        <f t="shared" si="82"/>
        <v>1</v>
      </c>
      <c r="J59" s="25">
        <f t="shared" si="82"/>
        <v>11</v>
      </c>
      <c r="K59" s="207" t="s">
        <v>13</v>
      </c>
      <c r="L59" s="208"/>
      <c r="M59" s="25">
        <f aca="true" t="shared" si="83" ref="M59:R59">SUM(M57:M58)</f>
        <v>0</v>
      </c>
      <c r="N59" s="25">
        <f t="shared" si="83"/>
        <v>0</v>
      </c>
      <c r="O59" s="25">
        <f t="shared" si="83"/>
        <v>0</v>
      </c>
      <c r="P59" s="25">
        <f t="shared" si="83"/>
        <v>0</v>
      </c>
      <c r="Q59" s="25">
        <f t="shared" si="83"/>
        <v>0</v>
      </c>
      <c r="R59" s="25">
        <f t="shared" si="83"/>
        <v>0</v>
      </c>
      <c r="W59" s="205" t="s">
        <v>13</v>
      </c>
      <c r="X59" s="206"/>
      <c r="Y59" s="25">
        <f aca="true" t="shared" si="84" ref="Y59:AD59">SUM(Y57:Y58)</f>
        <v>0</v>
      </c>
      <c r="Z59" s="25">
        <f t="shared" si="84"/>
        <v>0</v>
      </c>
      <c r="AA59" s="25">
        <f t="shared" si="84"/>
        <v>0</v>
      </c>
      <c r="AB59" s="25">
        <f t="shared" si="84"/>
        <v>0</v>
      </c>
      <c r="AC59" s="25">
        <f t="shared" si="84"/>
        <v>0</v>
      </c>
      <c r="AD59" s="25">
        <f t="shared" si="84"/>
        <v>0</v>
      </c>
      <c r="AE59" s="207" t="s">
        <v>13</v>
      </c>
      <c r="AF59" s="208"/>
      <c r="AG59" s="25">
        <f aca="true" t="shared" si="85" ref="AG59:AL59">SUM(AG57:AG58)</f>
        <v>0</v>
      </c>
      <c r="AH59" s="25">
        <f t="shared" si="85"/>
        <v>0</v>
      </c>
      <c r="AI59" s="25">
        <f t="shared" si="85"/>
        <v>0</v>
      </c>
      <c r="AJ59" s="25">
        <f t="shared" si="85"/>
        <v>0</v>
      </c>
      <c r="AK59" s="25">
        <f t="shared" si="85"/>
        <v>0</v>
      </c>
      <c r="AL59" s="25">
        <f t="shared" si="85"/>
        <v>0</v>
      </c>
      <c r="AQ59" s="205" t="s">
        <v>13</v>
      </c>
      <c r="AR59" s="206"/>
      <c r="AS59" s="25">
        <f aca="true" t="shared" si="86" ref="AS59:AX59">SUM(AS57:AS58)</f>
        <v>3</v>
      </c>
      <c r="AT59" s="25">
        <f t="shared" si="86"/>
        <v>1</v>
      </c>
      <c r="AU59" s="25">
        <f t="shared" si="86"/>
        <v>3</v>
      </c>
      <c r="AV59" s="25">
        <f t="shared" si="86"/>
        <v>3</v>
      </c>
      <c r="AW59" s="25">
        <f t="shared" si="86"/>
        <v>1</v>
      </c>
      <c r="AX59" s="25">
        <f t="shared" si="86"/>
        <v>11</v>
      </c>
      <c r="AY59" s="207" t="s">
        <v>13</v>
      </c>
      <c r="AZ59" s="208"/>
      <c r="BA59" s="25">
        <f aca="true" t="shared" si="87" ref="BA59:BF59">SUM(BA57:BA58)</f>
        <v>0</v>
      </c>
      <c r="BB59" s="25">
        <f t="shared" si="87"/>
        <v>0</v>
      </c>
      <c r="BC59" s="25">
        <f t="shared" si="87"/>
        <v>0</v>
      </c>
      <c r="BD59" s="25">
        <f t="shared" si="87"/>
        <v>0</v>
      </c>
      <c r="BE59" s="25">
        <f t="shared" si="87"/>
        <v>0</v>
      </c>
      <c r="BF59" s="25">
        <f t="shared" si="87"/>
        <v>0</v>
      </c>
    </row>
    <row r="61" spans="5:57" ht="13.5">
      <c r="E61" s="196" t="s">
        <v>19</v>
      </c>
      <c r="F61" s="197"/>
      <c r="G61" s="198"/>
      <c r="H61" s="41"/>
      <c r="J61" s="199" t="s">
        <v>20</v>
      </c>
      <c r="K61" s="200"/>
      <c r="L61" s="201"/>
      <c r="M61" s="42"/>
      <c r="N61" s="42"/>
      <c r="O61" s="202" t="s">
        <v>21</v>
      </c>
      <c r="P61" s="203"/>
      <c r="Q61" s="204"/>
      <c r="Y61" s="196" t="s">
        <v>19</v>
      </c>
      <c r="Z61" s="197"/>
      <c r="AA61" s="198"/>
      <c r="AB61" s="41"/>
      <c r="AD61" s="199" t="s">
        <v>20</v>
      </c>
      <c r="AE61" s="200"/>
      <c r="AF61" s="201"/>
      <c r="AG61" s="42"/>
      <c r="AH61" s="42"/>
      <c r="AI61" s="202" t="s">
        <v>21</v>
      </c>
      <c r="AJ61" s="203"/>
      <c r="AK61" s="204"/>
      <c r="AS61" s="196" t="s">
        <v>19</v>
      </c>
      <c r="AT61" s="197"/>
      <c r="AU61" s="198"/>
      <c r="AV61" s="41"/>
      <c r="AX61" s="199" t="s">
        <v>20</v>
      </c>
      <c r="AY61" s="200"/>
      <c r="AZ61" s="201"/>
      <c r="BA61" s="42"/>
      <c r="BB61" s="42"/>
      <c r="BC61" s="202" t="s">
        <v>21</v>
      </c>
      <c r="BD61" s="203"/>
      <c r="BE61" s="204"/>
    </row>
    <row r="62" spans="5:60" ht="13.5">
      <c r="E62" s="43" t="s">
        <v>17</v>
      </c>
      <c r="F62" s="193">
        <f>J7+R7+J12</f>
        <v>657</v>
      </c>
      <c r="G62" s="195"/>
      <c r="H62" s="41"/>
      <c r="J62" s="43" t="s">
        <v>17</v>
      </c>
      <c r="K62" s="193">
        <f>R12+J17+R17+J22+R22+J27+R27+J32+R32+J37</f>
        <v>3041</v>
      </c>
      <c r="L62" s="195"/>
      <c r="M62" s="44"/>
      <c r="N62" s="44"/>
      <c r="O62" s="43" t="s">
        <v>17</v>
      </c>
      <c r="P62" s="193">
        <f>R37+J42+R42+J47+R47+J52+R52+J57+R57</f>
        <v>1589</v>
      </c>
      <c r="Q62" s="195"/>
      <c r="S62" s="45" t="s">
        <v>22</v>
      </c>
      <c r="T62" s="45"/>
      <c r="Y62" s="43" t="s">
        <v>17</v>
      </c>
      <c r="Z62" s="193">
        <f>AD7+AL7+AD12</f>
        <v>0</v>
      </c>
      <c r="AA62" s="195"/>
      <c r="AB62" s="41"/>
      <c r="AD62" s="43" t="s">
        <v>17</v>
      </c>
      <c r="AE62" s="193">
        <f>AL12+AD17+AL17+AD22+AL22+AD27+AL27+AD32+AL32+AD37</f>
        <v>23</v>
      </c>
      <c r="AF62" s="195"/>
      <c r="AG62" s="44"/>
      <c r="AH62" s="44"/>
      <c r="AI62" s="43" t="s">
        <v>17</v>
      </c>
      <c r="AJ62" s="193">
        <f>AL37+AD42+AL42+AD47+AL47+AD52+AL52+AD57+AL57</f>
        <v>2</v>
      </c>
      <c r="AK62" s="195"/>
      <c r="AM62" s="45" t="s">
        <v>22</v>
      </c>
      <c r="AN62" s="45"/>
      <c r="AS62" s="43" t="s">
        <v>17</v>
      </c>
      <c r="AT62" s="193">
        <f>AX7+BF7+AX12</f>
        <v>657</v>
      </c>
      <c r="AU62" s="195"/>
      <c r="AV62" s="41"/>
      <c r="AX62" s="43" t="s">
        <v>17</v>
      </c>
      <c r="AY62" s="193">
        <f>BF12+AX17+BF17+AX22+BF22+AX27+BF27+AX32+BF32+AX37</f>
        <v>3064</v>
      </c>
      <c r="AZ62" s="195"/>
      <c r="BA62" s="44"/>
      <c r="BB62" s="44"/>
      <c r="BC62" s="43" t="s">
        <v>17</v>
      </c>
      <c r="BD62" s="193">
        <f>BF37+AX42+BF42+AX47+BF47+AX52+BF52+AX57+BF57</f>
        <v>1591</v>
      </c>
      <c r="BE62" s="195"/>
      <c r="BG62" s="45" t="s">
        <v>22</v>
      </c>
      <c r="BH62" s="45"/>
    </row>
    <row r="63" spans="5:60" ht="13.5">
      <c r="E63" s="43" t="s">
        <v>15</v>
      </c>
      <c r="F63" s="193">
        <f>J8+R8+J13</f>
        <v>685</v>
      </c>
      <c r="G63" s="195"/>
      <c r="H63" s="41"/>
      <c r="J63" s="43" t="s">
        <v>15</v>
      </c>
      <c r="K63" s="193">
        <f>R13+J18+R18+J23+R23+J28+R28+J33+R33+J38</f>
        <v>2948</v>
      </c>
      <c r="L63" s="195"/>
      <c r="M63" s="44"/>
      <c r="N63" s="44"/>
      <c r="O63" s="43" t="s">
        <v>15</v>
      </c>
      <c r="P63" s="193">
        <f>R38+J43+R43+J48+R48+J53+R53+J58+R58</f>
        <v>2227</v>
      </c>
      <c r="Q63" s="195"/>
      <c r="S63" s="45" t="s">
        <v>23</v>
      </c>
      <c r="T63" s="45" t="s">
        <v>24</v>
      </c>
      <c r="Y63" s="43" t="s">
        <v>15</v>
      </c>
      <c r="Z63" s="193">
        <f>AD8+AL8+AD13</f>
        <v>0</v>
      </c>
      <c r="AA63" s="195"/>
      <c r="AB63" s="41"/>
      <c r="AD63" s="43" t="s">
        <v>15</v>
      </c>
      <c r="AE63" s="193">
        <f>AL13+AD18+AL18+AD23+AL23+AD28+AL28+AD33+AL33+AD38</f>
        <v>37</v>
      </c>
      <c r="AF63" s="195"/>
      <c r="AG63" s="44"/>
      <c r="AH63" s="44"/>
      <c r="AI63" s="43" t="s">
        <v>15</v>
      </c>
      <c r="AJ63" s="193">
        <f>AL38+AD43+AL43+AD48+AL48+AD53+AL53+AD58+AL58</f>
        <v>1</v>
      </c>
      <c r="AK63" s="195"/>
      <c r="AM63" s="45" t="s">
        <v>23</v>
      </c>
      <c r="AN63" s="45" t="s">
        <v>24</v>
      </c>
      <c r="AS63" s="43" t="s">
        <v>15</v>
      </c>
      <c r="AT63" s="193">
        <f>AX8+BF8+AX13</f>
        <v>685</v>
      </c>
      <c r="AU63" s="195"/>
      <c r="AV63" s="41"/>
      <c r="AX63" s="43" t="s">
        <v>15</v>
      </c>
      <c r="AY63" s="193">
        <f>BF13+AX18+BF18+AX23+BF23+AX28+BF28+AX33+BF33+AX38</f>
        <v>2985</v>
      </c>
      <c r="AZ63" s="195"/>
      <c r="BA63" s="44"/>
      <c r="BB63" s="44"/>
      <c r="BC63" s="43" t="s">
        <v>15</v>
      </c>
      <c r="BD63" s="193">
        <f>BF38+AX43+BF43+AX48+BF48+AX53+BF53+AX58</f>
        <v>2228</v>
      </c>
      <c r="BE63" s="194"/>
      <c r="BG63" s="45" t="s">
        <v>23</v>
      </c>
      <c r="BH63" s="45" t="s">
        <v>24</v>
      </c>
    </row>
    <row r="64" spans="5:64" ht="13.5">
      <c r="E64" s="43" t="s">
        <v>13</v>
      </c>
      <c r="F64" s="193">
        <f>F62+F63</f>
        <v>1342</v>
      </c>
      <c r="G64" s="195"/>
      <c r="H64" s="41"/>
      <c r="J64" s="43" t="s">
        <v>13</v>
      </c>
      <c r="K64" s="193">
        <f>K62+K63</f>
        <v>5989</v>
      </c>
      <c r="L64" s="195"/>
      <c r="M64" s="44"/>
      <c r="N64" s="44"/>
      <c r="O64" s="43" t="s">
        <v>13</v>
      </c>
      <c r="P64" s="193">
        <f>P62+P63</f>
        <v>3816</v>
      </c>
      <c r="Q64" s="195"/>
      <c r="S64">
        <f>R39+J44</f>
        <v>1802</v>
      </c>
      <c r="T64">
        <f>R44+J49+R49+J54+R54+J59+R59</f>
        <v>2014</v>
      </c>
      <c r="Y64" s="43" t="s">
        <v>13</v>
      </c>
      <c r="Z64" s="193">
        <f>Z62+Z63</f>
        <v>0</v>
      </c>
      <c r="AA64" s="195"/>
      <c r="AB64" s="41"/>
      <c r="AD64" s="43" t="s">
        <v>13</v>
      </c>
      <c r="AE64" s="193">
        <f>AE62+AE63</f>
        <v>60</v>
      </c>
      <c r="AF64" s="195"/>
      <c r="AG64" s="44"/>
      <c r="AH64" s="44"/>
      <c r="AI64" s="43" t="s">
        <v>13</v>
      </c>
      <c r="AJ64" s="193">
        <f>AJ62+AJ63</f>
        <v>3</v>
      </c>
      <c r="AK64" s="195"/>
      <c r="AM64">
        <f>AL39+AD44</f>
        <v>2</v>
      </c>
      <c r="AN64">
        <f>AL44+AD49+AL49+AD54+AL54+AD59+AL59</f>
        <v>1</v>
      </c>
      <c r="AS64" s="43" t="s">
        <v>13</v>
      </c>
      <c r="AT64" s="193">
        <f>AT62+AT63</f>
        <v>1342</v>
      </c>
      <c r="AU64" s="195"/>
      <c r="AV64" s="41"/>
      <c r="AX64" s="43" t="s">
        <v>13</v>
      </c>
      <c r="AY64" s="193">
        <f>AY62+AY63</f>
        <v>6049</v>
      </c>
      <c r="AZ64" s="195"/>
      <c r="BA64" s="44"/>
      <c r="BB64" s="44"/>
      <c r="BC64" s="43" t="s">
        <v>13</v>
      </c>
      <c r="BD64" s="193">
        <f>BD62+BD63</f>
        <v>3819</v>
      </c>
      <c r="BE64" s="195"/>
      <c r="BG64">
        <f>BF39+AX44</f>
        <v>1804</v>
      </c>
      <c r="BH64">
        <f>BF44+AX49+BF49+AX54+BF54+AX59+BF59</f>
        <v>2015</v>
      </c>
      <c r="BK64" s="45"/>
      <c r="BL64" s="45"/>
    </row>
    <row r="65" spans="5:64" ht="13.5">
      <c r="E65" s="46" t="s">
        <v>25</v>
      </c>
      <c r="F65" s="190">
        <f>F64/C9</f>
        <v>0.12039113662868933</v>
      </c>
      <c r="G65" s="191"/>
      <c r="J65" s="46" t="s">
        <v>25</v>
      </c>
      <c r="K65" s="190">
        <f>K64/C9</f>
        <v>0.537274603032206</v>
      </c>
      <c r="L65" s="191"/>
      <c r="M65" s="47"/>
      <c r="N65" s="47"/>
      <c r="O65" s="46" t="s">
        <v>25</v>
      </c>
      <c r="P65" s="190">
        <f>P64/C9</f>
        <v>0.3423342603391047</v>
      </c>
      <c r="Q65" s="191"/>
      <c r="Y65" s="46" t="s">
        <v>25</v>
      </c>
      <c r="Z65" s="190">
        <f>Z64/W9</f>
        <v>0</v>
      </c>
      <c r="AA65" s="191"/>
      <c r="AD65" s="46" t="s">
        <v>25</v>
      </c>
      <c r="AE65" s="190">
        <f>AE64/W9</f>
        <v>0.9523809523809523</v>
      </c>
      <c r="AF65" s="191"/>
      <c r="AG65" s="47"/>
      <c r="AH65" s="47"/>
      <c r="AI65" s="46" t="s">
        <v>25</v>
      </c>
      <c r="AJ65" s="190">
        <f>AJ64/W9</f>
        <v>0.047619047619047616</v>
      </c>
      <c r="AK65" s="191"/>
      <c r="AS65" s="46" t="s">
        <v>25</v>
      </c>
      <c r="AT65" s="190">
        <f>AT64/AQ9</f>
        <v>0.11971454058876004</v>
      </c>
      <c r="AU65" s="191"/>
      <c r="AX65" s="46" t="s">
        <v>25</v>
      </c>
      <c r="AY65" s="190">
        <f>AY64/AQ9</f>
        <v>0.539607493309545</v>
      </c>
      <c r="AZ65" s="191"/>
      <c r="BA65" s="47"/>
      <c r="BB65" s="47"/>
      <c r="BC65" s="46" t="s">
        <v>25</v>
      </c>
      <c r="BD65" s="190">
        <f>BD64/AQ9</f>
        <v>0.34067796610169493</v>
      </c>
      <c r="BE65" s="191"/>
      <c r="BK65" s="45"/>
      <c r="BL65" s="45"/>
    </row>
    <row r="67" spans="5:45" ht="13.5">
      <c r="E67" s="48" t="s">
        <v>26</v>
      </c>
      <c r="Y67" s="48"/>
      <c r="AS67" s="48" t="s">
        <v>27</v>
      </c>
    </row>
    <row r="69" spans="18:20" ht="13.5">
      <c r="R69" s="49"/>
      <c r="S69" s="50" t="s">
        <v>28</v>
      </c>
      <c r="T69" s="49">
        <f>R42+J47+R47+J52+R52+J57+R57</f>
        <v>717</v>
      </c>
    </row>
    <row r="70" spans="18:20" ht="13.5">
      <c r="R70" s="49"/>
      <c r="S70" s="50" t="s">
        <v>29</v>
      </c>
      <c r="T70" s="49">
        <f>R43+J48+R48+J53+R53+J58+R58</f>
        <v>1297</v>
      </c>
    </row>
    <row r="82" spans="11:15" ht="13.5">
      <c r="K82" s="49"/>
      <c r="L82" s="49"/>
      <c r="M82" s="50" t="s">
        <v>30</v>
      </c>
      <c r="N82" s="192">
        <f>J27+R27+J32+R32+J37</f>
        <v>1788</v>
      </c>
      <c r="O82" s="192"/>
    </row>
    <row r="83" spans="11:15" ht="13.5">
      <c r="K83" s="49"/>
      <c r="L83" s="49"/>
      <c r="M83" s="50" t="s">
        <v>31</v>
      </c>
      <c r="N83" s="192">
        <f>J28+R28+J33+R33+J38</f>
        <v>1767</v>
      </c>
      <c r="O83" s="192"/>
    </row>
  </sheetData>
  <sheetProtection/>
  <mergeCells count="335">
    <mergeCell ref="E3:O3"/>
    <mergeCell ref="Y3:AI3"/>
    <mergeCell ref="AS3:BC3"/>
    <mergeCell ref="N4:R4"/>
    <mergeCell ref="AH4:AL4"/>
    <mergeCell ref="BB4:BF4"/>
    <mergeCell ref="A5:B5"/>
    <mergeCell ref="C5:D5"/>
    <mergeCell ref="U5:V5"/>
    <mergeCell ref="W5:X5"/>
    <mergeCell ref="AO5:AP5"/>
    <mergeCell ref="AQ5:AR5"/>
    <mergeCell ref="A6:B6"/>
    <mergeCell ref="C6:D6"/>
    <mergeCell ref="K6:L6"/>
    <mergeCell ref="U6:V6"/>
    <mergeCell ref="W6:X6"/>
    <mergeCell ref="AE6:AF6"/>
    <mergeCell ref="AO6:AP6"/>
    <mergeCell ref="AQ6:AR6"/>
    <mergeCell ref="AY6:AZ6"/>
    <mergeCell ref="A7:B7"/>
    <mergeCell ref="C7:D7"/>
    <mergeCell ref="K7:L7"/>
    <mergeCell ref="U7:V7"/>
    <mergeCell ref="W7:X7"/>
    <mergeCell ref="AE7:AF7"/>
    <mergeCell ref="AO7:AP7"/>
    <mergeCell ref="AQ7:AR7"/>
    <mergeCell ref="AY7:AZ7"/>
    <mergeCell ref="A8:B8"/>
    <mergeCell ref="C8:D8"/>
    <mergeCell ref="K8:L8"/>
    <mergeCell ref="U8:V8"/>
    <mergeCell ref="W8:X8"/>
    <mergeCell ref="AE8:AF8"/>
    <mergeCell ref="AO8:AP8"/>
    <mergeCell ref="AQ8:AR8"/>
    <mergeCell ref="AY8:AZ8"/>
    <mergeCell ref="A9:B9"/>
    <mergeCell ref="C9:D9"/>
    <mergeCell ref="K9:L9"/>
    <mergeCell ref="U9:V9"/>
    <mergeCell ref="W9:X9"/>
    <mergeCell ref="AE9:AF9"/>
    <mergeCell ref="AO9:AP9"/>
    <mergeCell ref="AQ9:AR9"/>
    <mergeCell ref="AY9:AZ9"/>
    <mergeCell ref="C11:D11"/>
    <mergeCell ref="K11:L11"/>
    <mergeCell ref="W11:X11"/>
    <mergeCell ref="AE11:AF11"/>
    <mergeCell ref="AQ11:AR11"/>
    <mergeCell ref="AY11:AZ11"/>
    <mergeCell ref="C12:D12"/>
    <mergeCell ref="K12:L12"/>
    <mergeCell ref="W12:X12"/>
    <mergeCell ref="AE12:AF12"/>
    <mergeCell ref="AQ12:AR12"/>
    <mergeCell ref="AY12:AZ12"/>
    <mergeCell ref="C13:D13"/>
    <mergeCell ref="K13:L13"/>
    <mergeCell ref="W13:X13"/>
    <mergeCell ref="AE13:AF13"/>
    <mergeCell ref="AQ13:AR13"/>
    <mergeCell ref="AY13:AZ13"/>
    <mergeCell ref="C14:D14"/>
    <mergeCell ref="K14:L14"/>
    <mergeCell ref="W14:X14"/>
    <mergeCell ref="AE14:AF14"/>
    <mergeCell ref="AQ14:AR14"/>
    <mergeCell ref="AY14:AZ14"/>
    <mergeCell ref="C16:D16"/>
    <mergeCell ref="K16:L16"/>
    <mergeCell ref="W16:X16"/>
    <mergeCell ref="AE16:AF16"/>
    <mergeCell ref="AQ16:AR16"/>
    <mergeCell ref="AY16:AZ16"/>
    <mergeCell ref="C17:D17"/>
    <mergeCell ref="K17:L17"/>
    <mergeCell ref="W17:X17"/>
    <mergeCell ref="AE17:AF17"/>
    <mergeCell ref="AQ17:AR17"/>
    <mergeCell ref="AY17:AZ17"/>
    <mergeCell ref="C18:D18"/>
    <mergeCell ref="K18:L18"/>
    <mergeCell ref="W18:X18"/>
    <mergeCell ref="AE18:AF18"/>
    <mergeCell ref="AQ18:AR18"/>
    <mergeCell ref="AY18:AZ18"/>
    <mergeCell ref="C19:D19"/>
    <mergeCell ref="K19:L19"/>
    <mergeCell ref="W19:X19"/>
    <mergeCell ref="AE19:AF19"/>
    <mergeCell ref="AQ19:AR19"/>
    <mergeCell ref="AY19:AZ19"/>
    <mergeCell ref="C21:D21"/>
    <mergeCell ref="K21:L21"/>
    <mergeCell ref="W21:X21"/>
    <mergeCell ref="AE21:AF21"/>
    <mergeCell ref="AQ21:AR21"/>
    <mergeCell ref="AY21:AZ21"/>
    <mergeCell ref="C22:D22"/>
    <mergeCell ref="K22:L22"/>
    <mergeCell ref="W22:X22"/>
    <mergeCell ref="AE22:AF22"/>
    <mergeCell ref="AQ22:AR22"/>
    <mergeCell ref="AY22:AZ22"/>
    <mergeCell ref="C23:D23"/>
    <mergeCell ref="K23:L23"/>
    <mergeCell ref="W23:X23"/>
    <mergeCell ref="AE23:AF23"/>
    <mergeCell ref="AQ23:AR23"/>
    <mergeCell ref="AY23:AZ23"/>
    <mergeCell ref="C24:D24"/>
    <mergeCell ref="K24:L24"/>
    <mergeCell ref="W24:X24"/>
    <mergeCell ref="AE24:AF24"/>
    <mergeCell ref="AQ24:AR24"/>
    <mergeCell ref="AY24:AZ24"/>
    <mergeCell ref="C26:D26"/>
    <mergeCell ref="K26:L26"/>
    <mergeCell ref="W26:X26"/>
    <mergeCell ref="AE26:AF26"/>
    <mergeCell ref="AQ26:AR26"/>
    <mergeCell ref="AY26:AZ26"/>
    <mergeCell ref="C27:D27"/>
    <mergeCell ref="K27:L27"/>
    <mergeCell ref="W27:X27"/>
    <mergeCell ref="AE27:AF27"/>
    <mergeCell ref="AQ27:AR27"/>
    <mergeCell ref="AY27:AZ27"/>
    <mergeCell ref="C28:D28"/>
    <mergeCell ref="K28:L28"/>
    <mergeCell ref="W28:X28"/>
    <mergeCell ref="AE28:AF28"/>
    <mergeCell ref="AQ28:AR28"/>
    <mergeCell ref="AY28:AZ28"/>
    <mergeCell ref="C29:D29"/>
    <mergeCell ref="K29:L29"/>
    <mergeCell ref="W29:X29"/>
    <mergeCell ref="AE29:AF29"/>
    <mergeCell ref="AQ29:AR29"/>
    <mergeCell ref="AY29:AZ29"/>
    <mergeCell ref="C31:D31"/>
    <mergeCell ref="K31:L31"/>
    <mergeCell ref="W31:X31"/>
    <mergeCell ref="AE31:AF31"/>
    <mergeCell ref="AQ31:AR31"/>
    <mergeCell ref="AY31:AZ31"/>
    <mergeCell ref="C32:D32"/>
    <mergeCell ref="K32:L32"/>
    <mergeCell ref="W32:X32"/>
    <mergeCell ref="AE32:AF32"/>
    <mergeCell ref="AQ32:AR32"/>
    <mergeCell ref="AY32:AZ32"/>
    <mergeCell ref="C33:D33"/>
    <mergeCell ref="K33:L33"/>
    <mergeCell ref="W33:X33"/>
    <mergeCell ref="AE33:AF33"/>
    <mergeCell ref="AQ33:AR33"/>
    <mergeCell ref="AY33:AZ33"/>
    <mergeCell ref="C34:D34"/>
    <mergeCell ref="K34:L34"/>
    <mergeCell ref="W34:X34"/>
    <mergeCell ref="AE34:AF34"/>
    <mergeCell ref="AQ34:AR34"/>
    <mergeCell ref="AY34:AZ34"/>
    <mergeCell ref="C36:D36"/>
    <mergeCell ref="K36:L36"/>
    <mergeCell ref="W36:X36"/>
    <mergeCell ref="AE36:AF36"/>
    <mergeCell ref="AQ36:AR36"/>
    <mergeCell ref="AY36:AZ36"/>
    <mergeCell ref="C37:D37"/>
    <mergeCell ref="K37:L37"/>
    <mergeCell ref="W37:X37"/>
    <mergeCell ref="AE37:AF37"/>
    <mergeCell ref="AQ37:AR37"/>
    <mergeCell ref="AY37:AZ37"/>
    <mergeCell ref="C38:D38"/>
    <mergeCell ref="K38:L38"/>
    <mergeCell ref="W38:X38"/>
    <mergeCell ref="AE38:AF38"/>
    <mergeCell ref="AQ38:AR38"/>
    <mergeCell ref="AY38:AZ38"/>
    <mergeCell ref="C39:D39"/>
    <mergeCell ref="K39:L39"/>
    <mergeCell ref="W39:X39"/>
    <mergeCell ref="AE39:AF39"/>
    <mergeCell ref="AQ39:AR39"/>
    <mergeCell ref="AY39:AZ39"/>
    <mergeCell ref="C41:D41"/>
    <mergeCell ref="K41:L41"/>
    <mergeCell ref="W41:X41"/>
    <mergeCell ref="AE41:AF41"/>
    <mergeCell ref="AQ41:AR41"/>
    <mergeCell ref="AY41:AZ41"/>
    <mergeCell ref="C42:D42"/>
    <mergeCell ref="K42:L42"/>
    <mergeCell ref="W42:X42"/>
    <mergeCell ref="AE42:AF42"/>
    <mergeCell ref="AQ42:AR42"/>
    <mergeCell ref="AY42:AZ42"/>
    <mergeCell ref="C43:D43"/>
    <mergeCell ref="K43:L43"/>
    <mergeCell ref="W43:X43"/>
    <mergeCell ref="AE43:AF43"/>
    <mergeCell ref="AQ43:AR43"/>
    <mergeCell ref="AY43:AZ43"/>
    <mergeCell ref="C44:D44"/>
    <mergeCell ref="K44:L44"/>
    <mergeCell ref="W44:X44"/>
    <mergeCell ref="AE44:AF44"/>
    <mergeCell ref="AQ44:AR44"/>
    <mergeCell ref="AY44:AZ44"/>
    <mergeCell ref="C46:D46"/>
    <mergeCell ref="K46:L46"/>
    <mergeCell ref="W46:X46"/>
    <mergeCell ref="AE46:AF46"/>
    <mergeCell ref="AQ46:AR46"/>
    <mergeCell ref="AY46:AZ46"/>
    <mergeCell ref="C47:D47"/>
    <mergeCell ref="K47:L47"/>
    <mergeCell ref="W47:X47"/>
    <mergeCell ref="AE47:AF47"/>
    <mergeCell ref="AQ47:AR47"/>
    <mergeCell ref="AY47:AZ47"/>
    <mergeCell ref="C48:D48"/>
    <mergeCell ref="K48:L48"/>
    <mergeCell ref="W48:X48"/>
    <mergeCell ref="AE48:AF48"/>
    <mergeCell ref="AQ48:AR48"/>
    <mergeCell ref="AY48:AZ48"/>
    <mergeCell ref="C49:D49"/>
    <mergeCell ref="K49:L49"/>
    <mergeCell ref="W49:X49"/>
    <mergeCell ref="AE49:AF49"/>
    <mergeCell ref="AQ49:AR49"/>
    <mergeCell ref="AY49:AZ49"/>
    <mergeCell ref="C51:D51"/>
    <mergeCell ref="K51:L51"/>
    <mergeCell ref="W51:X51"/>
    <mergeCell ref="AE51:AF51"/>
    <mergeCell ref="AQ51:AR51"/>
    <mergeCell ref="AY51:AZ51"/>
    <mergeCell ref="C52:D52"/>
    <mergeCell ref="K52:L52"/>
    <mergeCell ref="W52:X52"/>
    <mergeCell ref="AE52:AF52"/>
    <mergeCell ref="AQ52:AR52"/>
    <mergeCell ref="AY52:AZ52"/>
    <mergeCell ref="C53:D53"/>
    <mergeCell ref="K53:L53"/>
    <mergeCell ref="W53:X53"/>
    <mergeCell ref="AE53:AF53"/>
    <mergeCell ref="AQ53:AR53"/>
    <mergeCell ref="AY53:AZ53"/>
    <mergeCell ref="C54:D54"/>
    <mergeCell ref="K54:L54"/>
    <mergeCell ref="W54:X54"/>
    <mergeCell ref="AE54:AF54"/>
    <mergeCell ref="AQ54:AR54"/>
    <mergeCell ref="AY54:AZ54"/>
    <mergeCell ref="C56:D56"/>
    <mergeCell ref="K56:L56"/>
    <mergeCell ref="W56:X56"/>
    <mergeCell ref="AE56:AF56"/>
    <mergeCell ref="AQ56:AR56"/>
    <mergeCell ref="AY56:AZ56"/>
    <mergeCell ref="C57:D57"/>
    <mergeCell ref="K57:L57"/>
    <mergeCell ref="W57:X57"/>
    <mergeCell ref="AE57:AF57"/>
    <mergeCell ref="AQ57:AR57"/>
    <mergeCell ref="AY57:AZ57"/>
    <mergeCell ref="C58:D58"/>
    <mergeCell ref="K58:L58"/>
    <mergeCell ref="W58:X58"/>
    <mergeCell ref="AE58:AF58"/>
    <mergeCell ref="AQ58:AR58"/>
    <mergeCell ref="AY58:AZ58"/>
    <mergeCell ref="C59:D59"/>
    <mergeCell ref="K59:L59"/>
    <mergeCell ref="W59:X59"/>
    <mergeCell ref="AE59:AF59"/>
    <mergeCell ref="AQ59:AR59"/>
    <mergeCell ref="AY59:AZ59"/>
    <mergeCell ref="AT62:AU62"/>
    <mergeCell ref="E61:G61"/>
    <mergeCell ref="J61:L61"/>
    <mergeCell ref="O61:Q61"/>
    <mergeCell ref="Y61:AA61"/>
    <mergeCell ref="AD61:AF61"/>
    <mergeCell ref="AI61:AK61"/>
    <mergeCell ref="AY63:AZ63"/>
    <mergeCell ref="AS61:AU61"/>
    <mergeCell ref="AX61:AZ61"/>
    <mergeCell ref="BC61:BE61"/>
    <mergeCell ref="F62:G62"/>
    <mergeCell ref="K62:L62"/>
    <mergeCell ref="P62:Q62"/>
    <mergeCell ref="Z62:AA62"/>
    <mergeCell ref="AE62:AF62"/>
    <mergeCell ref="AJ62:AK62"/>
    <mergeCell ref="BD64:BE64"/>
    <mergeCell ref="AY62:AZ62"/>
    <mergeCell ref="BD62:BE62"/>
    <mergeCell ref="F63:G63"/>
    <mergeCell ref="K63:L63"/>
    <mergeCell ref="P63:Q63"/>
    <mergeCell ref="Z63:AA63"/>
    <mergeCell ref="AE63:AF63"/>
    <mergeCell ref="AJ63:AK63"/>
    <mergeCell ref="AT63:AU63"/>
    <mergeCell ref="AJ65:AK65"/>
    <mergeCell ref="BD63:BE63"/>
    <mergeCell ref="F64:G64"/>
    <mergeCell ref="K64:L64"/>
    <mergeCell ref="P64:Q64"/>
    <mergeCell ref="Z64:AA64"/>
    <mergeCell ref="AE64:AF64"/>
    <mergeCell ref="AJ64:AK64"/>
    <mergeCell ref="AT64:AU64"/>
    <mergeCell ref="AY64:AZ64"/>
    <mergeCell ref="AT65:AU65"/>
    <mergeCell ref="AY65:AZ65"/>
    <mergeCell ref="BD65:BE65"/>
    <mergeCell ref="N82:O82"/>
    <mergeCell ref="N83:O83"/>
    <mergeCell ref="F65:G65"/>
    <mergeCell ref="K65:L65"/>
    <mergeCell ref="P65:Q65"/>
    <mergeCell ref="Z65:AA65"/>
    <mergeCell ref="AE65:AF65"/>
  </mergeCells>
  <printOptions/>
  <pageMargins left="0.7" right="0.7" top="0.75" bottom="0.75" header="0.3" footer="0.3"/>
  <pageSetup horizontalDpi="600" verticalDpi="600" orientation="portrait" paperSize="9" scale="65" r:id="rId1"/>
  <colBreaks count="2" manualBreakCount="2">
    <brk id="20" max="66" man="1"/>
    <brk id="40" max="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75" zoomScaleSheetLayoutView="75" zoomScalePageLayoutView="0" workbookViewId="0" topLeftCell="A1">
      <selection activeCell="AM47" sqref="AM47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51"/>
      <c r="M1" s="30" t="s">
        <v>33</v>
      </c>
      <c r="N1" s="2"/>
      <c r="O1" s="2"/>
    </row>
    <row r="2" spans="1:9" ht="13.5" customHeight="1">
      <c r="A2" s="353"/>
      <c r="B2" s="353"/>
      <c r="C2" s="237" t="s">
        <v>34</v>
      </c>
      <c r="D2" s="237"/>
      <c r="E2" s="237"/>
      <c r="F2" s="237"/>
      <c r="G2" s="237"/>
      <c r="H2" s="237"/>
      <c r="I2" s="237"/>
    </row>
    <row r="3" spans="1:67" ht="13.5" customHeight="1">
      <c r="A3" s="353"/>
      <c r="B3" s="353"/>
      <c r="C3" s="237"/>
      <c r="D3" s="237"/>
      <c r="E3" s="237"/>
      <c r="F3" s="237"/>
      <c r="G3" s="237"/>
      <c r="H3" s="237"/>
      <c r="I3" s="237"/>
      <c r="Q3" s="232" t="s">
        <v>1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K3" s="232" t="s">
        <v>2</v>
      </c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BE3" s="232" t="s">
        <v>3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7:70" ht="14.25">
      <c r="G4" s="238" t="s">
        <v>94</v>
      </c>
      <c r="H4" s="239"/>
      <c r="I4" s="239"/>
      <c r="J4" s="239"/>
      <c r="K4" s="239"/>
      <c r="M4" s="3" t="s">
        <v>4</v>
      </c>
      <c r="N4" s="4"/>
      <c r="O4" s="3"/>
      <c r="V4" s="5"/>
      <c r="W4" s="6"/>
      <c r="X4" s="6"/>
      <c r="Z4" s="233" t="str">
        <f>G4</f>
        <v>平成29年1月31日現在 </v>
      </c>
      <c r="AA4" s="234"/>
      <c r="AB4" s="234"/>
      <c r="AC4" s="234"/>
      <c r="AD4" s="234"/>
      <c r="AG4" s="7" t="s">
        <v>5</v>
      </c>
      <c r="AH4" s="8"/>
      <c r="AI4" s="7"/>
      <c r="AP4" s="5"/>
      <c r="AQ4" s="6"/>
      <c r="AR4" s="6"/>
      <c r="AT4" s="235" t="str">
        <f>Z4</f>
        <v>平成29年1月31日現在 </v>
      </c>
      <c r="AU4" s="236"/>
      <c r="AV4" s="236"/>
      <c r="AW4" s="236"/>
      <c r="AX4" s="236"/>
      <c r="BA4" s="9" t="s">
        <v>6</v>
      </c>
      <c r="BB4" s="10"/>
      <c r="BC4" s="9"/>
      <c r="BJ4" s="5"/>
      <c r="BK4" s="6"/>
      <c r="BL4" s="6"/>
      <c r="BN4" s="235" t="str">
        <f>AT4</f>
        <v>平成29年1月31日現在 </v>
      </c>
      <c r="BO4" s="236"/>
      <c r="BP4" s="236"/>
      <c r="BQ4" s="236"/>
      <c r="BR4" s="236"/>
    </row>
    <row r="5" spans="13:70" ht="14.25" thickBot="1">
      <c r="M5" s="226" t="s">
        <v>7</v>
      </c>
      <c r="N5" s="227"/>
      <c r="O5" s="228" t="s">
        <v>8</v>
      </c>
      <c r="P5" s="229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226" t="s">
        <v>7</v>
      </c>
      <c r="AH5" s="227"/>
      <c r="AI5" s="226" t="s">
        <v>9</v>
      </c>
      <c r="AJ5" s="195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226" t="s">
        <v>7</v>
      </c>
      <c r="BB5" s="227"/>
      <c r="BC5" s="230" t="s">
        <v>10</v>
      </c>
      <c r="BD5" s="23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240" t="s">
        <v>36</v>
      </c>
      <c r="C6" s="242" t="s">
        <v>37</v>
      </c>
      <c r="D6" s="243"/>
      <c r="E6" s="244"/>
      <c r="F6" s="245" t="s">
        <v>38</v>
      </c>
      <c r="G6" s="243"/>
      <c r="H6" s="246"/>
      <c r="I6" s="247" t="s">
        <v>39</v>
      </c>
      <c r="J6" s="248"/>
      <c r="K6" s="249"/>
      <c r="L6" s="52"/>
      <c r="M6" s="205" t="s">
        <v>11</v>
      </c>
      <c r="N6" s="206"/>
      <c r="O6" s="224" t="s">
        <v>12</v>
      </c>
      <c r="P6" s="22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14" t="s">
        <v>11</v>
      </c>
      <c r="X6" s="215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5" t="s">
        <v>11</v>
      </c>
      <c r="AH6" s="206"/>
      <c r="AI6" s="224" t="s">
        <v>95</v>
      </c>
      <c r="AJ6" s="22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14" t="s">
        <v>11</v>
      </c>
      <c r="AR6" s="215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5" t="s">
        <v>11</v>
      </c>
      <c r="BB6" s="206"/>
      <c r="BC6" s="224" t="s">
        <v>95</v>
      </c>
      <c r="BD6" s="22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14" t="s">
        <v>11</v>
      </c>
      <c r="BL6" s="215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241"/>
      <c r="C7" s="53" t="s">
        <v>17</v>
      </c>
      <c r="D7" s="54" t="s">
        <v>15</v>
      </c>
      <c r="E7" s="55" t="s">
        <v>40</v>
      </c>
      <c r="F7" s="56" t="s">
        <v>17</v>
      </c>
      <c r="G7" s="54" t="s">
        <v>15</v>
      </c>
      <c r="H7" s="55" t="s">
        <v>40</v>
      </c>
      <c r="I7" s="57" t="s">
        <v>17</v>
      </c>
      <c r="J7" s="58" t="s">
        <v>15</v>
      </c>
      <c r="K7" s="59" t="s">
        <v>40</v>
      </c>
      <c r="M7" s="205" t="s">
        <v>14</v>
      </c>
      <c r="N7" s="206"/>
      <c r="O7" s="217">
        <f>V7+AD7+V12+AD12+V17+AD17+V22+AD22+V27+AD27+V32+AD32+V37+AD37+V42+AD42+V47+AD47+V52+AD52+V57+AD57</f>
        <v>5259</v>
      </c>
      <c r="P7" s="221"/>
      <c r="Q7" s="15">
        <v>29</v>
      </c>
      <c r="R7" s="16">
        <v>37</v>
      </c>
      <c r="S7" s="16">
        <v>29</v>
      </c>
      <c r="T7" s="16">
        <v>38</v>
      </c>
      <c r="U7" s="16">
        <v>34</v>
      </c>
      <c r="V7" s="16">
        <f>SUM(Q7:U7)</f>
        <v>167</v>
      </c>
      <c r="W7" s="212" t="s">
        <v>14</v>
      </c>
      <c r="X7" s="213"/>
      <c r="Y7" s="16">
        <v>46</v>
      </c>
      <c r="Z7" s="16">
        <v>33</v>
      </c>
      <c r="AA7" s="16">
        <v>45</v>
      </c>
      <c r="AB7" s="16">
        <v>45</v>
      </c>
      <c r="AC7" s="16">
        <v>40</v>
      </c>
      <c r="AD7" s="17">
        <f>SUM(Y7:AC7)</f>
        <v>209</v>
      </c>
      <c r="AG7" s="205" t="s">
        <v>14</v>
      </c>
      <c r="AH7" s="206"/>
      <c r="AI7" s="217">
        <f>AP7+AX7+AP12+AX12+AP17+AX17+AP22+AX22+AP27+AX27+AP32+AX32+AP37+AX37+AP42+AX42+AP47+AX47+AP52+AX52+AP57+AX57</f>
        <v>24</v>
      </c>
      <c r="AJ7" s="221"/>
      <c r="AK7" s="15"/>
      <c r="AL7" s="16"/>
      <c r="AM7" s="16"/>
      <c r="AN7" s="16"/>
      <c r="AO7" s="16"/>
      <c r="AP7" s="16">
        <f>SUM(AK7:AO7)</f>
        <v>0</v>
      </c>
      <c r="AQ7" s="212" t="s">
        <v>14</v>
      </c>
      <c r="AR7" s="213"/>
      <c r="AS7" s="16"/>
      <c r="AT7" s="16"/>
      <c r="AU7" s="16"/>
      <c r="AV7" s="16"/>
      <c r="AW7" s="16"/>
      <c r="AX7" s="17">
        <f>SUM(AS7:AW7)</f>
        <v>0</v>
      </c>
      <c r="BA7" s="205" t="s">
        <v>14</v>
      </c>
      <c r="BB7" s="206"/>
      <c r="BC7" s="217">
        <f>BJ7+BR7+BJ12+BR12+BJ17+BR17+BJ22+BR22+BJ27+BR27+BJ32+BR32+BJ37+BR37+BJ42+BR42+BJ47+BR47+BJ52+BR52+BJ57+BR57</f>
        <v>5283</v>
      </c>
      <c r="BD7" s="221"/>
      <c r="BE7" s="15">
        <f>Q7+AK7</f>
        <v>29</v>
      </c>
      <c r="BF7" s="16">
        <f aca="true" t="shared" si="0" ref="BF7:BJ8">R7+AL7</f>
        <v>37</v>
      </c>
      <c r="BG7" s="16">
        <f t="shared" si="0"/>
        <v>29</v>
      </c>
      <c r="BH7" s="16">
        <f t="shared" si="0"/>
        <v>38</v>
      </c>
      <c r="BI7" s="17">
        <f t="shared" si="0"/>
        <v>34</v>
      </c>
      <c r="BJ7" s="18">
        <f t="shared" si="0"/>
        <v>167</v>
      </c>
      <c r="BK7" s="223" t="s">
        <v>14</v>
      </c>
      <c r="BL7" s="223"/>
      <c r="BM7" s="15">
        <f>Y7+AS7</f>
        <v>46</v>
      </c>
      <c r="BN7" s="16">
        <f aca="true" t="shared" si="1" ref="BN7:BQ8">Z7+AT7</f>
        <v>33</v>
      </c>
      <c r="BO7" s="16">
        <f t="shared" si="1"/>
        <v>45</v>
      </c>
      <c r="BP7" s="16">
        <f t="shared" si="1"/>
        <v>45</v>
      </c>
      <c r="BQ7" s="17">
        <f t="shared" si="1"/>
        <v>40</v>
      </c>
      <c r="BR7" s="19">
        <f>SUM(BM7:BQ7)</f>
        <v>209</v>
      </c>
    </row>
    <row r="8" spans="2:70" ht="12.75" customHeight="1" thickBot="1">
      <c r="B8" s="60" t="s">
        <v>41</v>
      </c>
      <c r="C8" s="61">
        <f aca="true" t="shared" si="2" ref="C8:H8">+C10-C9</f>
        <v>3652</v>
      </c>
      <c r="D8" s="62">
        <f t="shared" si="2"/>
        <v>3599</v>
      </c>
      <c r="E8" s="63">
        <f t="shared" si="2"/>
        <v>7251</v>
      </c>
      <c r="F8" s="64">
        <f t="shared" si="2"/>
        <v>22</v>
      </c>
      <c r="G8" s="65">
        <f t="shared" si="2"/>
        <v>38</v>
      </c>
      <c r="H8" s="63">
        <f t="shared" si="2"/>
        <v>60</v>
      </c>
      <c r="I8" s="66">
        <f aca="true" t="shared" si="3" ref="I8:K10">+C8+F8</f>
        <v>3674</v>
      </c>
      <c r="J8" s="67">
        <f t="shared" si="3"/>
        <v>3637</v>
      </c>
      <c r="K8" s="68">
        <f t="shared" si="3"/>
        <v>7311</v>
      </c>
      <c r="L8" s="69"/>
      <c r="M8" s="205" t="s">
        <v>15</v>
      </c>
      <c r="N8" s="206"/>
      <c r="O8" s="217">
        <f>V8+AD8+V13+AD13+V18+AD18+V23+AD23+V28+AD28+V33+AD33+V38+AD38+V43+AD43+V48+AD48+V53+AD53+V58+AD58</f>
        <v>5831</v>
      </c>
      <c r="P8" s="221"/>
      <c r="Q8" s="20">
        <v>25</v>
      </c>
      <c r="R8" s="21">
        <v>33</v>
      </c>
      <c r="S8" s="21">
        <v>39</v>
      </c>
      <c r="T8" s="21">
        <v>33</v>
      </c>
      <c r="U8" s="21">
        <v>52</v>
      </c>
      <c r="V8" s="21">
        <f>SUM(Q8:U8)</f>
        <v>182</v>
      </c>
      <c r="W8" s="210" t="s">
        <v>16</v>
      </c>
      <c r="X8" s="211"/>
      <c r="Y8" s="21">
        <v>49</v>
      </c>
      <c r="Z8" s="38">
        <v>37</v>
      </c>
      <c r="AA8" s="21">
        <v>49</v>
      </c>
      <c r="AB8" s="21">
        <v>31</v>
      </c>
      <c r="AC8" s="21">
        <v>45</v>
      </c>
      <c r="AD8" s="22">
        <f>SUM(Y8:AC8)</f>
        <v>211</v>
      </c>
      <c r="AG8" s="205" t="s">
        <v>15</v>
      </c>
      <c r="AH8" s="206"/>
      <c r="AI8" s="217">
        <f>AP8+AX8+AP13+AX13+AP18+AX18+AP23+AX23+AP28+AX28+AP33+AX33+AP38+AX38+AP43+AX43+AP48+AX48+AP53+AX53+AP58+AX58</f>
        <v>39</v>
      </c>
      <c r="AJ8" s="221"/>
      <c r="AK8" s="20"/>
      <c r="AL8" s="21"/>
      <c r="AM8" s="21"/>
      <c r="AN8" s="21"/>
      <c r="AO8" s="21"/>
      <c r="AP8" s="21">
        <f>SUM(AK8:AO8)</f>
        <v>0</v>
      </c>
      <c r="AQ8" s="210" t="s">
        <v>16</v>
      </c>
      <c r="AR8" s="211"/>
      <c r="AS8" s="21"/>
      <c r="AT8" s="21"/>
      <c r="AU8" s="21"/>
      <c r="AV8" s="21"/>
      <c r="AW8" s="21"/>
      <c r="AX8" s="22">
        <f>SUM(AS8:AW8)</f>
        <v>0</v>
      </c>
      <c r="BA8" s="205" t="s">
        <v>15</v>
      </c>
      <c r="BB8" s="206"/>
      <c r="BC8" s="217">
        <f>BJ8+BR8+BJ13+BR13+BJ18+BR18+BJ23+BR23+BJ28+BR28+BJ33+BR33+BJ38+BR38+BJ43+BR43+BJ48+BR48+BJ53+BR53+BJ58+BR58</f>
        <v>5870</v>
      </c>
      <c r="BD8" s="221"/>
      <c r="BE8" s="20">
        <f>Q8+AK8</f>
        <v>25</v>
      </c>
      <c r="BF8" s="21">
        <f t="shared" si="0"/>
        <v>33</v>
      </c>
      <c r="BG8" s="21">
        <f t="shared" si="0"/>
        <v>39</v>
      </c>
      <c r="BH8" s="21">
        <f t="shared" si="0"/>
        <v>33</v>
      </c>
      <c r="BI8" s="22">
        <f t="shared" si="0"/>
        <v>52</v>
      </c>
      <c r="BJ8" s="23">
        <f>SUM(BE8:BI8)</f>
        <v>182</v>
      </c>
      <c r="BK8" s="216" t="s">
        <v>16</v>
      </c>
      <c r="BL8" s="216"/>
      <c r="BM8" s="20">
        <f>Y8+AS8</f>
        <v>49</v>
      </c>
      <c r="BN8" s="21">
        <f t="shared" si="1"/>
        <v>37</v>
      </c>
      <c r="BO8" s="21">
        <f t="shared" si="1"/>
        <v>49</v>
      </c>
      <c r="BP8" s="21">
        <f t="shared" si="1"/>
        <v>31</v>
      </c>
      <c r="BQ8" s="22">
        <f t="shared" si="1"/>
        <v>45</v>
      </c>
      <c r="BR8" s="24">
        <f>SUM(BM8:BQ8)</f>
        <v>211</v>
      </c>
    </row>
    <row r="9" spans="2:70" ht="15.75" thickBot="1">
      <c r="B9" s="70" t="s">
        <v>42</v>
      </c>
      <c r="C9" s="71">
        <f>AB62</f>
        <v>1607</v>
      </c>
      <c r="D9" s="72">
        <f>AB63</f>
        <v>2232</v>
      </c>
      <c r="E9" s="73">
        <f>+C9+D9</f>
        <v>3839</v>
      </c>
      <c r="F9" s="74">
        <f>AV62</f>
        <v>2</v>
      </c>
      <c r="G9" s="72">
        <f>AV63</f>
        <v>1</v>
      </c>
      <c r="H9" s="73">
        <f>SUM(F9:G9)</f>
        <v>3</v>
      </c>
      <c r="I9" s="75">
        <f t="shared" si="3"/>
        <v>1609</v>
      </c>
      <c r="J9" s="76">
        <f t="shared" si="3"/>
        <v>2233</v>
      </c>
      <c r="K9" s="77">
        <f t="shared" si="3"/>
        <v>3842</v>
      </c>
      <c r="L9" s="69"/>
      <c r="M9" s="205" t="s">
        <v>13</v>
      </c>
      <c r="N9" s="206"/>
      <c r="O9" s="217">
        <f>SUM(O7:O8)</f>
        <v>11090</v>
      </c>
      <c r="P9" s="218"/>
      <c r="Q9" s="25">
        <f aca="true" t="shared" si="4" ref="Q9:V9">SUM(Q7:Q8)</f>
        <v>54</v>
      </c>
      <c r="R9" s="25">
        <f t="shared" si="4"/>
        <v>70</v>
      </c>
      <c r="S9" s="25">
        <f t="shared" si="4"/>
        <v>68</v>
      </c>
      <c r="T9" s="25">
        <f t="shared" si="4"/>
        <v>71</v>
      </c>
      <c r="U9" s="25">
        <f t="shared" si="4"/>
        <v>86</v>
      </c>
      <c r="V9" s="25">
        <f t="shared" si="4"/>
        <v>349</v>
      </c>
      <c r="W9" s="219" t="s">
        <v>13</v>
      </c>
      <c r="X9" s="220"/>
      <c r="Y9" s="25">
        <f aca="true" t="shared" si="5" ref="Y9:AD9">SUM(Y7:Y8)</f>
        <v>95</v>
      </c>
      <c r="Z9" s="25">
        <f t="shared" si="5"/>
        <v>70</v>
      </c>
      <c r="AA9" s="25">
        <f t="shared" si="5"/>
        <v>94</v>
      </c>
      <c r="AB9" s="25">
        <f t="shared" si="5"/>
        <v>76</v>
      </c>
      <c r="AC9" s="25">
        <f t="shared" si="5"/>
        <v>85</v>
      </c>
      <c r="AD9" s="25">
        <f t="shared" si="5"/>
        <v>420</v>
      </c>
      <c r="AG9" s="205" t="s">
        <v>13</v>
      </c>
      <c r="AH9" s="206"/>
      <c r="AI9" s="217">
        <f>SUM(AI7:AI8)</f>
        <v>63</v>
      </c>
      <c r="AJ9" s="218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9" t="s">
        <v>13</v>
      </c>
      <c r="AR9" s="220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5" t="s">
        <v>13</v>
      </c>
      <c r="BB9" s="206"/>
      <c r="BC9" s="217">
        <f>SUM(BC7:BC8)</f>
        <v>11153</v>
      </c>
      <c r="BD9" s="221"/>
      <c r="BE9" s="26">
        <f aca="true" t="shared" si="8" ref="BE9:BJ9">SUM(BE7:BE8)</f>
        <v>54</v>
      </c>
      <c r="BF9" s="27">
        <f t="shared" si="8"/>
        <v>70</v>
      </c>
      <c r="BG9" s="27">
        <f t="shared" si="8"/>
        <v>68</v>
      </c>
      <c r="BH9" s="27">
        <f t="shared" si="8"/>
        <v>71</v>
      </c>
      <c r="BI9" s="28">
        <f t="shared" si="8"/>
        <v>86</v>
      </c>
      <c r="BJ9" s="29">
        <f t="shared" si="8"/>
        <v>349</v>
      </c>
      <c r="BK9" s="222" t="s">
        <v>13</v>
      </c>
      <c r="BL9" s="222"/>
      <c r="BM9" s="26">
        <f aca="true" t="shared" si="9" ref="BM9:BR9">SUM(BM7:BM8)</f>
        <v>95</v>
      </c>
      <c r="BN9" s="27">
        <f t="shared" si="9"/>
        <v>70</v>
      </c>
      <c r="BO9" s="27">
        <f t="shared" si="9"/>
        <v>94</v>
      </c>
      <c r="BP9" s="27">
        <f t="shared" si="9"/>
        <v>76</v>
      </c>
      <c r="BQ9" s="28">
        <f t="shared" si="9"/>
        <v>85</v>
      </c>
      <c r="BR9" s="29">
        <f t="shared" si="9"/>
        <v>420</v>
      </c>
    </row>
    <row r="10" spans="2:70" ht="15.75" thickBot="1">
      <c r="B10" s="78" t="s">
        <v>13</v>
      </c>
      <c r="C10" s="79">
        <f>O7</f>
        <v>5259</v>
      </c>
      <c r="D10" s="80">
        <f>O8</f>
        <v>5831</v>
      </c>
      <c r="E10" s="81">
        <f>+C10+D10</f>
        <v>11090</v>
      </c>
      <c r="F10" s="82">
        <f>AI7</f>
        <v>24</v>
      </c>
      <c r="G10" s="80">
        <f>AI8</f>
        <v>39</v>
      </c>
      <c r="H10" s="81">
        <f>SUM(F10:G10)</f>
        <v>63</v>
      </c>
      <c r="I10" s="83">
        <f t="shared" si="3"/>
        <v>5283</v>
      </c>
      <c r="J10" s="84">
        <f t="shared" si="3"/>
        <v>5870</v>
      </c>
      <c r="K10" s="85">
        <f t="shared" si="3"/>
        <v>11153</v>
      </c>
      <c r="L10" s="69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86"/>
      <c r="D11" s="86"/>
      <c r="E11" s="69"/>
      <c r="F11" s="86"/>
      <c r="G11" s="86"/>
      <c r="H11" s="69"/>
      <c r="I11" s="87"/>
      <c r="J11" s="87"/>
      <c r="K11" s="88"/>
      <c r="L11" s="89"/>
      <c r="O11" s="205" t="s">
        <v>11</v>
      </c>
      <c r="P11" s="206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14" t="s">
        <v>11</v>
      </c>
      <c r="X11" s="215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5" t="s">
        <v>11</v>
      </c>
      <c r="AJ11" s="206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14" t="s">
        <v>11</v>
      </c>
      <c r="AR11" s="215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5" t="s">
        <v>11</v>
      </c>
      <c r="BD11" s="206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14" t="s">
        <v>11</v>
      </c>
      <c r="BL11" s="215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90" t="s">
        <v>43</v>
      </c>
      <c r="C12" s="91">
        <f aca="true" t="shared" si="10" ref="C12:K12">ROUND(C9/C10*100,2)</f>
        <v>30.56</v>
      </c>
      <c r="D12" s="182">
        <f t="shared" si="10"/>
        <v>38.28</v>
      </c>
      <c r="E12" s="93">
        <f t="shared" si="10"/>
        <v>34.62</v>
      </c>
      <c r="F12" s="91">
        <f t="shared" si="10"/>
        <v>8.33</v>
      </c>
      <c r="G12" s="182">
        <f t="shared" si="10"/>
        <v>2.56</v>
      </c>
      <c r="H12" s="93">
        <f t="shared" si="10"/>
        <v>4.76</v>
      </c>
      <c r="I12" s="94">
        <f t="shared" si="10"/>
        <v>30.46</v>
      </c>
      <c r="J12" s="95">
        <f t="shared" si="10"/>
        <v>38.04</v>
      </c>
      <c r="K12" s="96">
        <f t="shared" si="10"/>
        <v>34.45</v>
      </c>
      <c r="L12" s="89"/>
      <c r="N12" s="176"/>
      <c r="O12" s="205" t="s">
        <v>14</v>
      </c>
      <c r="P12" s="209"/>
      <c r="Q12" s="36">
        <v>60</v>
      </c>
      <c r="R12" s="16">
        <v>56</v>
      </c>
      <c r="S12" s="16">
        <v>50</v>
      </c>
      <c r="T12" s="16">
        <v>65</v>
      </c>
      <c r="U12" s="16">
        <v>43</v>
      </c>
      <c r="V12" s="16">
        <f>SUM(Q12:U12)</f>
        <v>274</v>
      </c>
      <c r="W12" s="212" t="s">
        <v>14</v>
      </c>
      <c r="X12" s="213"/>
      <c r="Y12" s="16">
        <v>44</v>
      </c>
      <c r="Z12" s="16">
        <v>54</v>
      </c>
      <c r="AA12" s="16">
        <v>62</v>
      </c>
      <c r="AB12" s="16">
        <v>51</v>
      </c>
      <c r="AC12" s="16">
        <v>48</v>
      </c>
      <c r="AD12" s="17">
        <f>SUM(Y12:AC12)</f>
        <v>259</v>
      </c>
      <c r="AI12" s="205" t="s">
        <v>14</v>
      </c>
      <c r="AJ12" s="209"/>
      <c r="AK12" s="15"/>
      <c r="AL12" s="16"/>
      <c r="AM12" s="16"/>
      <c r="AN12" s="16"/>
      <c r="AO12" s="16"/>
      <c r="AP12" s="16">
        <f>SUM(AK12:AO12)</f>
        <v>0</v>
      </c>
      <c r="AQ12" s="212" t="s">
        <v>14</v>
      </c>
      <c r="AR12" s="213"/>
      <c r="AS12" s="16"/>
      <c r="AT12" s="16"/>
      <c r="AU12" s="16"/>
      <c r="AV12" s="16"/>
      <c r="AW12" s="16">
        <v>1</v>
      </c>
      <c r="AX12" s="17">
        <f>SUM(AS12:AW12)</f>
        <v>1</v>
      </c>
      <c r="BC12" s="205" t="s">
        <v>14</v>
      </c>
      <c r="BD12" s="209"/>
      <c r="BE12" s="34">
        <f>Q12+AK12</f>
        <v>60</v>
      </c>
      <c r="BF12" s="34">
        <f aca="true" t="shared" si="11" ref="BF12:BI13">R12+AL12</f>
        <v>56</v>
      </c>
      <c r="BG12" s="34">
        <f t="shared" si="11"/>
        <v>50</v>
      </c>
      <c r="BH12" s="34">
        <f t="shared" si="11"/>
        <v>65</v>
      </c>
      <c r="BI12" s="34">
        <f t="shared" si="11"/>
        <v>43</v>
      </c>
      <c r="BJ12" s="16">
        <f>SUM(BE12:BI12)</f>
        <v>274</v>
      </c>
      <c r="BK12" s="212" t="s">
        <v>14</v>
      </c>
      <c r="BL12" s="213"/>
      <c r="BM12" s="16">
        <f>Y12+AS12</f>
        <v>44</v>
      </c>
      <c r="BN12" s="16">
        <f aca="true" t="shared" si="12" ref="BN12:BQ13">Z12+AT12</f>
        <v>54</v>
      </c>
      <c r="BO12" s="16">
        <f t="shared" si="12"/>
        <v>62</v>
      </c>
      <c r="BP12" s="16">
        <f t="shared" si="12"/>
        <v>51</v>
      </c>
      <c r="BQ12" s="16">
        <f t="shared" si="12"/>
        <v>49</v>
      </c>
      <c r="BR12" s="17">
        <f>SUM(BM12:BQ12)</f>
        <v>260</v>
      </c>
    </row>
    <row r="13" spans="5:70" ht="16.5" thickBot="1" thickTop="1">
      <c r="E13" s="48"/>
      <c r="H13" s="48"/>
      <c r="I13" s="97"/>
      <c r="J13" s="97"/>
      <c r="K13" s="98"/>
      <c r="L13" s="89"/>
      <c r="O13" s="205" t="s">
        <v>16</v>
      </c>
      <c r="P13" s="209"/>
      <c r="Q13" s="20">
        <v>59</v>
      </c>
      <c r="R13" s="21">
        <v>56</v>
      </c>
      <c r="S13" s="21">
        <v>50</v>
      </c>
      <c r="T13" s="21">
        <v>52</v>
      </c>
      <c r="U13" s="21">
        <v>58</v>
      </c>
      <c r="V13" s="21">
        <f>SUM(Q13:U13)</f>
        <v>275</v>
      </c>
      <c r="W13" s="210" t="s">
        <v>16</v>
      </c>
      <c r="X13" s="211"/>
      <c r="Y13" s="21">
        <v>65</v>
      </c>
      <c r="Z13" s="21">
        <v>61</v>
      </c>
      <c r="AA13" s="21">
        <v>43</v>
      </c>
      <c r="AB13" s="21">
        <v>47</v>
      </c>
      <c r="AC13" s="21">
        <v>46</v>
      </c>
      <c r="AD13" s="22">
        <f>SUM(Y13:AC13)</f>
        <v>262</v>
      </c>
      <c r="AI13" s="205" t="s">
        <v>16</v>
      </c>
      <c r="AJ13" s="209"/>
      <c r="AK13" s="20"/>
      <c r="AL13" s="21"/>
      <c r="AM13" s="21"/>
      <c r="AN13" s="21"/>
      <c r="AO13" s="21"/>
      <c r="AP13" s="21">
        <f>SUM(AK13:AO13)</f>
        <v>0</v>
      </c>
      <c r="AQ13" s="210" t="s">
        <v>16</v>
      </c>
      <c r="AR13" s="211"/>
      <c r="AS13" s="21"/>
      <c r="AT13" s="21"/>
      <c r="AU13" s="21"/>
      <c r="AV13" s="21"/>
      <c r="AW13" s="21">
        <v>1</v>
      </c>
      <c r="AX13" s="22">
        <f>SUM(AS13:AW13)</f>
        <v>1</v>
      </c>
      <c r="BC13" s="205" t="s">
        <v>16</v>
      </c>
      <c r="BD13" s="209"/>
      <c r="BE13" s="34">
        <f>Q13+AK13</f>
        <v>59</v>
      </c>
      <c r="BF13" s="34">
        <f t="shared" si="11"/>
        <v>56</v>
      </c>
      <c r="BG13" s="34">
        <f t="shared" si="11"/>
        <v>50</v>
      </c>
      <c r="BH13" s="34">
        <f t="shared" si="11"/>
        <v>52</v>
      </c>
      <c r="BI13" s="34">
        <f t="shared" si="11"/>
        <v>58</v>
      </c>
      <c r="BJ13" s="21">
        <f>SUM(BE13:BI13)</f>
        <v>275</v>
      </c>
      <c r="BK13" s="210" t="s">
        <v>16</v>
      </c>
      <c r="BL13" s="211"/>
      <c r="BM13" s="16">
        <f>Y13+AS13</f>
        <v>65</v>
      </c>
      <c r="BN13" s="16">
        <f t="shared" si="12"/>
        <v>61</v>
      </c>
      <c r="BO13" s="16">
        <f t="shared" si="12"/>
        <v>43</v>
      </c>
      <c r="BP13" s="16">
        <f t="shared" si="12"/>
        <v>47</v>
      </c>
      <c r="BQ13" s="16">
        <f t="shared" si="12"/>
        <v>47</v>
      </c>
      <c r="BR13" s="22">
        <f>SUM(BM13:BQ13)</f>
        <v>263</v>
      </c>
    </row>
    <row r="14" spans="1:70" ht="15">
      <c r="A14" s="2"/>
      <c r="E14" s="48"/>
      <c r="H14" s="48"/>
      <c r="I14" s="97"/>
      <c r="J14" s="97"/>
      <c r="K14" s="98"/>
      <c r="L14" s="99"/>
      <c r="O14" s="205" t="s">
        <v>13</v>
      </c>
      <c r="P14" s="206"/>
      <c r="Q14" s="25">
        <f aca="true" t="shared" si="13" ref="Q14:V14">SUM(Q12:Q13)</f>
        <v>119</v>
      </c>
      <c r="R14" s="25">
        <f t="shared" si="13"/>
        <v>112</v>
      </c>
      <c r="S14" s="25">
        <f t="shared" si="13"/>
        <v>100</v>
      </c>
      <c r="T14" s="25">
        <f t="shared" si="13"/>
        <v>117</v>
      </c>
      <c r="U14" s="25">
        <f t="shared" si="13"/>
        <v>101</v>
      </c>
      <c r="V14" s="25">
        <f t="shared" si="13"/>
        <v>549</v>
      </c>
      <c r="W14" s="207" t="s">
        <v>13</v>
      </c>
      <c r="X14" s="208"/>
      <c r="Y14" s="25">
        <f aca="true" t="shared" si="14" ref="Y14:AD14">SUM(Y12:Y13)</f>
        <v>109</v>
      </c>
      <c r="Z14" s="25">
        <f t="shared" si="14"/>
        <v>115</v>
      </c>
      <c r="AA14" s="25">
        <f t="shared" si="14"/>
        <v>105</v>
      </c>
      <c r="AB14" s="25">
        <f t="shared" si="14"/>
        <v>98</v>
      </c>
      <c r="AC14" s="25">
        <f t="shared" si="14"/>
        <v>94</v>
      </c>
      <c r="AD14" s="25">
        <f t="shared" si="14"/>
        <v>521</v>
      </c>
      <c r="AI14" s="205" t="s">
        <v>13</v>
      </c>
      <c r="AJ14" s="206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07" t="s">
        <v>13</v>
      </c>
      <c r="AR14" s="208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2</v>
      </c>
      <c r="AX14" s="25">
        <f t="shared" si="16"/>
        <v>2</v>
      </c>
      <c r="BC14" s="205" t="s">
        <v>13</v>
      </c>
      <c r="BD14" s="206"/>
      <c r="BE14" s="25">
        <f aca="true" t="shared" si="17" ref="BE14:BJ14">SUM(BE12:BE13)</f>
        <v>119</v>
      </c>
      <c r="BF14" s="25">
        <f t="shared" si="17"/>
        <v>112</v>
      </c>
      <c r="BG14" s="25">
        <f t="shared" si="17"/>
        <v>100</v>
      </c>
      <c r="BH14" s="25">
        <f t="shared" si="17"/>
        <v>117</v>
      </c>
      <c r="BI14" s="25">
        <f t="shared" si="17"/>
        <v>101</v>
      </c>
      <c r="BJ14" s="25">
        <f t="shared" si="17"/>
        <v>549</v>
      </c>
      <c r="BK14" s="207" t="s">
        <v>13</v>
      </c>
      <c r="BL14" s="208"/>
      <c r="BM14" s="25">
        <f aca="true" t="shared" si="18" ref="BM14:BR14">SUM(BM12:BM13)</f>
        <v>109</v>
      </c>
      <c r="BN14" s="25">
        <f t="shared" si="18"/>
        <v>115</v>
      </c>
      <c r="BO14" s="25">
        <f t="shared" si="18"/>
        <v>105</v>
      </c>
      <c r="BP14" s="25">
        <f t="shared" si="18"/>
        <v>98</v>
      </c>
      <c r="BQ14" s="25">
        <f t="shared" si="18"/>
        <v>96</v>
      </c>
      <c r="BR14" s="25">
        <f t="shared" si="18"/>
        <v>523</v>
      </c>
    </row>
    <row r="15" spans="1:70" ht="15.75" thickBot="1">
      <c r="A15" s="2"/>
      <c r="E15" s="48"/>
      <c r="H15" s="48"/>
      <c r="I15" s="97"/>
      <c r="J15" s="97"/>
      <c r="K15" s="98"/>
      <c r="L15" s="99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00" t="s">
        <v>44</v>
      </c>
      <c r="C16" s="250" t="s">
        <v>37</v>
      </c>
      <c r="D16" s="251"/>
      <c r="E16" s="252"/>
      <c r="F16" s="250" t="s">
        <v>38</v>
      </c>
      <c r="G16" s="251"/>
      <c r="H16" s="252"/>
      <c r="I16" s="253" t="s">
        <v>45</v>
      </c>
      <c r="J16" s="254"/>
      <c r="K16" s="255"/>
      <c r="L16" s="69"/>
      <c r="O16" s="205" t="s">
        <v>11</v>
      </c>
      <c r="P16" s="206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14" t="s">
        <v>11</v>
      </c>
      <c r="X16" s="215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5" t="s">
        <v>11</v>
      </c>
      <c r="AJ16" s="206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14" t="s">
        <v>11</v>
      </c>
      <c r="AR16" s="215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5" t="s">
        <v>11</v>
      </c>
      <c r="BD16" s="206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14" t="s">
        <v>11</v>
      </c>
      <c r="BL16" s="215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01" t="s">
        <v>46</v>
      </c>
      <c r="C17" s="102">
        <f>V27+AD27+V32+AD32+V37</f>
        <v>1775</v>
      </c>
      <c r="D17" s="103">
        <f>V28+AD28+V33+AD33+V38</f>
        <v>1746</v>
      </c>
      <c r="E17" s="104">
        <f>SUM(C17:D17)</f>
        <v>3521</v>
      </c>
      <c r="F17" s="105">
        <f>AP27+AX27+AP32+AX32+AP37</f>
        <v>3</v>
      </c>
      <c r="G17" s="103">
        <f>AP28+AX28+AP33+AX33+AP38</f>
        <v>19</v>
      </c>
      <c r="H17" s="104">
        <f>SUM(F17:G17)</f>
        <v>22</v>
      </c>
      <c r="I17" s="106">
        <f aca="true" t="shared" si="19" ref="I17:K20">+C17+F17</f>
        <v>1778</v>
      </c>
      <c r="J17" s="107">
        <f t="shared" si="19"/>
        <v>1765</v>
      </c>
      <c r="K17" s="108">
        <f t="shared" si="19"/>
        <v>3543</v>
      </c>
      <c r="L17" s="69"/>
      <c r="O17" s="205" t="s">
        <v>14</v>
      </c>
      <c r="P17" s="209"/>
      <c r="Q17" s="15">
        <v>50</v>
      </c>
      <c r="R17" s="16">
        <v>38</v>
      </c>
      <c r="S17" s="16">
        <v>47</v>
      </c>
      <c r="T17" s="16">
        <v>27</v>
      </c>
      <c r="U17" s="16">
        <v>44</v>
      </c>
      <c r="V17" s="16">
        <f>SUM(Q17:U17)</f>
        <v>206</v>
      </c>
      <c r="W17" s="212" t="s">
        <v>14</v>
      </c>
      <c r="X17" s="213"/>
      <c r="Y17" s="16">
        <v>41</v>
      </c>
      <c r="Z17" s="16">
        <v>44</v>
      </c>
      <c r="AA17" s="16">
        <v>42</v>
      </c>
      <c r="AB17" s="16">
        <v>40</v>
      </c>
      <c r="AC17" s="16">
        <v>38</v>
      </c>
      <c r="AD17" s="17">
        <f>SUM(Y17:AC17)</f>
        <v>205</v>
      </c>
      <c r="AI17" s="205" t="s">
        <v>14</v>
      </c>
      <c r="AJ17" s="209"/>
      <c r="AK17" s="36">
        <v>1</v>
      </c>
      <c r="AL17" s="16"/>
      <c r="AM17" s="16"/>
      <c r="AN17" s="16">
        <v>1</v>
      </c>
      <c r="AO17" s="16">
        <v>2</v>
      </c>
      <c r="AP17" s="16">
        <f>SUM(AK17:AO17)</f>
        <v>4</v>
      </c>
      <c r="AQ17" s="212" t="s">
        <v>14</v>
      </c>
      <c r="AR17" s="213"/>
      <c r="AS17" s="16">
        <v>2</v>
      </c>
      <c r="AT17" s="16">
        <v>2</v>
      </c>
      <c r="AU17" s="16"/>
      <c r="AV17" s="16">
        <v>1</v>
      </c>
      <c r="AW17" s="16">
        <v>2</v>
      </c>
      <c r="AX17" s="17">
        <f>SUM(AS17:AW17)</f>
        <v>7</v>
      </c>
      <c r="BC17" s="205" t="s">
        <v>14</v>
      </c>
      <c r="BD17" s="209"/>
      <c r="BE17" s="15">
        <f>Q17+AK17</f>
        <v>51</v>
      </c>
      <c r="BF17" s="15">
        <f aca="true" t="shared" si="20" ref="BF17:BI18">R17+AL17</f>
        <v>38</v>
      </c>
      <c r="BG17" s="15">
        <f t="shared" si="20"/>
        <v>47</v>
      </c>
      <c r="BH17" s="15">
        <f t="shared" si="20"/>
        <v>28</v>
      </c>
      <c r="BI17" s="15">
        <f t="shared" si="20"/>
        <v>46</v>
      </c>
      <c r="BJ17" s="16">
        <f>SUM(BE17:BI17)</f>
        <v>210</v>
      </c>
      <c r="BK17" s="212" t="s">
        <v>14</v>
      </c>
      <c r="BL17" s="213"/>
      <c r="BM17" s="16">
        <f>Y17+AS17</f>
        <v>43</v>
      </c>
      <c r="BN17" s="16">
        <f aca="true" t="shared" si="21" ref="BN17:BQ18">Z17+AT17</f>
        <v>46</v>
      </c>
      <c r="BO17" s="16">
        <f t="shared" si="21"/>
        <v>42</v>
      </c>
      <c r="BP17" s="16">
        <f t="shared" si="21"/>
        <v>41</v>
      </c>
      <c r="BQ17" s="16">
        <f t="shared" si="21"/>
        <v>40</v>
      </c>
      <c r="BR17" s="17">
        <f>SUM(BM17:BQ17)</f>
        <v>212</v>
      </c>
    </row>
    <row r="18" spans="2:70" ht="15.75" thickBot="1">
      <c r="B18" s="109" t="s">
        <v>47</v>
      </c>
      <c r="C18" s="110">
        <f>AD37</f>
        <v>529</v>
      </c>
      <c r="D18" s="111">
        <f>AD38</f>
        <v>552</v>
      </c>
      <c r="E18" s="112">
        <f>SUM(C18:D18)</f>
        <v>1081</v>
      </c>
      <c r="F18" s="113">
        <f>AX37</f>
        <v>1</v>
      </c>
      <c r="G18" s="111">
        <f>AX38</f>
        <v>0</v>
      </c>
      <c r="H18" s="112">
        <f>SUM(F18:G18)</f>
        <v>1</v>
      </c>
      <c r="I18" s="114">
        <f t="shared" si="19"/>
        <v>530</v>
      </c>
      <c r="J18" s="115">
        <f t="shared" si="19"/>
        <v>552</v>
      </c>
      <c r="K18" s="116">
        <f t="shared" si="19"/>
        <v>1082</v>
      </c>
      <c r="L18" s="89"/>
      <c r="O18" s="205" t="s">
        <v>16</v>
      </c>
      <c r="P18" s="209"/>
      <c r="Q18" s="20">
        <v>56</v>
      </c>
      <c r="R18" s="21">
        <v>48</v>
      </c>
      <c r="S18" s="21">
        <v>42</v>
      </c>
      <c r="T18" s="21">
        <v>27</v>
      </c>
      <c r="U18" s="21">
        <v>42</v>
      </c>
      <c r="V18" s="21">
        <f>SUM(Q18:U18)</f>
        <v>215</v>
      </c>
      <c r="W18" s="210" t="s">
        <v>16</v>
      </c>
      <c r="X18" s="211"/>
      <c r="Y18" s="21">
        <v>28</v>
      </c>
      <c r="Z18" s="21">
        <v>38</v>
      </c>
      <c r="AA18" s="21">
        <v>33</v>
      </c>
      <c r="AB18" s="21">
        <v>38</v>
      </c>
      <c r="AC18" s="21">
        <v>33</v>
      </c>
      <c r="AD18" s="22">
        <f>SUM(Y18:AC18)</f>
        <v>170</v>
      </c>
      <c r="AI18" s="205" t="s">
        <v>16</v>
      </c>
      <c r="AJ18" s="209"/>
      <c r="AK18" s="20"/>
      <c r="AL18" s="21">
        <v>1</v>
      </c>
      <c r="AM18" s="21"/>
      <c r="AN18" s="21"/>
      <c r="AO18" s="21"/>
      <c r="AP18" s="21">
        <f>SUM(AK18:AO18)</f>
        <v>1</v>
      </c>
      <c r="AQ18" s="210" t="s">
        <v>16</v>
      </c>
      <c r="AR18" s="211"/>
      <c r="AS18" s="21"/>
      <c r="AT18" s="21">
        <v>1</v>
      </c>
      <c r="AU18" s="21">
        <v>1</v>
      </c>
      <c r="AV18" s="21"/>
      <c r="AW18" s="21">
        <v>1</v>
      </c>
      <c r="AX18" s="22">
        <f>SUM(AS18:AW18)</f>
        <v>3</v>
      </c>
      <c r="BC18" s="205" t="s">
        <v>16</v>
      </c>
      <c r="BD18" s="209"/>
      <c r="BE18" s="20">
        <f>Q18+AK18</f>
        <v>56</v>
      </c>
      <c r="BF18" s="20">
        <f t="shared" si="20"/>
        <v>49</v>
      </c>
      <c r="BG18" s="20">
        <f t="shared" si="20"/>
        <v>42</v>
      </c>
      <c r="BH18" s="20">
        <f t="shared" si="20"/>
        <v>27</v>
      </c>
      <c r="BI18" s="20">
        <f t="shared" si="20"/>
        <v>42</v>
      </c>
      <c r="BJ18" s="21">
        <f>SUM(BE18:BI18)</f>
        <v>216</v>
      </c>
      <c r="BK18" s="210" t="s">
        <v>16</v>
      </c>
      <c r="BL18" s="211"/>
      <c r="BM18" s="16">
        <f>Y18+AS18</f>
        <v>28</v>
      </c>
      <c r="BN18" s="16">
        <f t="shared" si="21"/>
        <v>39</v>
      </c>
      <c r="BO18" s="16">
        <f t="shared" si="21"/>
        <v>34</v>
      </c>
      <c r="BP18" s="16">
        <f t="shared" si="21"/>
        <v>38</v>
      </c>
      <c r="BQ18" s="16">
        <f t="shared" si="21"/>
        <v>34</v>
      </c>
      <c r="BR18" s="22">
        <f>SUM(BM18:BQ18)</f>
        <v>173</v>
      </c>
    </row>
    <row r="19" spans="2:70" ht="15">
      <c r="B19" s="117" t="s">
        <v>48</v>
      </c>
      <c r="C19" s="71">
        <f>V42</f>
        <v>359</v>
      </c>
      <c r="D19" s="72">
        <f>V43</f>
        <v>392</v>
      </c>
      <c r="E19" s="73">
        <f>SUM(C19:D19)</f>
        <v>751</v>
      </c>
      <c r="F19" s="74">
        <f>AP42</f>
        <v>0</v>
      </c>
      <c r="G19" s="72">
        <f>AP43</f>
        <v>1</v>
      </c>
      <c r="H19" s="73">
        <f>SUM(F19:G19)</f>
        <v>1</v>
      </c>
      <c r="I19" s="75">
        <f t="shared" si="19"/>
        <v>359</v>
      </c>
      <c r="J19" s="76">
        <f t="shared" si="19"/>
        <v>393</v>
      </c>
      <c r="K19" s="118">
        <f t="shared" si="19"/>
        <v>752</v>
      </c>
      <c r="L19" s="89"/>
      <c r="O19" s="205" t="s">
        <v>13</v>
      </c>
      <c r="P19" s="206"/>
      <c r="Q19" s="25">
        <f aca="true" t="shared" si="22" ref="Q19:V19">SUM(Q17:Q18)</f>
        <v>106</v>
      </c>
      <c r="R19" s="25">
        <f t="shared" si="22"/>
        <v>86</v>
      </c>
      <c r="S19" s="25">
        <f t="shared" si="22"/>
        <v>89</v>
      </c>
      <c r="T19" s="25">
        <f t="shared" si="22"/>
        <v>54</v>
      </c>
      <c r="U19" s="25">
        <f t="shared" si="22"/>
        <v>86</v>
      </c>
      <c r="V19" s="25">
        <f t="shared" si="22"/>
        <v>421</v>
      </c>
      <c r="W19" s="207" t="s">
        <v>13</v>
      </c>
      <c r="X19" s="208"/>
      <c r="Y19" s="25">
        <f aca="true" t="shared" si="23" ref="Y19:AD19">SUM(Y17:Y18)</f>
        <v>69</v>
      </c>
      <c r="Z19" s="25">
        <f t="shared" si="23"/>
        <v>82</v>
      </c>
      <c r="AA19" s="25">
        <f t="shared" si="23"/>
        <v>75</v>
      </c>
      <c r="AB19" s="25">
        <f t="shared" si="23"/>
        <v>78</v>
      </c>
      <c r="AC19" s="25">
        <f t="shared" si="23"/>
        <v>71</v>
      </c>
      <c r="AD19" s="25">
        <f t="shared" si="23"/>
        <v>375</v>
      </c>
      <c r="AI19" s="205" t="s">
        <v>13</v>
      </c>
      <c r="AJ19" s="206"/>
      <c r="AK19" s="25">
        <f aca="true" t="shared" si="24" ref="AK19:AP19">SUM(AK17:AK18)</f>
        <v>1</v>
      </c>
      <c r="AL19" s="25">
        <f t="shared" si="24"/>
        <v>1</v>
      </c>
      <c r="AM19" s="25">
        <f t="shared" si="24"/>
        <v>0</v>
      </c>
      <c r="AN19" s="25">
        <f t="shared" si="24"/>
        <v>1</v>
      </c>
      <c r="AO19" s="25">
        <f t="shared" si="24"/>
        <v>2</v>
      </c>
      <c r="AP19" s="25">
        <f t="shared" si="24"/>
        <v>5</v>
      </c>
      <c r="AQ19" s="207" t="s">
        <v>13</v>
      </c>
      <c r="AR19" s="208"/>
      <c r="AS19" s="25">
        <f aca="true" t="shared" si="25" ref="AS19:AX19">SUM(AS17:AS18)</f>
        <v>2</v>
      </c>
      <c r="AT19" s="25">
        <f t="shared" si="25"/>
        <v>3</v>
      </c>
      <c r="AU19" s="25">
        <f t="shared" si="25"/>
        <v>1</v>
      </c>
      <c r="AV19" s="25">
        <f t="shared" si="25"/>
        <v>1</v>
      </c>
      <c r="AW19" s="25">
        <f t="shared" si="25"/>
        <v>3</v>
      </c>
      <c r="AX19" s="25">
        <f t="shared" si="25"/>
        <v>10</v>
      </c>
      <c r="BC19" s="205" t="s">
        <v>13</v>
      </c>
      <c r="BD19" s="206"/>
      <c r="BE19" s="25">
        <f aca="true" t="shared" si="26" ref="BE19:BJ19">SUM(BE17:BE18)</f>
        <v>107</v>
      </c>
      <c r="BF19" s="25">
        <f t="shared" si="26"/>
        <v>87</v>
      </c>
      <c r="BG19" s="25">
        <f t="shared" si="26"/>
        <v>89</v>
      </c>
      <c r="BH19" s="25">
        <f t="shared" si="26"/>
        <v>55</v>
      </c>
      <c r="BI19" s="25">
        <f t="shared" si="26"/>
        <v>88</v>
      </c>
      <c r="BJ19" s="25">
        <f t="shared" si="26"/>
        <v>426</v>
      </c>
      <c r="BK19" s="207" t="s">
        <v>13</v>
      </c>
      <c r="BL19" s="208"/>
      <c r="BM19" s="25">
        <f aca="true" t="shared" si="27" ref="BM19:BR19">SUM(BM17:BM18)</f>
        <v>71</v>
      </c>
      <c r="BN19" s="25">
        <f t="shared" si="27"/>
        <v>85</v>
      </c>
      <c r="BO19" s="25">
        <f t="shared" si="27"/>
        <v>76</v>
      </c>
      <c r="BP19" s="25">
        <f t="shared" si="27"/>
        <v>79</v>
      </c>
      <c r="BQ19" s="25">
        <f t="shared" si="27"/>
        <v>74</v>
      </c>
      <c r="BR19" s="25">
        <f t="shared" si="27"/>
        <v>385</v>
      </c>
    </row>
    <row r="20" spans="2:70" ht="15.75" thickBot="1">
      <c r="B20" s="119" t="s">
        <v>24</v>
      </c>
      <c r="C20" s="120">
        <f>C9-C18-C19</f>
        <v>719</v>
      </c>
      <c r="D20" s="121">
        <f>D9-D18-D19</f>
        <v>1288</v>
      </c>
      <c r="E20" s="122">
        <f>SUM(C20:D20)</f>
        <v>2007</v>
      </c>
      <c r="F20" s="123">
        <f>F9-F18-F19</f>
        <v>1</v>
      </c>
      <c r="G20" s="121">
        <f>G9-G18-G19</f>
        <v>0</v>
      </c>
      <c r="H20" s="124">
        <f>H9-H18-H19</f>
        <v>1</v>
      </c>
      <c r="I20" s="125">
        <f>+C20+F20</f>
        <v>720</v>
      </c>
      <c r="J20" s="126">
        <f t="shared" si="19"/>
        <v>1288</v>
      </c>
      <c r="K20" s="127">
        <f t="shared" si="19"/>
        <v>2008</v>
      </c>
      <c r="L20" s="89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256" t="s">
        <v>49</v>
      </c>
      <c r="C21" s="258" t="s">
        <v>50</v>
      </c>
      <c r="D21" s="260" t="s">
        <v>51</v>
      </c>
      <c r="E21" s="262" t="s">
        <v>52</v>
      </c>
      <c r="F21" s="258" t="s">
        <v>50</v>
      </c>
      <c r="G21" s="260" t="s">
        <v>51</v>
      </c>
      <c r="H21" s="262" t="s">
        <v>53</v>
      </c>
      <c r="I21" s="264" t="s">
        <v>50</v>
      </c>
      <c r="J21" s="266" t="s">
        <v>51</v>
      </c>
      <c r="K21" s="268" t="s">
        <v>54</v>
      </c>
      <c r="L21" s="89"/>
      <c r="O21" s="205" t="s">
        <v>11</v>
      </c>
      <c r="P21" s="206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14" t="s">
        <v>11</v>
      </c>
      <c r="X21" s="215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5" t="s">
        <v>11</v>
      </c>
      <c r="AJ21" s="206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14" t="s">
        <v>11</v>
      </c>
      <c r="AR21" s="215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5" t="s">
        <v>11</v>
      </c>
      <c r="BD21" s="206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14" t="s">
        <v>11</v>
      </c>
      <c r="BL21" s="215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257"/>
      <c r="C22" s="259"/>
      <c r="D22" s="261"/>
      <c r="E22" s="263"/>
      <c r="F22" s="259"/>
      <c r="G22" s="261"/>
      <c r="H22" s="263"/>
      <c r="I22" s="265"/>
      <c r="J22" s="267"/>
      <c r="K22" s="269"/>
      <c r="L22" s="89"/>
      <c r="O22" s="205" t="s">
        <v>14</v>
      </c>
      <c r="P22" s="209"/>
      <c r="Q22" s="15">
        <v>51</v>
      </c>
      <c r="R22" s="16">
        <v>50</v>
      </c>
      <c r="S22" s="16">
        <v>38</v>
      </c>
      <c r="T22" s="16">
        <v>59</v>
      </c>
      <c r="U22" s="16">
        <v>61</v>
      </c>
      <c r="V22" s="16">
        <f>SUM(Q22:U22)</f>
        <v>259</v>
      </c>
      <c r="W22" s="212" t="s">
        <v>14</v>
      </c>
      <c r="X22" s="213"/>
      <c r="Y22" s="16">
        <v>54</v>
      </c>
      <c r="Z22" s="16">
        <v>53</v>
      </c>
      <c r="AA22" s="16">
        <v>59</v>
      </c>
      <c r="AB22" s="16">
        <v>61</v>
      </c>
      <c r="AC22" s="37">
        <v>71</v>
      </c>
      <c r="AD22" s="17">
        <f>SUM(Y22:AC22)</f>
        <v>298</v>
      </c>
      <c r="AI22" s="205" t="s">
        <v>14</v>
      </c>
      <c r="AJ22" s="209"/>
      <c r="AK22" s="15">
        <v>2</v>
      </c>
      <c r="AL22" s="16">
        <v>1</v>
      </c>
      <c r="AM22" s="16"/>
      <c r="AN22" s="16">
        <v>1</v>
      </c>
      <c r="AO22" s="16">
        <v>1</v>
      </c>
      <c r="AP22" s="16">
        <f>SUM(AK22:AO22)</f>
        <v>5</v>
      </c>
      <c r="AQ22" s="212" t="s">
        <v>14</v>
      </c>
      <c r="AR22" s="213"/>
      <c r="AS22" s="16">
        <v>1</v>
      </c>
      <c r="AT22" s="16"/>
      <c r="AU22" s="16">
        <v>1</v>
      </c>
      <c r="AV22" s="16"/>
      <c r="AW22" s="16"/>
      <c r="AX22" s="17">
        <f>SUM(AS22:AW22)</f>
        <v>2</v>
      </c>
      <c r="BC22" s="205" t="s">
        <v>14</v>
      </c>
      <c r="BD22" s="209"/>
      <c r="BE22" s="15">
        <f>Q22+AK22</f>
        <v>53</v>
      </c>
      <c r="BF22" s="15">
        <f aca="true" t="shared" si="28" ref="BF22:BI23">R22+AL22</f>
        <v>51</v>
      </c>
      <c r="BG22" s="15">
        <f t="shared" si="28"/>
        <v>38</v>
      </c>
      <c r="BH22" s="15">
        <f t="shared" si="28"/>
        <v>60</v>
      </c>
      <c r="BI22" s="15">
        <f t="shared" si="28"/>
        <v>62</v>
      </c>
      <c r="BJ22" s="16">
        <f>SUM(BE22:BI22)</f>
        <v>264</v>
      </c>
      <c r="BK22" s="212" t="s">
        <v>14</v>
      </c>
      <c r="BL22" s="213"/>
      <c r="BM22" s="16">
        <f>Y22+AS22</f>
        <v>55</v>
      </c>
      <c r="BN22" s="16">
        <f aca="true" t="shared" si="29" ref="BN22:BQ23">Z22+AT22</f>
        <v>53</v>
      </c>
      <c r="BO22" s="16">
        <f t="shared" si="29"/>
        <v>60</v>
      </c>
      <c r="BP22" s="16">
        <f t="shared" si="29"/>
        <v>61</v>
      </c>
      <c r="BQ22" s="16">
        <f t="shared" si="29"/>
        <v>71</v>
      </c>
      <c r="BR22" s="17">
        <f>SUM(BM22:BQ22)</f>
        <v>300</v>
      </c>
    </row>
    <row r="23" spans="2:70" ht="16.5" thickBot="1" thickTop="1">
      <c r="B23" s="128" t="s">
        <v>46</v>
      </c>
      <c r="C23" s="129">
        <f>ROUND(C17/$C$10,4)</f>
        <v>0.3375</v>
      </c>
      <c r="D23" s="130">
        <f>ROUND(D17/$D$10,4)</f>
        <v>0.2994</v>
      </c>
      <c r="E23" s="131">
        <f>ROUND(E17/$E$10,4)</f>
        <v>0.3175</v>
      </c>
      <c r="F23" s="129">
        <f>ROUND(F17/$F$10,4)</f>
        <v>0.125</v>
      </c>
      <c r="G23" s="130">
        <f>ROUND(G17/$G$10,4)</f>
        <v>0.4872</v>
      </c>
      <c r="H23" s="131">
        <f>ROUND(H17/$H$10,4)</f>
        <v>0.3492</v>
      </c>
      <c r="I23" s="132">
        <f>ROUND(I17/$I$10,4)</f>
        <v>0.3366</v>
      </c>
      <c r="J23" s="133">
        <f>ROUND(J17/$J$10,4)</f>
        <v>0.3007</v>
      </c>
      <c r="K23" s="134">
        <f>ROUND(K17/$K$10,4)</f>
        <v>0.3177</v>
      </c>
      <c r="L23" s="89"/>
      <c r="O23" s="205" t="s">
        <v>16</v>
      </c>
      <c r="P23" s="209"/>
      <c r="Q23" s="20">
        <v>48</v>
      </c>
      <c r="R23" s="21">
        <v>30</v>
      </c>
      <c r="S23" s="21">
        <v>50</v>
      </c>
      <c r="T23" s="21">
        <v>58</v>
      </c>
      <c r="U23" s="21">
        <v>57</v>
      </c>
      <c r="V23" s="21">
        <f>SUM(Q23:U23)</f>
        <v>243</v>
      </c>
      <c r="W23" s="210" t="s">
        <v>16</v>
      </c>
      <c r="X23" s="211"/>
      <c r="Y23" s="21">
        <v>49</v>
      </c>
      <c r="Z23" s="21">
        <v>46</v>
      </c>
      <c r="AA23" s="21">
        <v>54</v>
      </c>
      <c r="AB23" s="21">
        <v>75</v>
      </c>
      <c r="AC23" s="38">
        <v>71</v>
      </c>
      <c r="AD23" s="22">
        <f>SUM(Y23:AC23)</f>
        <v>295</v>
      </c>
      <c r="AI23" s="205" t="s">
        <v>16</v>
      </c>
      <c r="AJ23" s="209"/>
      <c r="AK23" s="20">
        <v>2</v>
      </c>
      <c r="AL23" s="21">
        <v>2</v>
      </c>
      <c r="AM23" s="21"/>
      <c r="AN23" s="21">
        <v>3</v>
      </c>
      <c r="AO23" s="21"/>
      <c r="AP23" s="21">
        <f>SUM(AK23:AO23)</f>
        <v>7</v>
      </c>
      <c r="AQ23" s="210" t="s">
        <v>16</v>
      </c>
      <c r="AR23" s="211"/>
      <c r="AS23" s="21">
        <v>1</v>
      </c>
      <c r="AT23" s="21">
        <v>2</v>
      </c>
      <c r="AU23" s="21">
        <v>3</v>
      </c>
      <c r="AV23" s="21"/>
      <c r="AW23" s="21">
        <v>1</v>
      </c>
      <c r="AX23" s="22">
        <f>SUM(AS23:AW23)</f>
        <v>7</v>
      </c>
      <c r="BC23" s="205" t="s">
        <v>16</v>
      </c>
      <c r="BD23" s="209"/>
      <c r="BE23" s="15">
        <f>Q23+AK23</f>
        <v>50</v>
      </c>
      <c r="BF23" s="15">
        <f t="shared" si="28"/>
        <v>32</v>
      </c>
      <c r="BG23" s="15">
        <f t="shared" si="28"/>
        <v>50</v>
      </c>
      <c r="BH23" s="15">
        <f t="shared" si="28"/>
        <v>61</v>
      </c>
      <c r="BI23" s="15">
        <f t="shared" si="28"/>
        <v>57</v>
      </c>
      <c r="BJ23" s="21">
        <f>SUM(BE23:BI23)</f>
        <v>250</v>
      </c>
      <c r="BK23" s="210" t="s">
        <v>16</v>
      </c>
      <c r="BL23" s="211"/>
      <c r="BM23" s="16">
        <f>Y23+AS23</f>
        <v>50</v>
      </c>
      <c r="BN23" s="16">
        <f t="shared" si="29"/>
        <v>48</v>
      </c>
      <c r="BO23" s="16">
        <f t="shared" si="29"/>
        <v>57</v>
      </c>
      <c r="BP23" s="16">
        <f t="shared" si="29"/>
        <v>75</v>
      </c>
      <c r="BQ23" s="16">
        <f t="shared" si="29"/>
        <v>72</v>
      </c>
      <c r="BR23" s="22">
        <f>SUM(BM23:BQ23)</f>
        <v>302</v>
      </c>
    </row>
    <row r="24" spans="2:70" ht="15">
      <c r="B24" s="135" t="s">
        <v>47</v>
      </c>
      <c r="C24" s="136">
        <f>ROUND(C18/$C$10,4)</f>
        <v>0.1006</v>
      </c>
      <c r="D24" s="137">
        <f>ROUND(D18/$D$10,4)</f>
        <v>0.0947</v>
      </c>
      <c r="E24" s="138">
        <f>ROUND(E18/$E$10,4)</f>
        <v>0.0975</v>
      </c>
      <c r="F24" s="136">
        <f>ROUND(F18/$F$10,4)</f>
        <v>0.0417</v>
      </c>
      <c r="G24" s="137">
        <f>ROUND(G18/$G$10,4)</f>
        <v>0</v>
      </c>
      <c r="H24" s="138">
        <f>ROUND(H18/$H$10,4)</f>
        <v>0.0159</v>
      </c>
      <c r="I24" s="139">
        <f>ROUND(I18/$I$10,4)</f>
        <v>0.1003</v>
      </c>
      <c r="J24" s="140">
        <f>ROUND(J18/$J$10,4)</f>
        <v>0.094</v>
      </c>
      <c r="K24" s="141">
        <f>ROUND(K18/$K$10,4)</f>
        <v>0.097</v>
      </c>
      <c r="O24" s="205" t="s">
        <v>13</v>
      </c>
      <c r="P24" s="206"/>
      <c r="Q24" s="25">
        <f aca="true" t="shared" si="30" ref="Q24:V24">SUM(Q22:Q23)</f>
        <v>99</v>
      </c>
      <c r="R24" s="25">
        <f t="shared" si="30"/>
        <v>80</v>
      </c>
      <c r="S24" s="25">
        <f t="shared" si="30"/>
        <v>88</v>
      </c>
      <c r="T24" s="25">
        <f t="shared" si="30"/>
        <v>117</v>
      </c>
      <c r="U24" s="25">
        <f t="shared" si="30"/>
        <v>118</v>
      </c>
      <c r="V24" s="25">
        <f t="shared" si="30"/>
        <v>502</v>
      </c>
      <c r="W24" s="207" t="s">
        <v>13</v>
      </c>
      <c r="X24" s="208"/>
      <c r="Y24" s="25">
        <f aca="true" t="shared" si="31" ref="Y24:AD24">SUM(Y22:Y23)</f>
        <v>103</v>
      </c>
      <c r="Z24" s="25">
        <f t="shared" si="31"/>
        <v>99</v>
      </c>
      <c r="AA24" s="25">
        <f t="shared" si="31"/>
        <v>113</v>
      </c>
      <c r="AB24" s="25">
        <f t="shared" si="31"/>
        <v>136</v>
      </c>
      <c r="AC24" s="25">
        <f t="shared" si="31"/>
        <v>142</v>
      </c>
      <c r="AD24" s="25">
        <f t="shared" si="31"/>
        <v>593</v>
      </c>
      <c r="AI24" s="205" t="s">
        <v>13</v>
      </c>
      <c r="AJ24" s="206"/>
      <c r="AK24" s="25">
        <f aca="true" t="shared" si="32" ref="AK24:AP24">SUM(AK22:AK23)</f>
        <v>4</v>
      </c>
      <c r="AL24" s="25">
        <f t="shared" si="32"/>
        <v>3</v>
      </c>
      <c r="AM24" s="25">
        <f t="shared" si="32"/>
        <v>0</v>
      </c>
      <c r="AN24" s="25">
        <f t="shared" si="32"/>
        <v>4</v>
      </c>
      <c r="AO24" s="25">
        <f t="shared" si="32"/>
        <v>1</v>
      </c>
      <c r="AP24" s="39">
        <f t="shared" si="32"/>
        <v>12</v>
      </c>
      <c r="AQ24" s="207" t="s">
        <v>13</v>
      </c>
      <c r="AR24" s="208"/>
      <c r="AS24" s="25">
        <f aca="true" t="shared" si="33" ref="AS24:AX24">SUM(AS22:AS23)</f>
        <v>2</v>
      </c>
      <c r="AT24" s="25">
        <f t="shared" si="33"/>
        <v>2</v>
      </c>
      <c r="AU24" s="25">
        <f t="shared" si="33"/>
        <v>4</v>
      </c>
      <c r="AV24" s="25">
        <f t="shared" si="33"/>
        <v>0</v>
      </c>
      <c r="AW24" s="25">
        <f t="shared" si="33"/>
        <v>1</v>
      </c>
      <c r="AX24" s="25">
        <f t="shared" si="33"/>
        <v>9</v>
      </c>
      <c r="BC24" s="205" t="s">
        <v>13</v>
      </c>
      <c r="BD24" s="206"/>
      <c r="BE24" s="25">
        <f aca="true" t="shared" si="34" ref="BE24:BJ24">SUM(BE22:BE23)</f>
        <v>103</v>
      </c>
      <c r="BF24" s="25">
        <f t="shared" si="34"/>
        <v>83</v>
      </c>
      <c r="BG24" s="25">
        <f t="shared" si="34"/>
        <v>88</v>
      </c>
      <c r="BH24" s="25">
        <f t="shared" si="34"/>
        <v>121</v>
      </c>
      <c r="BI24" s="25">
        <f t="shared" si="34"/>
        <v>119</v>
      </c>
      <c r="BJ24" s="25">
        <f t="shared" si="34"/>
        <v>514</v>
      </c>
      <c r="BK24" s="207" t="s">
        <v>13</v>
      </c>
      <c r="BL24" s="208"/>
      <c r="BM24" s="25">
        <f aca="true" t="shared" si="35" ref="BM24:BR24">SUM(BM22:BM23)</f>
        <v>105</v>
      </c>
      <c r="BN24" s="25">
        <f t="shared" si="35"/>
        <v>101</v>
      </c>
      <c r="BO24" s="25">
        <f t="shared" si="35"/>
        <v>117</v>
      </c>
      <c r="BP24" s="25">
        <f t="shared" si="35"/>
        <v>136</v>
      </c>
      <c r="BQ24" s="25">
        <f t="shared" si="35"/>
        <v>143</v>
      </c>
      <c r="BR24" s="25">
        <f t="shared" si="35"/>
        <v>602</v>
      </c>
    </row>
    <row r="25" spans="2:70" ht="15">
      <c r="B25" s="135" t="s">
        <v>48</v>
      </c>
      <c r="C25" s="136">
        <f>ROUND(C19/$C$10,4)</f>
        <v>0.0683</v>
      </c>
      <c r="D25" s="137">
        <f>ROUND(D19/$D$10,4)</f>
        <v>0.0672</v>
      </c>
      <c r="E25" s="138">
        <f>ROUND(E19/$E$10,4)</f>
        <v>0.0677</v>
      </c>
      <c r="F25" s="136">
        <f>ROUND(F19/$F$10,4)</f>
        <v>0</v>
      </c>
      <c r="G25" s="137">
        <f>ROUND(G19/$G$10,4)</f>
        <v>0.0256</v>
      </c>
      <c r="H25" s="138">
        <f>ROUND(H19/$H$10,4)</f>
        <v>0.0159</v>
      </c>
      <c r="I25" s="139">
        <f>ROUND(I19/$I$10,4)</f>
        <v>0.068</v>
      </c>
      <c r="J25" s="140">
        <f>ROUND(J19/$J$10,4)</f>
        <v>0.067</v>
      </c>
      <c r="K25" s="141">
        <f>ROUND(K19/$K$10,4)</f>
        <v>0.0674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142" t="s">
        <v>24</v>
      </c>
      <c r="C26" s="143">
        <f>ROUND(C20/$C$10,4)</f>
        <v>0.1367</v>
      </c>
      <c r="D26" s="144">
        <f>ROUND(D20/$D$10,4)</f>
        <v>0.2209</v>
      </c>
      <c r="E26" s="145">
        <f>ROUND(E20/$E$10,4)</f>
        <v>0.181</v>
      </c>
      <c r="F26" s="143">
        <f>ROUND(F20/$F$10,4)</f>
        <v>0.0417</v>
      </c>
      <c r="G26" s="144">
        <f>ROUND(G20/$G$10,4)</f>
        <v>0</v>
      </c>
      <c r="H26" s="145">
        <f>ROUND(H20/$H$10,4)</f>
        <v>0.0159</v>
      </c>
      <c r="I26" s="146">
        <f>ROUND(I20/$I$10,4)</f>
        <v>0.1363</v>
      </c>
      <c r="J26" s="147">
        <f>ROUND(J20/$J$10,4)</f>
        <v>0.2194</v>
      </c>
      <c r="K26" s="148">
        <f>ROUND(K20/$K$10,4)</f>
        <v>0.18</v>
      </c>
      <c r="O26" s="205" t="s">
        <v>11</v>
      </c>
      <c r="P26" s="206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14" t="s">
        <v>11</v>
      </c>
      <c r="X26" s="215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5" t="s">
        <v>11</v>
      </c>
      <c r="AJ26" s="206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14" t="s">
        <v>11</v>
      </c>
      <c r="AR26" s="215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5" t="s">
        <v>11</v>
      </c>
      <c r="BD26" s="206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14" t="s">
        <v>11</v>
      </c>
      <c r="BL26" s="215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97"/>
      <c r="J27" s="97"/>
      <c r="K27" s="97"/>
      <c r="O27" s="205" t="s">
        <v>14</v>
      </c>
      <c r="P27" s="209"/>
      <c r="Q27" s="15">
        <v>83</v>
      </c>
      <c r="R27" s="16">
        <v>87</v>
      </c>
      <c r="S27" s="16">
        <v>80</v>
      </c>
      <c r="T27" s="16">
        <v>65</v>
      </c>
      <c r="U27" s="16">
        <v>59</v>
      </c>
      <c r="V27" s="16">
        <f>SUM(Q27:U27)</f>
        <v>374</v>
      </c>
      <c r="W27" s="212" t="s">
        <v>14</v>
      </c>
      <c r="X27" s="213"/>
      <c r="Y27" s="16">
        <v>71</v>
      </c>
      <c r="Z27" s="16">
        <v>61</v>
      </c>
      <c r="AA27" s="16">
        <v>63</v>
      </c>
      <c r="AB27" s="16">
        <v>55</v>
      </c>
      <c r="AC27" s="16">
        <v>57</v>
      </c>
      <c r="AD27" s="17">
        <f>SUM(Y27:AC27)</f>
        <v>307</v>
      </c>
      <c r="AI27" s="205" t="s">
        <v>14</v>
      </c>
      <c r="AJ27" s="209"/>
      <c r="AK27" s="15"/>
      <c r="AL27" s="16"/>
      <c r="AM27" s="16">
        <v>1</v>
      </c>
      <c r="AN27" s="16"/>
      <c r="AO27" s="16">
        <v>1</v>
      </c>
      <c r="AP27" s="16">
        <f>SUM(AK27:AO27)</f>
        <v>2</v>
      </c>
      <c r="AQ27" s="212" t="s">
        <v>14</v>
      </c>
      <c r="AR27" s="213"/>
      <c r="AS27" s="16"/>
      <c r="AT27" s="16"/>
      <c r="AU27" s="16"/>
      <c r="AV27" s="16"/>
      <c r="AW27" s="16">
        <v>1</v>
      </c>
      <c r="AX27" s="17">
        <f>SUM(AS27:AW27)</f>
        <v>1</v>
      </c>
      <c r="BC27" s="205" t="s">
        <v>14</v>
      </c>
      <c r="BD27" s="209"/>
      <c r="BE27" s="15">
        <f>Q27+AK27</f>
        <v>83</v>
      </c>
      <c r="BF27" s="15">
        <f aca="true" t="shared" si="36" ref="BF27:BI28">R27+AL27</f>
        <v>87</v>
      </c>
      <c r="BG27" s="15">
        <f t="shared" si="36"/>
        <v>81</v>
      </c>
      <c r="BH27" s="15">
        <f t="shared" si="36"/>
        <v>65</v>
      </c>
      <c r="BI27" s="15">
        <f t="shared" si="36"/>
        <v>60</v>
      </c>
      <c r="BJ27" s="16">
        <f>SUM(BE27:BI27)</f>
        <v>376</v>
      </c>
      <c r="BK27" s="212" t="s">
        <v>14</v>
      </c>
      <c r="BL27" s="213"/>
      <c r="BM27" s="16">
        <f>Y27+AS27</f>
        <v>71</v>
      </c>
      <c r="BN27" s="16">
        <f aca="true" t="shared" si="37" ref="BN27:BQ28">Z27+AT27</f>
        <v>61</v>
      </c>
      <c r="BO27" s="16">
        <f t="shared" si="37"/>
        <v>63</v>
      </c>
      <c r="BP27" s="16">
        <f t="shared" si="37"/>
        <v>55</v>
      </c>
      <c r="BQ27" s="16">
        <f t="shared" si="37"/>
        <v>58</v>
      </c>
      <c r="BR27" s="17">
        <f>SUM(BM27:BQ27)</f>
        <v>308</v>
      </c>
    </row>
    <row r="28" spans="9:70" ht="15.75" thickBot="1">
      <c r="I28" s="97"/>
      <c r="J28" s="97"/>
      <c r="K28" s="97"/>
      <c r="O28" s="205" t="s">
        <v>16</v>
      </c>
      <c r="P28" s="209"/>
      <c r="Q28" s="20">
        <v>59</v>
      </c>
      <c r="R28" s="21">
        <v>67</v>
      </c>
      <c r="S28" s="21">
        <v>66</v>
      </c>
      <c r="T28" s="21">
        <v>67</v>
      </c>
      <c r="U28" s="21">
        <v>80</v>
      </c>
      <c r="V28" s="21">
        <f>SUM(Q28:U28)</f>
        <v>339</v>
      </c>
      <c r="W28" s="210" t="s">
        <v>16</v>
      </c>
      <c r="X28" s="211"/>
      <c r="Y28" s="21">
        <v>79</v>
      </c>
      <c r="Z28" s="21">
        <v>52</v>
      </c>
      <c r="AA28" s="21">
        <v>57</v>
      </c>
      <c r="AB28" s="21">
        <v>65</v>
      </c>
      <c r="AC28" s="21">
        <v>57</v>
      </c>
      <c r="AD28" s="22">
        <f>SUM(Y28:AC28)</f>
        <v>310</v>
      </c>
      <c r="AI28" s="205" t="s">
        <v>16</v>
      </c>
      <c r="AJ28" s="209"/>
      <c r="AK28" s="20">
        <v>1</v>
      </c>
      <c r="AL28" s="21">
        <v>2</v>
      </c>
      <c r="AM28" s="21">
        <v>4</v>
      </c>
      <c r="AN28" s="21"/>
      <c r="AO28" s="21">
        <v>6</v>
      </c>
      <c r="AP28" s="21">
        <f>SUM(AK28:AO28)</f>
        <v>13</v>
      </c>
      <c r="AQ28" s="210" t="s">
        <v>16</v>
      </c>
      <c r="AR28" s="211"/>
      <c r="AS28" s="21">
        <v>2</v>
      </c>
      <c r="AT28" s="21">
        <v>1</v>
      </c>
      <c r="AU28" s="21">
        <v>1</v>
      </c>
      <c r="AV28" s="21">
        <v>1</v>
      </c>
      <c r="AW28" s="21"/>
      <c r="AX28" s="22">
        <f>SUM(AS28:AW28)</f>
        <v>5</v>
      </c>
      <c r="BC28" s="205" t="s">
        <v>16</v>
      </c>
      <c r="BD28" s="209"/>
      <c r="BE28" s="15">
        <f>Q28+AK28</f>
        <v>60</v>
      </c>
      <c r="BF28" s="15">
        <f t="shared" si="36"/>
        <v>69</v>
      </c>
      <c r="BG28" s="15">
        <f t="shared" si="36"/>
        <v>70</v>
      </c>
      <c r="BH28" s="15">
        <f t="shared" si="36"/>
        <v>67</v>
      </c>
      <c r="BI28" s="15">
        <f t="shared" si="36"/>
        <v>86</v>
      </c>
      <c r="BJ28" s="21">
        <f>SUM(BE28:BI28)</f>
        <v>352</v>
      </c>
      <c r="BK28" s="210" t="s">
        <v>16</v>
      </c>
      <c r="BL28" s="211"/>
      <c r="BM28" s="16">
        <f>Y28+AS28</f>
        <v>81</v>
      </c>
      <c r="BN28" s="16">
        <f t="shared" si="37"/>
        <v>53</v>
      </c>
      <c r="BO28" s="16">
        <f t="shared" si="37"/>
        <v>58</v>
      </c>
      <c r="BP28" s="16">
        <f t="shared" si="37"/>
        <v>66</v>
      </c>
      <c r="BQ28" s="16">
        <f t="shared" si="37"/>
        <v>57</v>
      </c>
      <c r="BR28" s="22">
        <f>SUM(BM28:BQ28)</f>
        <v>315</v>
      </c>
    </row>
    <row r="29" spans="9:70" ht="15.75" thickBot="1">
      <c r="I29" s="97"/>
      <c r="J29" s="97"/>
      <c r="K29" s="97"/>
      <c r="O29" s="205" t="s">
        <v>13</v>
      </c>
      <c r="P29" s="206"/>
      <c r="Q29" s="25">
        <f aca="true" t="shared" si="38" ref="Q29:V29">SUM(Q27:Q28)</f>
        <v>142</v>
      </c>
      <c r="R29" s="25">
        <f t="shared" si="38"/>
        <v>154</v>
      </c>
      <c r="S29" s="25">
        <f t="shared" si="38"/>
        <v>146</v>
      </c>
      <c r="T29" s="25">
        <f t="shared" si="38"/>
        <v>132</v>
      </c>
      <c r="U29" s="25">
        <f t="shared" si="38"/>
        <v>139</v>
      </c>
      <c r="V29" s="25">
        <f t="shared" si="38"/>
        <v>713</v>
      </c>
      <c r="W29" s="207" t="s">
        <v>13</v>
      </c>
      <c r="X29" s="208"/>
      <c r="Y29" s="25">
        <f aca="true" t="shared" si="39" ref="Y29:AD29">SUM(Y27:Y28)</f>
        <v>150</v>
      </c>
      <c r="Z29" s="25">
        <f t="shared" si="39"/>
        <v>113</v>
      </c>
      <c r="AA29" s="25">
        <f t="shared" si="39"/>
        <v>120</v>
      </c>
      <c r="AB29" s="25">
        <f t="shared" si="39"/>
        <v>120</v>
      </c>
      <c r="AC29" s="25">
        <f t="shared" si="39"/>
        <v>114</v>
      </c>
      <c r="AD29" s="25">
        <f t="shared" si="39"/>
        <v>617</v>
      </c>
      <c r="AI29" s="205" t="s">
        <v>13</v>
      </c>
      <c r="AJ29" s="206"/>
      <c r="AK29" s="25">
        <f aca="true" t="shared" si="40" ref="AK29:AP29">SUM(AK27:AK28)</f>
        <v>1</v>
      </c>
      <c r="AL29" s="25">
        <f t="shared" si="40"/>
        <v>2</v>
      </c>
      <c r="AM29" s="25">
        <f t="shared" si="40"/>
        <v>5</v>
      </c>
      <c r="AN29" s="25">
        <f t="shared" si="40"/>
        <v>0</v>
      </c>
      <c r="AO29" s="25">
        <f t="shared" si="40"/>
        <v>7</v>
      </c>
      <c r="AP29" s="25">
        <f t="shared" si="40"/>
        <v>15</v>
      </c>
      <c r="AQ29" s="207" t="s">
        <v>13</v>
      </c>
      <c r="AR29" s="208"/>
      <c r="AS29" s="25">
        <f aca="true" t="shared" si="41" ref="AS29:AX29">SUM(AS27:AS28)</f>
        <v>2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1</v>
      </c>
      <c r="AX29" s="25">
        <f t="shared" si="41"/>
        <v>6</v>
      </c>
      <c r="BC29" s="205" t="s">
        <v>13</v>
      </c>
      <c r="BD29" s="206"/>
      <c r="BE29" s="25">
        <f aca="true" t="shared" si="42" ref="BE29:BJ29">SUM(BE27:BE28)</f>
        <v>143</v>
      </c>
      <c r="BF29" s="25">
        <f t="shared" si="42"/>
        <v>156</v>
      </c>
      <c r="BG29" s="25">
        <f t="shared" si="42"/>
        <v>151</v>
      </c>
      <c r="BH29" s="25">
        <f t="shared" si="42"/>
        <v>132</v>
      </c>
      <c r="BI29" s="25">
        <f t="shared" si="42"/>
        <v>146</v>
      </c>
      <c r="BJ29" s="25">
        <f t="shared" si="42"/>
        <v>728</v>
      </c>
      <c r="BK29" s="207" t="s">
        <v>13</v>
      </c>
      <c r="BL29" s="208"/>
      <c r="BM29" s="25">
        <f aca="true" t="shared" si="43" ref="BM29:BR29">SUM(BM27:BM28)</f>
        <v>152</v>
      </c>
      <c r="BN29" s="25">
        <f t="shared" si="43"/>
        <v>114</v>
      </c>
      <c r="BO29" s="25">
        <f t="shared" si="43"/>
        <v>121</v>
      </c>
      <c r="BP29" s="25">
        <f t="shared" si="43"/>
        <v>121</v>
      </c>
      <c r="BQ29" s="25">
        <f t="shared" si="43"/>
        <v>115</v>
      </c>
      <c r="BR29" s="25">
        <f t="shared" si="43"/>
        <v>623</v>
      </c>
    </row>
    <row r="30" spans="2:70" ht="15">
      <c r="B30" s="270" t="s">
        <v>44</v>
      </c>
      <c r="C30" s="272" t="s">
        <v>37</v>
      </c>
      <c r="D30" s="243"/>
      <c r="E30" s="273"/>
      <c r="F30" s="272" t="s">
        <v>38</v>
      </c>
      <c r="G30" s="243"/>
      <c r="H30" s="273"/>
      <c r="I30" s="274" t="s">
        <v>45</v>
      </c>
      <c r="J30" s="274"/>
      <c r="K30" s="275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271"/>
      <c r="C31" s="20" t="s">
        <v>17</v>
      </c>
      <c r="D31" s="21" t="s">
        <v>15</v>
      </c>
      <c r="E31" s="22" t="s">
        <v>40</v>
      </c>
      <c r="F31" s="20" t="s">
        <v>17</v>
      </c>
      <c r="G31" s="21" t="s">
        <v>15</v>
      </c>
      <c r="H31" s="22" t="s">
        <v>40</v>
      </c>
      <c r="I31" s="149" t="s">
        <v>17</v>
      </c>
      <c r="J31" s="150" t="s">
        <v>15</v>
      </c>
      <c r="K31" s="151" t="s">
        <v>40</v>
      </c>
      <c r="O31" s="205" t="s">
        <v>11</v>
      </c>
      <c r="P31" s="206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14" t="s">
        <v>11</v>
      </c>
      <c r="X31" s="215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5" t="s">
        <v>11</v>
      </c>
      <c r="AJ31" s="206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14" t="s">
        <v>11</v>
      </c>
      <c r="AR31" s="215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5" t="s">
        <v>11</v>
      </c>
      <c r="BD31" s="206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14" t="s">
        <v>11</v>
      </c>
      <c r="BL31" s="215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152" t="s">
        <v>55</v>
      </c>
      <c r="C32" s="276">
        <f aca="true" t="shared" si="44" ref="C32:K32">C18+C19</f>
        <v>888</v>
      </c>
      <c r="D32" s="278">
        <f t="shared" si="44"/>
        <v>944</v>
      </c>
      <c r="E32" s="280">
        <f t="shared" si="44"/>
        <v>1832</v>
      </c>
      <c r="F32" s="276">
        <f t="shared" si="44"/>
        <v>1</v>
      </c>
      <c r="G32" s="278">
        <f t="shared" si="44"/>
        <v>1</v>
      </c>
      <c r="H32" s="280">
        <f t="shared" si="44"/>
        <v>2</v>
      </c>
      <c r="I32" s="282">
        <f t="shared" si="44"/>
        <v>889</v>
      </c>
      <c r="J32" s="284">
        <f t="shared" si="44"/>
        <v>945</v>
      </c>
      <c r="K32" s="286">
        <f t="shared" si="44"/>
        <v>1834</v>
      </c>
      <c r="O32" s="205" t="s">
        <v>14</v>
      </c>
      <c r="P32" s="209"/>
      <c r="Q32" s="15">
        <v>45</v>
      </c>
      <c r="R32" s="16">
        <v>71</v>
      </c>
      <c r="S32" s="16">
        <v>56</v>
      </c>
      <c r="T32" s="16">
        <v>40</v>
      </c>
      <c r="U32" s="16">
        <v>57</v>
      </c>
      <c r="V32" s="16">
        <f>SUM(Q32:U32)</f>
        <v>269</v>
      </c>
      <c r="W32" s="212" t="s">
        <v>14</v>
      </c>
      <c r="X32" s="213"/>
      <c r="Y32" s="16">
        <v>85</v>
      </c>
      <c r="Z32" s="16">
        <v>71</v>
      </c>
      <c r="AA32" s="16">
        <v>81</v>
      </c>
      <c r="AB32" s="16">
        <v>77</v>
      </c>
      <c r="AC32" s="16">
        <v>76</v>
      </c>
      <c r="AD32" s="17">
        <f>SUM(Y32:AC32)</f>
        <v>390</v>
      </c>
      <c r="AI32" s="205" t="s">
        <v>14</v>
      </c>
      <c r="AJ32" s="209"/>
      <c r="AK32" s="15"/>
      <c r="AL32" s="16"/>
      <c r="AM32" s="16"/>
      <c r="AN32" s="16"/>
      <c r="AO32" s="16"/>
      <c r="AP32" s="16">
        <f>SUM(AK32:AO32)</f>
        <v>0</v>
      </c>
      <c r="AQ32" s="212" t="s">
        <v>14</v>
      </c>
      <c r="AR32" s="213"/>
      <c r="AS32" s="16"/>
      <c r="AT32" s="16"/>
      <c r="AU32" s="16"/>
      <c r="AV32" s="16"/>
      <c r="AW32" s="16"/>
      <c r="AX32" s="17">
        <f>SUM(AS32:AW32)</f>
        <v>0</v>
      </c>
      <c r="BC32" s="205" t="s">
        <v>14</v>
      </c>
      <c r="BD32" s="209"/>
      <c r="BE32" s="15">
        <f>Q32+AK32</f>
        <v>45</v>
      </c>
      <c r="BF32" s="15">
        <f aca="true" t="shared" si="45" ref="BF32:BI33">R32+AL32</f>
        <v>71</v>
      </c>
      <c r="BG32" s="15">
        <f t="shared" si="45"/>
        <v>56</v>
      </c>
      <c r="BH32" s="15">
        <f t="shared" si="45"/>
        <v>40</v>
      </c>
      <c r="BI32" s="15">
        <f t="shared" si="45"/>
        <v>57</v>
      </c>
      <c r="BJ32" s="16">
        <f>SUM(BE32:BI32)</f>
        <v>269</v>
      </c>
      <c r="BK32" s="212" t="s">
        <v>14</v>
      </c>
      <c r="BL32" s="213"/>
      <c r="BM32" s="16">
        <f>Y32+AS32</f>
        <v>85</v>
      </c>
      <c r="BN32" s="16">
        <f aca="true" t="shared" si="46" ref="BN32:BQ33">Z32+AT32</f>
        <v>71</v>
      </c>
      <c r="BO32" s="16">
        <f t="shared" si="46"/>
        <v>81</v>
      </c>
      <c r="BP32" s="16">
        <f t="shared" si="46"/>
        <v>77</v>
      </c>
      <c r="BQ32" s="16">
        <f t="shared" si="46"/>
        <v>76</v>
      </c>
      <c r="BR32" s="17">
        <f>SUM(BM32:BQ32)</f>
        <v>390</v>
      </c>
    </row>
    <row r="33" spans="2:70" ht="14.25" thickBot="1">
      <c r="B33" s="153" t="s">
        <v>56</v>
      </c>
      <c r="C33" s="277"/>
      <c r="D33" s="279"/>
      <c r="E33" s="281"/>
      <c r="F33" s="277"/>
      <c r="G33" s="279"/>
      <c r="H33" s="281"/>
      <c r="I33" s="283"/>
      <c r="J33" s="285"/>
      <c r="K33" s="287"/>
      <c r="O33" s="205" t="s">
        <v>16</v>
      </c>
      <c r="P33" s="209"/>
      <c r="Q33" s="20">
        <v>52</v>
      </c>
      <c r="R33" s="21">
        <v>47</v>
      </c>
      <c r="S33" s="21">
        <v>64</v>
      </c>
      <c r="T33" s="21">
        <v>59</v>
      </c>
      <c r="U33" s="21">
        <v>80</v>
      </c>
      <c r="V33" s="21">
        <f>SUM(Q33:U33)</f>
        <v>302</v>
      </c>
      <c r="W33" s="210" t="s">
        <v>16</v>
      </c>
      <c r="X33" s="211"/>
      <c r="Y33" s="21">
        <v>67</v>
      </c>
      <c r="Z33" s="21">
        <v>58</v>
      </c>
      <c r="AA33" s="21">
        <v>74</v>
      </c>
      <c r="AB33" s="21">
        <v>84</v>
      </c>
      <c r="AC33" s="21">
        <v>88</v>
      </c>
      <c r="AD33" s="22">
        <f>SUM(Y33:AC33)</f>
        <v>371</v>
      </c>
      <c r="AI33" s="205" t="s">
        <v>16</v>
      </c>
      <c r="AJ33" s="209"/>
      <c r="AK33" s="20"/>
      <c r="AL33" s="21"/>
      <c r="AM33" s="21"/>
      <c r="AN33" s="21"/>
      <c r="AO33" s="21"/>
      <c r="AP33" s="21">
        <f>SUM(AK33:AO33)</f>
        <v>0</v>
      </c>
      <c r="AQ33" s="210" t="s">
        <v>16</v>
      </c>
      <c r="AR33" s="211"/>
      <c r="AS33" s="21"/>
      <c r="AT33" s="21">
        <v>1</v>
      </c>
      <c r="AU33" s="21"/>
      <c r="AV33" s="21"/>
      <c r="AW33" s="21"/>
      <c r="AX33" s="22">
        <f>SUM(AS33:AW33)</f>
        <v>1</v>
      </c>
      <c r="BC33" s="205" t="s">
        <v>16</v>
      </c>
      <c r="BD33" s="209"/>
      <c r="BE33" s="15">
        <f>Q33+AK33</f>
        <v>52</v>
      </c>
      <c r="BF33" s="15">
        <f t="shared" si="45"/>
        <v>47</v>
      </c>
      <c r="BG33" s="15">
        <f t="shared" si="45"/>
        <v>64</v>
      </c>
      <c r="BH33" s="15">
        <f t="shared" si="45"/>
        <v>59</v>
      </c>
      <c r="BI33" s="15">
        <f t="shared" si="45"/>
        <v>80</v>
      </c>
      <c r="BJ33" s="21">
        <f>SUM(BE33:BI33)</f>
        <v>302</v>
      </c>
      <c r="BK33" s="210" t="s">
        <v>16</v>
      </c>
      <c r="BL33" s="211"/>
      <c r="BM33" s="16">
        <f>Y33+AS33</f>
        <v>67</v>
      </c>
      <c r="BN33" s="16">
        <f t="shared" si="46"/>
        <v>59</v>
      </c>
      <c r="BO33" s="16">
        <f t="shared" si="46"/>
        <v>74</v>
      </c>
      <c r="BP33" s="16">
        <f t="shared" si="46"/>
        <v>84</v>
      </c>
      <c r="BQ33" s="16">
        <f t="shared" si="46"/>
        <v>88</v>
      </c>
      <c r="BR33" s="22">
        <f>SUM(BM33:BQ33)</f>
        <v>372</v>
      </c>
    </row>
    <row r="34" spans="2:70" ht="13.5">
      <c r="B34" s="152" t="s">
        <v>57</v>
      </c>
      <c r="C34" s="288">
        <f aca="true" t="shared" si="47" ref="C34:K34">C20</f>
        <v>719</v>
      </c>
      <c r="D34" s="290">
        <f t="shared" si="47"/>
        <v>1288</v>
      </c>
      <c r="E34" s="292">
        <f t="shared" si="47"/>
        <v>2007</v>
      </c>
      <c r="F34" s="288">
        <f t="shared" si="47"/>
        <v>1</v>
      </c>
      <c r="G34" s="294">
        <f t="shared" si="47"/>
        <v>0</v>
      </c>
      <c r="H34" s="295">
        <f t="shared" si="47"/>
        <v>1</v>
      </c>
      <c r="I34" s="296">
        <f t="shared" si="47"/>
        <v>720</v>
      </c>
      <c r="J34" s="298">
        <f t="shared" si="47"/>
        <v>1288</v>
      </c>
      <c r="K34" s="300">
        <f t="shared" si="47"/>
        <v>2008</v>
      </c>
      <c r="O34" s="205" t="s">
        <v>13</v>
      </c>
      <c r="P34" s="206"/>
      <c r="Q34" s="25">
        <f aca="true" t="shared" si="48" ref="Q34:V34">SUM(Q32:Q33)</f>
        <v>97</v>
      </c>
      <c r="R34" s="25">
        <f t="shared" si="48"/>
        <v>118</v>
      </c>
      <c r="S34" s="25">
        <f t="shared" si="48"/>
        <v>120</v>
      </c>
      <c r="T34" s="25">
        <f t="shared" si="48"/>
        <v>99</v>
      </c>
      <c r="U34" s="25">
        <f t="shared" si="48"/>
        <v>137</v>
      </c>
      <c r="V34" s="25">
        <f t="shared" si="48"/>
        <v>571</v>
      </c>
      <c r="W34" s="207" t="s">
        <v>13</v>
      </c>
      <c r="X34" s="208"/>
      <c r="Y34" s="25">
        <f aca="true" t="shared" si="49" ref="Y34:AD34">SUM(Y32:Y33)</f>
        <v>152</v>
      </c>
      <c r="Z34" s="25">
        <f t="shared" si="49"/>
        <v>129</v>
      </c>
      <c r="AA34" s="25">
        <f t="shared" si="49"/>
        <v>155</v>
      </c>
      <c r="AB34" s="25">
        <f t="shared" si="49"/>
        <v>161</v>
      </c>
      <c r="AC34" s="25">
        <f t="shared" si="49"/>
        <v>164</v>
      </c>
      <c r="AD34" s="25">
        <f t="shared" si="49"/>
        <v>761</v>
      </c>
      <c r="AI34" s="205" t="s">
        <v>13</v>
      </c>
      <c r="AJ34" s="206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07" t="s">
        <v>13</v>
      </c>
      <c r="AR34" s="208"/>
      <c r="AS34" s="25">
        <f aca="true" t="shared" si="51" ref="AS34:AX34">SUM(AS32:AS33)</f>
        <v>0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5" t="s">
        <v>13</v>
      </c>
      <c r="BD34" s="206"/>
      <c r="BE34" s="25">
        <f aca="true" t="shared" si="52" ref="BE34:BJ34">SUM(BE32:BE33)</f>
        <v>97</v>
      </c>
      <c r="BF34" s="25">
        <f t="shared" si="52"/>
        <v>118</v>
      </c>
      <c r="BG34" s="25">
        <f t="shared" si="52"/>
        <v>120</v>
      </c>
      <c r="BH34" s="25">
        <f t="shared" si="52"/>
        <v>99</v>
      </c>
      <c r="BI34" s="25">
        <f t="shared" si="52"/>
        <v>137</v>
      </c>
      <c r="BJ34" s="25">
        <f t="shared" si="52"/>
        <v>571</v>
      </c>
      <c r="BK34" s="207" t="s">
        <v>13</v>
      </c>
      <c r="BL34" s="208"/>
      <c r="BM34" s="25">
        <f aca="true" t="shared" si="53" ref="BM34:BR34">SUM(BM32:BM33)</f>
        <v>152</v>
      </c>
      <c r="BN34" s="25">
        <f t="shared" si="53"/>
        <v>130</v>
      </c>
      <c r="BO34" s="25">
        <f t="shared" si="53"/>
        <v>155</v>
      </c>
      <c r="BP34" s="25">
        <f t="shared" si="53"/>
        <v>161</v>
      </c>
      <c r="BQ34" s="25">
        <f t="shared" si="53"/>
        <v>164</v>
      </c>
      <c r="BR34" s="25">
        <f t="shared" si="53"/>
        <v>762</v>
      </c>
    </row>
    <row r="35" spans="2:70" ht="14.25" thickBot="1">
      <c r="B35" s="153" t="s">
        <v>24</v>
      </c>
      <c r="C35" s="289"/>
      <c r="D35" s="291"/>
      <c r="E35" s="293"/>
      <c r="F35" s="289"/>
      <c r="G35" s="291"/>
      <c r="H35" s="293"/>
      <c r="I35" s="297"/>
      <c r="J35" s="299"/>
      <c r="K35" s="301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302" t="s">
        <v>49</v>
      </c>
      <c r="C36" s="304" t="s">
        <v>50</v>
      </c>
      <c r="D36" s="306" t="s">
        <v>51</v>
      </c>
      <c r="E36" s="308" t="s">
        <v>52</v>
      </c>
      <c r="F36" s="304" t="s">
        <v>50</v>
      </c>
      <c r="G36" s="306" t="s">
        <v>51</v>
      </c>
      <c r="H36" s="308" t="s">
        <v>53</v>
      </c>
      <c r="I36" s="310" t="s">
        <v>50</v>
      </c>
      <c r="J36" s="312" t="s">
        <v>51</v>
      </c>
      <c r="K36" s="308" t="s">
        <v>58</v>
      </c>
      <c r="O36" s="205" t="s">
        <v>11</v>
      </c>
      <c r="P36" s="206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14" t="s">
        <v>11</v>
      </c>
      <c r="X36" s="215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5" t="s">
        <v>11</v>
      </c>
      <c r="AJ36" s="206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14" t="s">
        <v>11</v>
      </c>
      <c r="AR36" s="215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5" t="s">
        <v>11</v>
      </c>
      <c r="BD36" s="206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14" t="s">
        <v>11</v>
      </c>
      <c r="BL36" s="215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303"/>
      <c r="C37" s="305"/>
      <c r="D37" s="307"/>
      <c r="E37" s="309"/>
      <c r="F37" s="305"/>
      <c r="G37" s="307"/>
      <c r="H37" s="309"/>
      <c r="I37" s="311"/>
      <c r="J37" s="313"/>
      <c r="K37" s="309"/>
      <c r="O37" s="205" t="s">
        <v>14</v>
      </c>
      <c r="P37" s="209"/>
      <c r="Q37" s="15">
        <v>56</v>
      </c>
      <c r="R37" s="16">
        <v>93</v>
      </c>
      <c r="S37" s="16">
        <v>97</v>
      </c>
      <c r="T37" s="16">
        <v>100</v>
      </c>
      <c r="U37" s="16">
        <v>89</v>
      </c>
      <c r="V37" s="16">
        <f>SUM(Q37:U37)</f>
        <v>435</v>
      </c>
      <c r="W37" s="212" t="s">
        <v>14</v>
      </c>
      <c r="X37" s="213"/>
      <c r="Y37" s="16">
        <v>100</v>
      </c>
      <c r="Z37" s="16">
        <v>92</v>
      </c>
      <c r="AA37" s="16">
        <v>109</v>
      </c>
      <c r="AB37" s="16">
        <v>119</v>
      </c>
      <c r="AC37" s="16">
        <v>109</v>
      </c>
      <c r="AD37" s="17">
        <f>SUM(Y37:AC37)</f>
        <v>529</v>
      </c>
      <c r="AI37" s="205" t="s">
        <v>14</v>
      </c>
      <c r="AJ37" s="209"/>
      <c r="AK37" s="15"/>
      <c r="AL37" s="16"/>
      <c r="AM37" s="16"/>
      <c r="AN37" s="16"/>
      <c r="AO37" s="16"/>
      <c r="AP37" s="16">
        <f>SUM(AK37:AO37)</f>
        <v>0</v>
      </c>
      <c r="AQ37" s="212" t="s">
        <v>14</v>
      </c>
      <c r="AR37" s="213"/>
      <c r="AS37" s="16"/>
      <c r="AT37" s="16"/>
      <c r="AU37" s="16"/>
      <c r="AV37" s="16">
        <v>1</v>
      </c>
      <c r="AW37" s="16"/>
      <c r="AX37" s="17">
        <f>SUM(AS37:AW37)</f>
        <v>1</v>
      </c>
      <c r="BC37" s="205" t="s">
        <v>14</v>
      </c>
      <c r="BD37" s="209"/>
      <c r="BE37" s="15">
        <f>Q37+AK37</f>
        <v>56</v>
      </c>
      <c r="BF37" s="15">
        <f aca="true" t="shared" si="54" ref="BF37:BI38">R37+AL37</f>
        <v>93</v>
      </c>
      <c r="BG37" s="15">
        <f t="shared" si="54"/>
        <v>97</v>
      </c>
      <c r="BH37" s="15">
        <f t="shared" si="54"/>
        <v>100</v>
      </c>
      <c r="BI37" s="15">
        <f t="shared" si="54"/>
        <v>89</v>
      </c>
      <c r="BJ37" s="16">
        <f>SUM(BE37:BI37)</f>
        <v>435</v>
      </c>
      <c r="BK37" s="212" t="s">
        <v>14</v>
      </c>
      <c r="BL37" s="213"/>
      <c r="BM37" s="16">
        <f>Y37+AS37</f>
        <v>100</v>
      </c>
      <c r="BN37" s="16">
        <f aca="true" t="shared" si="55" ref="BN37:BQ38">Z37+AT37</f>
        <v>92</v>
      </c>
      <c r="BO37" s="16">
        <f t="shared" si="55"/>
        <v>109</v>
      </c>
      <c r="BP37" s="16">
        <f t="shared" si="55"/>
        <v>120</v>
      </c>
      <c r="BQ37" s="16">
        <f t="shared" si="55"/>
        <v>109</v>
      </c>
      <c r="BR37" s="17">
        <f>SUM(BM37:BQ37)</f>
        <v>530</v>
      </c>
    </row>
    <row r="38" spans="2:70" ht="14.25" thickBot="1">
      <c r="B38" s="154" t="s">
        <v>59</v>
      </c>
      <c r="C38" s="314">
        <f>ROUND(C32/$C$10,4)</f>
        <v>0.1689</v>
      </c>
      <c r="D38" s="316">
        <f>ROUND(D32/$D$10,4)</f>
        <v>0.1619</v>
      </c>
      <c r="E38" s="318">
        <f>ROUND(E32/$E$10,4)</f>
        <v>0.1652</v>
      </c>
      <c r="F38" s="314">
        <f>ROUND(F32/$F$10,4)</f>
        <v>0.0417</v>
      </c>
      <c r="G38" s="316">
        <f>ROUND(G32/$G$10,4)</f>
        <v>0.0256</v>
      </c>
      <c r="H38" s="320">
        <f>ROUND(H32/$H$10,4)</f>
        <v>0.0317</v>
      </c>
      <c r="I38" s="322">
        <f>ROUND(I32/$I$10,4)</f>
        <v>0.1683</v>
      </c>
      <c r="J38" s="324">
        <f>ROUND(J32/$J$10,4)</f>
        <v>0.161</v>
      </c>
      <c r="K38" s="326">
        <f>ROUND(K32/$K$10,4)</f>
        <v>0.1644</v>
      </c>
      <c r="O38" s="205" t="s">
        <v>16</v>
      </c>
      <c r="P38" s="209"/>
      <c r="Q38" s="20">
        <v>75</v>
      </c>
      <c r="R38" s="21">
        <v>74</v>
      </c>
      <c r="S38" s="21">
        <v>91</v>
      </c>
      <c r="T38" s="21">
        <v>87</v>
      </c>
      <c r="U38" s="21">
        <v>97</v>
      </c>
      <c r="V38" s="21">
        <f>SUM(Q38:U38)</f>
        <v>424</v>
      </c>
      <c r="W38" s="210" t="s">
        <v>16</v>
      </c>
      <c r="X38" s="211"/>
      <c r="Y38" s="21">
        <v>103</v>
      </c>
      <c r="Z38" s="21">
        <v>116</v>
      </c>
      <c r="AA38" s="21">
        <v>103</v>
      </c>
      <c r="AB38" s="21">
        <v>110</v>
      </c>
      <c r="AC38" s="21">
        <v>120</v>
      </c>
      <c r="AD38" s="22">
        <f>SUM(Y38:AC38)</f>
        <v>552</v>
      </c>
      <c r="AI38" s="205" t="s">
        <v>16</v>
      </c>
      <c r="AJ38" s="209"/>
      <c r="AK38" s="20"/>
      <c r="AL38" s="21"/>
      <c r="AM38" s="21"/>
      <c r="AN38" s="21"/>
      <c r="AO38" s="21"/>
      <c r="AP38" s="21">
        <f>SUM(AK38:AO38)</f>
        <v>0</v>
      </c>
      <c r="AQ38" s="210" t="s">
        <v>16</v>
      </c>
      <c r="AR38" s="211"/>
      <c r="AS38" s="21"/>
      <c r="AT38" s="21"/>
      <c r="AU38" s="21"/>
      <c r="AV38" s="21"/>
      <c r="AW38" s="21"/>
      <c r="AX38" s="22">
        <f>SUM(AS38:AW38)</f>
        <v>0</v>
      </c>
      <c r="BC38" s="205" t="s">
        <v>16</v>
      </c>
      <c r="BD38" s="209"/>
      <c r="BE38" s="15">
        <f>Q38+AK38</f>
        <v>75</v>
      </c>
      <c r="BF38" s="15">
        <f t="shared" si="54"/>
        <v>74</v>
      </c>
      <c r="BG38" s="15">
        <f t="shared" si="54"/>
        <v>91</v>
      </c>
      <c r="BH38" s="15">
        <f t="shared" si="54"/>
        <v>87</v>
      </c>
      <c r="BI38" s="15">
        <f t="shared" si="54"/>
        <v>97</v>
      </c>
      <c r="BJ38" s="21">
        <f>SUM(BE38:BI38)</f>
        <v>424</v>
      </c>
      <c r="BK38" s="210" t="s">
        <v>16</v>
      </c>
      <c r="BL38" s="211"/>
      <c r="BM38" s="16">
        <f>Y38+AS38</f>
        <v>103</v>
      </c>
      <c r="BN38" s="16">
        <f t="shared" si="55"/>
        <v>116</v>
      </c>
      <c r="BO38" s="16">
        <f t="shared" si="55"/>
        <v>103</v>
      </c>
      <c r="BP38" s="16">
        <f t="shared" si="55"/>
        <v>110</v>
      </c>
      <c r="BQ38" s="16">
        <f t="shared" si="55"/>
        <v>120</v>
      </c>
      <c r="BR38" s="22">
        <f>SUM(BM38:BQ38)</f>
        <v>552</v>
      </c>
    </row>
    <row r="39" spans="2:70" ht="14.25" thickBot="1">
      <c r="B39" s="155" t="s">
        <v>49</v>
      </c>
      <c r="C39" s="315"/>
      <c r="D39" s="317"/>
      <c r="E39" s="319"/>
      <c r="F39" s="315"/>
      <c r="G39" s="317"/>
      <c r="H39" s="321"/>
      <c r="I39" s="323"/>
      <c r="J39" s="325"/>
      <c r="K39" s="327"/>
      <c r="L39" s="89"/>
      <c r="O39" s="205" t="s">
        <v>13</v>
      </c>
      <c r="P39" s="206"/>
      <c r="Q39" s="25">
        <f aca="true" t="shared" si="56" ref="Q39:V39">SUM(Q37:Q38)</f>
        <v>131</v>
      </c>
      <c r="R39" s="25">
        <f t="shared" si="56"/>
        <v>167</v>
      </c>
      <c r="S39" s="25">
        <f t="shared" si="56"/>
        <v>188</v>
      </c>
      <c r="T39" s="25">
        <f t="shared" si="56"/>
        <v>187</v>
      </c>
      <c r="U39" s="25">
        <f t="shared" si="56"/>
        <v>186</v>
      </c>
      <c r="V39" s="25">
        <f t="shared" si="56"/>
        <v>859</v>
      </c>
      <c r="W39" s="207" t="s">
        <v>13</v>
      </c>
      <c r="X39" s="208"/>
      <c r="Y39" s="25">
        <f aca="true" t="shared" si="57" ref="Y39:AD39">SUM(Y37:Y38)</f>
        <v>203</v>
      </c>
      <c r="Z39" s="25">
        <f t="shared" si="57"/>
        <v>208</v>
      </c>
      <c r="AA39" s="25">
        <f t="shared" si="57"/>
        <v>212</v>
      </c>
      <c r="AB39" s="25">
        <f t="shared" si="57"/>
        <v>229</v>
      </c>
      <c r="AC39" s="25">
        <f t="shared" si="57"/>
        <v>229</v>
      </c>
      <c r="AD39" s="25">
        <f t="shared" si="57"/>
        <v>1081</v>
      </c>
      <c r="AI39" s="205" t="s">
        <v>13</v>
      </c>
      <c r="AJ39" s="206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07" t="s">
        <v>13</v>
      </c>
      <c r="AR39" s="208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0</v>
      </c>
      <c r="AV39" s="25">
        <f t="shared" si="59"/>
        <v>1</v>
      </c>
      <c r="AW39" s="25">
        <f t="shared" si="59"/>
        <v>0</v>
      </c>
      <c r="AX39" s="25">
        <f t="shared" si="59"/>
        <v>1</v>
      </c>
      <c r="BC39" s="205" t="s">
        <v>13</v>
      </c>
      <c r="BD39" s="206"/>
      <c r="BE39" s="25">
        <f aca="true" t="shared" si="60" ref="BE39:BJ39">SUM(BE37:BE38)</f>
        <v>131</v>
      </c>
      <c r="BF39" s="25">
        <f t="shared" si="60"/>
        <v>167</v>
      </c>
      <c r="BG39" s="25">
        <f t="shared" si="60"/>
        <v>188</v>
      </c>
      <c r="BH39" s="25">
        <f t="shared" si="60"/>
        <v>187</v>
      </c>
      <c r="BI39" s="25">
        <f t="shared" si="60"/>
        <v>186</v>
      </c>
      <c r="BJ39" s="25">
        <f t="shared" si="60"/>
        <v>859</v>
      </c>
      <c r="BK39" s="207" t="s">
        <v>13</v>
      </c>
      <c r="BL39" s="208"/>
      <c r="BM39" s="25">
        <f aca="true" t="shared" si="61" ref="BM39:BR39">SUM(BM37:BM38)</f>
        <v>203</v>
      </c>
      <c r="BN39" s="25">
        <f t="shared" si="61"/>
        <v>208</v>
      </c>
      <c r="BO39" s="25">
        <f t="shared" si="61"/>
        <v>212</v>
      </c>
      <c r="BP39" s="25">
        <f t="shared" si="61"/>
        <v>230</v>
      </c>
      <c r="BQ39" s="25">
        <f t="shared" si="61"/>
        <v>229</v>
      </c>
      <c r="BR39" s="25">
        <f t="shared" si="61"/>
        <v>1082</v>
      </c>
    </row>
    <row r="40" spans="2:70" ht="13.5">
      <c r="B40" s="156" t="s">
        <v>60</v>
      </c>
      <c r="C40" s="315">
        <f>ROUND(C34/$C$10,4)</f>
        <v>0.1367</v>
      </c>
      <c r="D40" s="317">
        <f>ROUND(D34/$D$10,4)</f>
        <v>0.2209</v>
      </c>
      <c r="E40" s="319">
        <f>ROUND(E34/$E$10,4)</f>
        <v>0.181</v>
      </c>
      <c r="F40" s="315">
        <f>ROUND(F34/$F$10,4)</f>
        <v>0.0417</v>
      </c>
      <c r="G40" s="317">
        <f>ROUND(G34/$G$10,4)</f>
        <v>0</v>
      </c>
      <c r="H40" s="321">
        <f>ROUND(H34/$H$10,4)</f>
        <v>0.0159</v>
      </c>
      <c r="I40" s="323">
        <f>ROUND(I34/$I$10,4)</f>
        <v>0.1363</v>
      </c>
      <c r="J40" s="325">
        <f>ROUND(J34/$J$10,4)</f>
        <v>0.2194</v>
      </c>
      <c r="K40" s="327">
        <f>ROUND(K34/$K$10,4)</f>
        <v>0.18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57" t="s">
        <v>49</v>
      </c>
      <c r="C41" s="328"/>
      <c r="D41" s="329"/>
      <c r="E41" s="330"/>
      <c r="F41" s="328"/>
      <c r="G41" s="329"/>
      <c r="H41" s="331"/>
      <c r="I41" s="332"/>
      <c r="J41" s="333"/>
      <c r="K41" s="334"/>
      <c r="O41" s="205" t="s">
        <v>11</v>
      </c>
      <c r="P41" s="206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14" t="s">
        <v>11</v>
      </c>
      <c r="X41" s="215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5" t="s">
        <v>11</v>
      </c>
      <c r="AJ41" s="206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14" t="s">
        <v>11</v>
      </c>
      <c r="AR41" s="215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5" t="s">
        <v>11</v>
      </c>
      <c r="BD41" s="206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14" t="s">
        <v>11</v>
      </c>
      <c r="BL41" s="215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97"/>
      <c r="J42" s="97"/>
      <c r="K42" s="97"/>
      <c r="O42" s="205" t="s">
        <v>17</v>
      </c>
      <c r="P42" s="209"/>
      <c r="Q42" s="15">
        <v>68</v>
      </c>
      <c r="R42" s="16">
        <v>52</v>
      </c>
      <c r="S42" s="16">
        <v>76</v>
      </c>
      <c r="T42" s="16">
        <v>78</v>
      </c>
      <c r="U42" s="16">
        <v>85</v>
      </c>
      <c r="V42" s="16">
        <f>SUM(Q42:U42)</f>
        <v>359</v>
      </c>
      <c r="W42" s="212" t="s">
        <v>14</v>
      </c>
      <c r="X42" s="213"/>
      <c r="Y42" s="16">
        <v>59</v>
      </c>
      <c r="Z42" s="16">
        <v>54</v>
      </c>
      <c r="AA42" s="16">
        <v>61</v>
      </c>
      <c r="AB42" s="16">
        <v>42</v>
      </c>
      <c r="AC42" s="16">
        <v>57</v>
      </c>
      <c r="AD42" s="17">
        <f>SUM(Y42:AC42)</f>
        <v>273</v>
      </c>
      <c r="AI42" s="205" t="s">
        <v>14</v>
      </c>
      <c r="AJ42" s="209"/>
      <c r="AK42" s="15"/>
      <c r="AL42" s="16"/>
      <c r="AM42" s="16"/>
      <c r="AN42" s="16"/>
      <c r="AO42" s="16"/>
      <c r="AP42" s="16">
        <f>SUM(AK42:AO42)</f>
        <v>0</v>
      </c>
      <c r="AQ42" s="212" t="s">
        <v>14</v>
      </c>
      <c r="AR42" s="213"/>
      <c r="AS42" s="16"/>
      <c r="AT42" s="16"/>
      <c r="AU42" s="16"/>
      <c r="AV42" s="16"/>
      <c r="AW42" s="16"/>
      <c r="AX42" s="17">
        <f>SUM(AS42:AW42)</f>
        <v>0</v>
      </c>
      <c r="BC42" s="205" t="s">
        <v>14</v>
      </c>
      <c r="BD42" s="209"/>
      <c r="BE42" s="15">
        <f>Q42+AK42</f>
        <v>68</v>
      </c>
      <c r="BF42" s="15">
        <f aca="true" t="shared" si="62" ref="BF42:BI43">R42+AL42</f>
        <v>52</v>
      </c>
      <c r="BG42" s="15">
        <f t="shared" si="62"/>
        <v>76</v>
      </c>
      <c r="BH42" s="15">
        <f t="shared" si="62"/>
        <v>78</v>
      </c>
      <c r="BI42" s="15">
        <f t="shared" si="62"/>
        <v>85</v>
      </c>
      <c r="BJ42" s="16">
        <f>SUM(BE42:BI42)</f>
        <v>359</v>
      </c>
      <c r="BK42" s="212" t="s">
        <v>14</v>
      </c>
      <c r="BL42" s="213"/>
      <c r="BM42" s="16">
        <f>Y42+AS42</f>
        <v>59</v>
      </c>
      <c r="BN42" s="16">
        <f aca="true" t="shared" si="63" ref="BN42:BQ43">Z42+AT42</f>
        <v>54</v>
      </c>
      <c r="BO42" s="16">
        <f t="shared" si="63"/>
        <v>61</v>
      </c>
      <c r="BP42" s="16">
        <f t="shared" si="63"/>
        <v>42</v>
      </c>
      <c r="BQ42" s="16">
        <f t="shared" si="63"/>
        <v>57</v>
      </c>
      <c r="BR42" s="17">
        <f>SUM(BM42:BQ42)</f>
        <v>273</v>
      </c>
    </row>
    <row r="43" spans="9:70" ht="15.75" thickBot="1">
      <c r="I43" s="97"/>
      <c r="J43" s="97"/>
      <c r="K43" s="97"/>
      <c r="O43" s="205" t="s">
        <v>16</v>
      </c>
      <c r="P43" s="209"/>
      <c r="Q43" s="20">
        <v>97</v>
      </c>
      <c r="R43" s="21">
        <v>58</v>
      </c>
      <c r="S43" s="21">
        <v>78</v>
      </c>
      <c r="T43" s="21">
        <v>85</v>
      </c>
      <c r="U43" s="21">
        <v>74</v>
      </c>
      <c r="V43" s="21">
        <f>SUM(Q43:U43)</f>
        <v>392</v>
      </c>
      <c r="W43" s="210" t="s">
        <v>16</v>
      </c>
      <c r="X43" s="211"/>
      <c r="Y43" s="21">
        <v>66</v>
      </c>
      <c r="Z43" s="21">
        <v>69</v>
      </c>
      <c r="AA43" s="21">
        <v>62</v>
      </c>
      <c r="AB43" s="21">
        <v>70</v>
      </c>
      <c r="AC43" s="21">
        <v>81</v>
      </c>
      <c r="AD43" s="183">
        <f>SUM(Y43:AC43)</f>
        <v>348</v>
      </c>
      <c r="AI43" s="205" t="s">
        <v>16</v>
      </c>
      <c r="AJ43" s="209"/>
      <c r="AK43" s="20"/>
      <c r="AL43" s="21"/>
      <c r="AM43" s="21"/>
      <c r="AN43" s="21"/>
      <c r="AO43" s="21">
        <v>1</v>
      </c>
      <c r="AP43" s="21">
        <f>SUM(AK43:AO43)</f>
        <v>1</v>
      </c>
      <c r="AQ43" s="210" t="s">
        <v>16</v>
      </c>
      <c r="AR43" s="211"/>
      <c r="AS43" s="21"/>
      <c r="AT43" s="21"/>
      <c r="AU43" s="21"/>
      <c r="AV43" s="21"/>
      <c r="AW43" s="21"/>
      <c r="AX43" s="22">
        <f>SUM(AS43:AW43)</f>
        <v>0</v>
      </c>
      <c r="BC43" s="205" t="s">
        <v>16</v>
      </c>
      <c r="BD43" s="209"/>
      <c r="BE43" s="20">
        <f>Q43+AK43</f>
        <v>97</v>
      </c>
      <c r="BF43" s="20">
        <f t="shared" si="62"/>
        <v>58</v>
      </c>
      <c r="BG43" s="20">
        <f t="shared" si="62"/>
        <v>78</v>
      </c>
      <c r="BH43" s="20">
        <f t="shared" si="62"/>
        <v>85</v>
      </c>
      <c r="BI43" s="20">
        <f t="shared" si="62"/>
        <v>75</v>
      </c>
      <c r="BJ43" s="21">
        <f>SUM(BE43:BI43)</f>
        <v>393</v>
      </c>
      <c r="BK43" s="210" t="s">
        <v>16</v>
      </c>
      <c r="BL43" s="211"/>
      <c r="BM43" s="21">
        <f>Y43+AS43</f>
        <v>66</v>
      </c>
      <c r="BN43" s="21">
        <f t="shared" si="63"/>
        <v>69</v>
      </c>
      <c r="BO43" s="21">
        <f t="shared" si="63"/>
        <v>62</v>
      </c>
      <c r="BP43" s="21">
        <f t="shared" si="63"/>
        <v>70</v>
      </c>
      <c r="BQ43" s="21">
        <f t="shared" si="63"/>
        <v>81</v>
      </c>
      <c r="BR43" s="22">
        <f>SUM(BM43:BQ43)</f>
        <v>348</v>
      </c>
    </row>
    <row r="44" spans="15:70" ht="13.5">
      <c r="O44" s="205" t="s">
        <v>13</v>
      </c>
      <c r="P44" s="206"/>
      <c r="Q44" s="25">
        <f aca="true" t="shared" si="64" ref="Q44:V44">SUM(Q42:Q43)</f>
        <v>165</v>
      </c>
      <c r="R44" s="25">
        <f t="shared" si="64"/>
        <v>110</v>
      </c>
      <c r="S44" s="25">
        <f t="shared" si="64"/>
        <v>154</v>
      </c>
      <c r="T44" s="25">
        <f t="shared" si="64"/>
        <v>163</v>
      </c>
      <c r="U44" s="25">
        <f t="shared" si="64"/>
        <v>159</v>
      </c>
      <c r="V44" s="25">
        <f t="shared" si="64"/>
        <v>751</v>
      </c>
      <c r="W44" s="207" t="s">
        <v>13</v>
      </c>
      <c r="X44" s="208"/>
      <c r="Y44" s="25">
        <f aca="true" t="shared" si="65" ref="Y44:AD44">SUM(Y42:Y43)</f>
        <v>125</v>
      </c>
      <c r="Z44" s="25">
        <f t="shared" si="65"/>
        <v>123</v>
      </c>
      <c r="AA44" s="25">
        <f t="shared" si="65"/>
        <v>123</v>
      </c>
      <c r="AB44" s="25">
        <f t="shared" si="65"/>
        <v>112</v>
      </c>
      <c r="AC44" s="25">
        <f t="shared" si="65"/>
        <v>138</v>
      </c>
      <c r="AD44" s="25">
        <f t="shared" si="65"/>
        <v>621</v>
      </c>
      <c r="AI44" s="205" t="s">
        <v>13</v>
      </c>
      <c r="AJ44" s="206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0</v>
      </c>
      <c r="AO44" s="25">
        <f t="shared" si="66"/>
        <v>1</v>
      </c>
      <c r="AP44" s="25">
        <f t="shared" si="66"/>
        <v>1</v>
      </c>
      <c r="AQ44" s="207" t="s">
        <v>13</v>
      </c>
      <c r="AR44" s="208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5" t="s">
        <v>13</v>
      </c>
      <c r="BD44" s="206"/>
      <c r="BE44" s="25">
        <f aca="true" t="shared" si="68" ref="BE44:BJ44">SUM(BE42:BE43)</f>
        <v>165</v>
      </c>
      <c r="BF44" s="25">
        <f t="shared" si="68"/>
        <v>110</v>
      </c>
      <c r="BG44" s="25">
        <f t="shared" si="68"/>
        <v>154</v>
      </c>
      <c r="BH44" s="25">
        <f t="shared" si="68"/>
        <v>163</v>
      </c>
      <c r="BI44" s="25">
        <f t="shared" si="68"/>
        <v>160</v>
      </c>
      <c r="BJ44" s="25">
        <f t="shared" si="68"/>
        <v>752</v>
      </c>
      <c r="BK44" s="207" t="s">
        <v>13</v>
      </c>
      <c r="BL44" s="208"/>
      <c r="BM44" s="25">
        <f aca="true" t="shared" si="69" ref="BM44:BR44">SUM(BM42:BM43)</f>
        <v>125</v>
      </c>
      <c r="BN44" s="25">
        <f t="shared" si="69"/>
        <v>123</v>
      </c>
      <c r="BO44" s="25">
        <f t="shared" si="69"/>
        <v>123</v>
      </c>
      <c r="BP44" s="25">
        <f t="shared" si="69"/>
        <v>112</v>
      </c>
      <c r="BQ44" s="25">
        <f t="shared" si="69"/>
        <v>138</v>
      </c>
      <c r="BR44" s="25">
        <f t="shared" si="69"/>
        <v>621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5" t="s">
        <v>11</v>
      </c>
      <c r="P46" s="206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14" t="s">
        <v>11</v>
      </c>
      <c r="X46" s="215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5" t="s">
        <v>11</v>
      </c>
      <c r="AJ46" s="206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14" t="s">
        <v>11</v>
      </c>
      <c r="AR46" s="215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5" t="s">
        <v>11</v>
      </c>
      <c r="BD46" s="206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14" t="s">
        <v>11</v>
      </c>
      <c r="BL46" s="215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5" t="s">
        <v>14</v>
      </c>
      <c r="P47" s="209"/>
      <c r="Q47" s="15">
        <v>53</v>
      </c>
      <c r="R47" s="16">
        <v>54</v>
      </c>
      <c r="S47" s="16">
        <v>44</v>
      </c>
      <c r="T47" s="16">
        <v>53</v>
      </c>
      <c r="U47" s="16">
        <v>50</v>
      </c>
      <c r="V47" s="16">
        <f>SUM(Q47:U47)</f>
        <v>254</v>
      </c>
      <c r="W47" s="212" t="s">
        <v>14</v>
      </c>
      <c r="X47" s="213"/>
      <c r="Y47" s="16">
        <v>32</v>
      </c>
      <c r="Z47" s="16">
        <v>31</v>
      </c>
      <c r="AA47" s="16">
        <v>16</v>
      </c>
      <c r="AB47" s="16">
        <v>19</v>
      </c>
      <c r="AC47" s="16">
        <v>25</v>
      </c>
      <c r="AD47" s="17">
        <f>SUM(Y47:AC47)</f>
        <v>123</v>
      </c>
      <c r="AI47" s="205" t="s">
        <v>14</v>
      </c>
      <c r="AJ47" s="209"/>
      <c r="AK47" s="15"/>
      <c r="AL47" s="16">
        <v>1</v>
      </c>
      <c r="AM47" s="16"/>
      <c r="AN47" s="16"/>
      <c r="AO47" s="16"/>
      <c r="AP47" s="16">
        <f>SUM(AK47:AO47)</f>
        <v>1</v>
      </c>
      <c r="AQ47" s="212" t="s">
        <v>14</v>
      </c>
      <c r="AR47" s="213"/>
      <c r="AS47" s="16"/>
      <c r="AT47" s="16"/>
      <c r="AU47" s="16"/>
      <c r="AV47" s="16"/>
      <c r="AW47" s="16"/>
      <c r="AX47" s="17">
        <f>SUM(AS47:AW47)</f>
        <v>0</v>
      </c>
      <c r="BC47" s="205" t="s">
        <v>14</v>
      </c>
      <c r="BD47" s="209"/>
      <c r="BE47" s="15">
        <f>Q47+AK47</f>
        <v>53</v>
      </c>
      <c r="BF47" s="15">
        <f aca="true" t="shared" si="70" ref="BF47:BI48">R47+AL47</f>
        <v>55</v>
      </c>
      <c r="BG47" s="15">
        <f t="shared" si="70"/>
        <v>44</v>
      </c>
      <c r="BH47" s="15">
        <f t="shared" si="70"/>
        <v>53</v>
      </c>
      <c r="BI47" s="15">
        <f t="shared" si="70"/>
        <v>50</v>
      </c>
      <c r="BJ47" s="16">
        <f>SUM(BE47:BI47)</f>
        <v>255</v>
      </c>
      <c r="BK47" s="212" t="s">
        <v>14</v>
      </c>
      <c r="BL47" s="213"/>
      <c r="BM47" s="16">
        <f>Y47+AS47</f>
        <v>32</v>
      </c>
      <c r="BN47" s="16">
        <f aca="true" t="shared" si="71" ref="BN47:BQ48">Z47+AT47</f>
        <v>31</v>
      </c>
      <c r="BO47" s="16">
        <f t="shared" si="71"/>
        <v>16</v>
      </c>
      <c r="BP47" s="16">
        <f t="shared" si="71"/>
        <v>19</v>
      </c>
      <c r="BQ47" s="16">
        <f t="shared" si="71"/>
        <v>25</v>
      </c>
      <c r="BR47" s="17">
        <f>SUM(BM47:BQ47)</f>
        <v>123</v>
      </c>
    </row>
    <row r="48" spans="15:70" ht="14.25" thickBot="1">
      <c r="O48" s="205" t="s">
        <v>16</v>
      </c>
      <c r="P48" s="209"/>
      <c r="Q48" s="20">
        <v>89</v>
      </c>
      <c r="R48" s="21">
        <v>68</v>
      </c>
      <c r="S48" s="21">
        <v>75</v>
      </c>
      <c r="T48" s="21">
        <v>94</v>
      </c>
      <c r="U48" s="21">
        <v>69</v>
      </c>
      <c r="V48" s="21">
        <f>SUM(Q48:U48)</f>
        <v>395</v>
      </c>
      <c r="W48" s="210" t="s">
        <v>16</v>
      </c>
      <c r="X48" s="211"/>
      <c r="Y48" s="21">
        <v>70</v>
      </c>
      <c r="Z48" s="21">
        <v>77</v>
      </c>
      <c r="AA48" s="21">
        <v>62</v>
      </c>
      <c r="AB48" s="21">
        <v>53</v>
      </c>
      <c r="AC48" s="21">
        <v>45</v>
      </c>
      <c r="AD48" s="22">
        <f>SUM(Y48:AC48)</f>
        <v>307</v>
      </c>
      <c r="AI48" s="205" t="s">
        <v>16</v>
      </c>
      <c r="AJ48" s="209"/>
      <c r="AK48" s="20"/>
      <c r="AL48" s="21"/>
      <c r="AM48" s="21"/>
      <c r="AN48" s="21"/>
      <c r="AO48" s="21"/>
      <c r="AP48" s="21">
        <f>SUM(AK48:AO48)</f>
        <v>0</v>
      </c>
      <c r="AQ48" s="210" t="s">
        <v>16</v>
      </c>
      <c r="AR48" s="211"/>
      <c r="AS48" s="21"/>
      <c r="AT48" s="21"/>
      <c r="AU48" s="21"/>
      <c r="AV48" s="21"/>
      <c r="AW48" s="21"/>
      <c r="AX48" s="22">
        <f>SUM(AS48:AW48)</f>
        <v>0</v>
      </c>
      <c r="BC48" s="205" t="s">
        <v>16</v>
      </c>
      <c r="BD48" s="209"/>
      <c r="BE48" s="20">
        <f>Q48+AK48</f>
        <v>89</v>
      </c>
      <c r="BF48" s="20">
        <f t="shared" si="70"/>
        <v>68</v>
      </c>
      <c r="BG48" s="20">
        <f t="shared" si="70"/>
        <v>75</v>
      </c>
      <c r="BH48" s="20">
        <f t="shared" si="70"/>
        <v>94</v>
      </c>
      <c r="BI48" s="20">
        <f t="shared" si="70"/>
        <v>69</v>
      </c>
      <c r="BJ48" s="21">
        <f>SUM(BE48:BI48)</f>
        <v>395</v>
      </c>
      <c r="BK48" s="210" t="s">
        <v>16</v>
      </c>
      <c r="BL48" s="211"/>
      <c r="BM48" s="21">
        <f>Y48+AS48</f>
        <v>70</v>
      </c>
      <c r="BN48" s="21">
        <f t="shared" si="71"/>
        <v>77</v>
      </c>
      <c r="BO48" s="21">
        <f t="shared" si="71"/>
        <v>62</v>
      </c>
      <c r="BP48" s="21">
        <f t="shared" si="71"/>
        <v>53</v>
      </c>
      <c r="BQ48" s="21">
        <f t="shared" si="71"/>
        <v>45</v>
      </c>
      <c r="BR48" s="22">
        <f>SUM(BM48:BQ48)</f>
        <v>307</v>
      </c>
    </row>
    <row r="49" spans="15:70" ht="13.5">
      <c r="O49" s="205" t="s">
        <v>13</v>
      </c>
      <c r="P49" s="206"/>
      <c r="Q49" s="25">
        <f aca="true" t="shared" si="72" ref="Q49:V49">SUM(Q47:Q48)</f>
        <v>142</v>
      </c>
      <c r="R49" s="25">
        <f t="shared" si="72"/>
        <v>122</v>
      </c>
      <c r="S49" s="25">
        <f t="shared" si="72"/>
        <v>119</v>
      </c>
      <c r="T49" s="25">
        <f t="shared" si="72"/>
        <v>147</v>
      </c>
      <c r="U49" s="25">
        <f t="shared" si="72"/>
        <v>119</v>
      </c>
      <c r="V49" s="25">
        <f t="shared" si="72"/>
        <v>649</v>
      </c>
      <c r="W49" s="207" t="s">
        <v>13</v>
      </c>
      <c r="X49" s="208"/>
      <c r="Y49" s="25">
        <f aca="true" t="shared" si="73" ref="Y49:AD49">SUM(Y47:Y48)</f>
        <v>102</v>
      </c>
      <c r="Z49" s="25">
        <f t="shared" si="73"/>
        <v>108</v>
      </c>
      <c r="AA49" s="25">
        <f t="shared" si="73"/>
        <v>78</v>
      </c>
      <c r="AB49" s="25">
        <f t="shared" si="73"/>
        <v>72</v>
      </c>
      <c r="AC49" s="25">
        <f t="shared" si="73"/>
        <v>70</v>
      </c>
      <c r="AD49" s="25">
        <f t="shared" si="73"/>
        <v>430</v>
      </c>
      <c r="AI49" s="205" t="s">
        <v>13</v>
      </c>
      <c r="AJ49" s="206"/>
      <c r="AK49" s="25">
        <f aca="true" t="shared" si="74" ref="AK49:AP49">SUM(AK47:AK48)</f>
        <v>0</v>
      </c>
      <c r="AL49" s="25">
        <f t="shared" si="74"/>
        <v>1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07" t="s">
        <v>13</v>
      </c>
      <c r="AR49" s="208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5" t="s">
        <v>13</v>
      </c>
      <c r="BD49" s="206"/>
      <c r="BE49" s="25">
        <f aca="true" t="shared" si="76" ref="BE49:BJ49">SUM(BE47:BE48)</f>
        <v>142</v>
      </c>
      <c r="BF49" s="25">
        <f t="shared" si="76"/>
        <v>123</v>
      </c>
      <c r="BG49" s="25">
        <f t="shared" si="76"/>
        <v>119</v>
      </c>
      <c r="BH49" s="25">
        <f t="shared" si="76"/>
        <v>147</v>
      </c>
      <c r="BI49" s="25">
        <f t="shared" si="76"/>
        <v>119</v>
      </c>
      <c r="BJ49" s="25">
        <f t="shared" si="76"/>
        <v>650</v>
      </c>
      <c r="BK49" s="207" t="s">
        <v>13</v>
      </c>
      <c r="BL49" s="208"/>
      <c r="BM49" s="25">
        <f aca="true" t="shared" si="77" ref="BM49:BR49">SUM(BM47:BM48)</f>
        <v>102</v>
      </c>
      <c r="BN49" s="25">
        <f t="shared" si="77"/>
        <v>108</v>
      </c>
      <c r="BO49" s="25">
        <f t="shared" si="77"/>
        <v>78</v>
      </c>
      <c r="BP49" s="25">
        <f t="shared" si="77"/>
        <v>72</v>
      </c>
      <c r="BQ49" s="25">
        <f t="shared" si="77"/>
        <v>70</v>
      </c>
      <c r="BR49" s="25">
        <f t="shared" si="77"/>
        <v>430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5" t="s">
        <v>11</v>
      </c>
      <c r="P51" s="206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14" t="s">
        <v>11</v>
      </c>
      <c r="X51" s="215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5" t="s">
        <v>11</v>
      </c>
      <c r="AJ51" s="206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14" t="s">
        <v>11</v>
      </c>
      <c r="AR51" s="215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5" t="s">
        <v>11</v>
      </c>
      <c r="BD51" s="206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14" t="s">
        <v>11</v>
      </c>
      <c r="BL51" s="215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5" t="s">
        <v>14</v>
      </c>
      <c r="P52" s="209"/>
      <c r="Q52" s="15">
        <v>16</v>
      </c>
      <c r="R52" s="16">
        <v>16</v>
      </c>
      <c r="S52" s="16">
        <v>13</v>
      </c>
      <c r="T52" s="16">
        <v>7</v>
      </c>
      <c r="U52" s="16">
        <v>3</v>
      </c>
      <c r="V52" s="16">
        <f>SUM(Q52:U52)</f>
        <v>55</v>
      </c>
      <c r="W52" s="212" t="s">
        <v>14</v>
      </c>
      <c r="X52" s="213"/>
      <c r="Y52" s="16">
        <v>7</v>
      </c>
      <c r="Z52" s="16">
        <v>3</v>
      </c>
      <c r="AA52" s="16">
        <v>1</v>
      </c>
      <c r="AB52" s="16">
        <v>3</v>
      </c>
      <c r="AC52" s="16">
        <v>0</v>
      </c>
      <c r="AD52" s="17">
        <f>SUM(Y52:AC52)</f>
        <v>14</v>
      </c>
      <c r="AI52" s="205" t="s">
        <v>14</v>
      </c>
      <c r="AJ52" s="209"/>
      <c r="AK52" s="15"/>
      <c r="AL52" s="16"/>
      <c r="AM52" s="16"/>
      <c r="AN52" s="16"/>
      <c r="AO52" s="16"/>
      <c r="AP52" s="16">
        <f>SUM(AK52:AO52)</f>
        <v>0</v>
      </c>
      <c r="AQ52" s="212" t="s">
        <v>14</v>
      </c>
      <c r="AR52" s="213"/>
      <c r="AS52" s="16"/>
      <c r="AT52" s="16"/>
      <c r="AU52" s="16"/>
      <c r="AV52" s="16"/>
      <c r="AW52" s="16"/>
      <c r="AX52" s="17">
        <f>SUM(AS52:AW52)</f>
        <v>0</v>
      </c>
      <c r="BC52" s="205" t="s">
        <v>14</v>
      </c>
      <c r="BD52" s="209"/>
      <c r="BE52" s="15">
        <f aca="true" t="shared" si="78" ref="BE52:BI53">Q52+AK52</f>
        <v>16</v>
      </c>
      <c r="BF52" s="15">
        <f t="shared" si="78"/>
        <v>16</v>
      </c>
      <c r="BG52" s="15">
        <f t="shared" si="78"/>
        <v>13</v>
      </c>
      <c r="BH52" s="15">
        <f t="shared" si="78"/>
        <v>7</v>
      </c>
      <c r="BI52" s="15">
        <f t="shared" si="78"/>
        <v>3</v>
      </c>
      <c r="BJ52" s="16">
        <f>SUM(BE52:BI52)</f>
        <v>55</v>
      </c>
      <c r="BK52" s="212" t="s">
        <v>14</v>
      </c>
      <c r="BL52" s="213"/>
      <c r="BM52" s="16">
        <f>Y52+AS52</f>
        <v>7</v>
      </c>
      <c r="BN52" s="16">
        <f aca="true" t="shared" si="79" ref="BN52:BQ53">Z52+AT52</f>
        <v>3</v>
      </c>
      <c r="BO52" s="16">
        <f t="shared" si="79"/>
        <v>1</v>
      </c>
      <c r="BP52" s="16">
        <f t="shared" si="79"/>
        <v>3</v>
      </c>
      <c r="BQ52" s="16">
        <f t="shared" si="79"/>
        <v>0</v>
      </c>
      <c r="BR52" s="17">
        <f>SUM(BM52:BQ52)</f>
        <v>14</v>
      </c>
    </row>
    <row r="53" spans="15:70" ht="14.25" thickBot="1">
      <c r="O53" s="205" t="s">
        <v>16</v>
      </c>
      <c r="P53" s="209"/>
      <c r="Q53" s="20">
        <v>39</v>
      </c>
      <c r="R53" s="21">
        <v>43</v>
      </c>
      <c r="S53" s="21">
        <v>33</v>
      </c>
      <c r="T53" s="21">
        <v>26</v>
      </c>
      <c r="U53" s="21">
        <v>27</v>
      </c>
      <c r="V53" s="21">
        <f>SUM(Q53:U53)</f>
        <v>168</v>
      </c>
      <c r="W53" s="210" t="s">
        <v>16</v>
      </c>
      <c r="X53" s="211"/>
      <c r="Y53" s="21">
        <v>19</v>
      </c>
      <c r="Z53" s="21">
        <v>13</v>
      </c>
      <c r="AA53" s="21">
        <v>12</v>
      </c>
      <c r="AB53" s="21">
        <v>6</v>
      </c>
      <c r="AC53" s="21">
        <v>7</v>
      </c>
      <c r="AD53" s="22">
        <f>SUM(Y53:AC53)</f>
        <v>57</v>
      </c>
      <c r="AI53" s="205" t="s">
        <v>16</v>
      </c>
      <c r="AJ53" s="209"/>
      <c r="AK53" s="20"/>
      <c r="AL53" s="21"/>
      <c r="AM53" s="21"/>
      <c r="AN53" s="21"/>
      <c r="AO53" s="21"/>
      <c r="AP53" s="21">
        <f>SUM(AK53:AO53)</f>
        <v>0</v>
      </c>
      <c r="AQ53" s="210" t="s">
        <v>16</v>
      </c>
      <c r="AR53" s="211"/>
      <c r="AS53" s="21"/>
      <c r="AT53" s="21"/>
      <c r="AU53" s="21"/>
      <c r="AV53" s="21"/>
      <c r="AW53" s="21"/>
      <c r="AX53" s="22">
        <f>SUM(AS53:AW53)</f>
        <v>0</v>
      </c>
      <c r="BC53" s="205" t="s">
        <v>16</v>
      </c>
      <c r="BD53" s="209"/>
      <c r="BE53" s="20">
        <f t="shared" si="78"/>
        <v>39</v>
      </c>
      <c r="BF53" s="20">
        <f t="shared" si="78"/>
        <v>43</v>
      </c>
      <c r="BG53" s="20">
        <f t="shared" si="78"/>
        <v>33</v>
      </c>
      <c r="BH53" s="20">
        <f t="shared" si="78"/>
        <v>26</v>
      </c>
      <c r="BI53" s="20">
        <f t="shared" si="78"/>
        <v>27</v>
      </c>
      <c r="BJ53" s="21">
        <f>SUM(BE53:BI53)</f>
        <v>168</v>
      </c>
      <c r="BK53" s="210" t="s">
        <v>16</v>
      </c>
      <c r="BL53" s="211"/>
      <c r="BM53" s="21">
        <f>Y53+AS53</f>
        <v>19</v>
      </c>
      <c r="BN53" s="21">
        <f t="shared" si="79"/>
        <v>13</v>
      </c>
      <c r="BO53" s="21">
        <f t="shared" si="79"/>
        <v>12</v>
      </c>
      <c r="BP53" s="21">
        <f t="shared" si="79"/>
        <v>6</v>
      </c>
      <c r="BQ53" s="21">
        <f t="shared" si="79"/>
        <v>7</v>
      </c>
      <c r="BR53" s="22">
        <f>SUM(BM53:BQ53)</f>
        <v>57</v>
      </c>
    </row>
    <row r="54" spans="15:70" ht="13.5">
      <c r="O54" s="205" t="s">
        <v>13</v>
      </c>
      <c r="P54" s="206"/>
      <c r="Q54" s="25">
        <f aca="true" t="shared" si="80" ref="Q54:V54">SUM(Q52:Q53)</f>
        <v>55</v>
      </c>
      <c r="R54" s="25">
        <f t="shared" si="80"/>
        <v>59</v>
      </c>
      <c r="S54" s="25">
        <f t="shared" si="80"/>
        <v>46</v>
      </c>
      <c r="T54" s="25">
        <f t="shared" si="80"/>
        <v>33</v>
      </c>
      <c r="U54" s="25">
        <f t="shared" si="80"/>
        <v>30</v>
      </c>
      <c r="V54" s="25">
        <f t="shared" si="80"/>
        <v>223</v>
      </c>
      <c r="W54" s="207" t="s">
        <v>13</v>
      </c>
      <c r="X54" s="208"/>
      <c r="Y54" s="25">
        <f aca="true" t="shared" si="81" ref="Y54:AD54">SUM(Y52:Y53)</f>
        <v>26</v>
      </c>
      <c r="Z54" s="25">
        <f t="shared" si="81"/>
        <v>16</v>
      </c>
      <c r="AA54" s="25">
        <f t="shared" si="81"/>
        <v>13</v>
      </c>
      <c r="AB54" s="25">
        <f t="shared" si="81"/>
        <v>9</v>
      </c>
      <c r="AC54" s="25">
        <f t="shared" si="81"/>
        <v>7</v>
      </c>
      <c r="AD54" s="25">
        <f t="shared" si="81"/>
        <v>71</v>
      </c>
      <c r="AI54" s="205" t="s">
        <v>13</v>
      </c>
      <c r="AJ54" s="206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07" t="s">
        <v>13</v>
      </c>
      <c r="AR54" s="208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5" t="s">
        <v>13</v>
      </c>
      <c r="BD54" s="206"/>
      <c r="BE54" s="25">
        <f aca="true" t="shared" si="84" ref="BE54:BJ54">SUM(BE52:BE53)</f>
        <v>55</v>
      </c>
      <c r="BF54" s="25">
        <f t="shared" si="84"/>
        <v>59</v>
      </c>
      <c r="BG54" s="25">
        <f t="shared" si="84"/>
        <v>46</v>
      </c>
      <c r="BH54" s="25">
        <f t="shared" si="84"/>
        <v>33</v>
      </c>
      <c r="BI54" s="25">
        <f t="shared" si="84"/>
        <v>30</v>
      </c>
      <c r="BJ54" s="25">
        <f t="shared" si="84"/>
        <v>223</v>
      </c>
      <c r="BK54" s="207" t="s">
        <v>13</v>
      </c>
      <c r="BL54" s="208"/>
      <c r="BM54" s="25">
        <f aca="true" t="shared" si="85" ref="BM54:BR54">SUM(BM52:BM53)</f>
        <v>26</v>
      </c>
      <c r="BN54" s="25">
        <f t="shared" si="85"/>
        <v>16</v>
      </c>
      <c r="BO54" s="25">
        <f t="shared" si="85"/>
        <v>13</v>
      </c>
      <c r="BP54" s="25">
        <f t="shared" si="85"/>
        <v>9</v>
      </c>
      <c r="BQ54" s="25">
        <f t="shared" si="85"/>
        <v>7</v>
      </c>
      <c r="BR54" s="25">
        <f t="shared" si="85"/>
        <v>71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5" t="s">
        <v>11</v>
      </c>
      <c r="P56" s="206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14" t="s">
        <v>11</v>
      </c>
      <c r="X56" s="215"/>
      <c r="Y56" s="14">
        <v>105</v>
      </c>
      <c r="Z56" s="14">
        <v>106</v>
      </c>
      <c r="AA56" s="14">
        <v>107</v>
      </c>
      <c r="AB56" s="14" t="s">
        <v>96</v>
      </c>
      <c r="AC56" s="14" t="s">
        <v>96</v>
      </c>
      <c r="AD56" s="14" t="s">
        <v>13</v>
      </c>
      <c r="AI56" s="205" t="s">
        <v>11</v>
      </c>
      <c r="AJ56" s="206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14" t="s">
        <v>11</v>
      </c>
      <c r="AR56" s="215"/>
      <c r="AS56" s="14">
        <v>105</v>
      </c>
      <c r="AT56" s="14">
        <v>106</v>
      </c>
      <c r="AU56" s="14">
        <v>107</v>
      </c>
      <c r="AV56" s="14" t="s">
        <v>96</v>
      </c>
      <c r="AW56" s="14" t="s">
        <v>96</v>
      </c>
      <c r="AX56" s="14" t="s">
        <v>13</v>
      </c>
      <c r="BC56" s="205" t="s">
        <v>11</v>
      </c>
      <c r="BD56" s="206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14" t="s">
        <v>11</v>
      </c>
      <c r="BL56" s="215"/>
      <c r="BM56" s="14">
        <v>105</v>
      </c>
      <c r="BN56" s="14">
        <v>106</v>
      </c>
      <c r="BO56" s="14">
        <v>107</v>
      </c>
      <c r="BP56" s="14" t="s">
        <v>96</v>
      </c>
      <c r="BQ56" s="14" t="s">
        <v>96</v>
      </c>
      <c r="BR56" s="14" t="s">
        <v>13</v>
      </c>
    </row>
    <row r="57" spans="15:70" ht="13.5">
      <c r="O57" s="205" t="s">
        <v>14</v>
      </c>
      <c r="P57" s="209"/>
      <c r="Q57" s="36">
        <v>0</v>
      </c>
      <c r="R57" s="37">
        <v>0</v>
      </c>
      <c r="S57" s="37">
        <v>0</v>
      </c>
      <c r="T57" s="37">
        <v>0</v>
      </c>
      <c r="U57" s="37">
        <v>0</v>
      </c>
      <c r="V57" s="37">
        <f>SUM(Q57:U57)</f>
        <v>0</v>
      </c>
      <c r="W57" s="212" t="s">
        <v>14</v>
      </c>
      <c r="X57" s="213"/>
      <c r="Y57" s="37">
        <v>0</v>
      </c>
      <c r="Z57" s="37">
        <v>0</v>
      </c>
      <c r="AA57" s="37">
        <v>0</v>
      </c>
      <c r="AB57" s="37"/>
      <c r="AC57" s="37"/>
      <c r="AD57" s="17">
        <f>SUM(Y57:AC57)</f>
        <v>0</v>
      </c>
      <c r="AI57" s="205" t="s">
        <v>14</v>
      </c>
      <c r="AJ57" s="209"/>
      <c r="AK57" s="36"/>
      <c r="AL57" s="37"/>
      <c r="AM57" s="37"/>
      <c r="AN57" s="37"/>
      <c r="AO57" s="37"/>
      <c r="AP57" s="37">
        <f>SUM(AK57:AO57)</f>
        <v>0</v>
      </c>
      <c r="AQ57" s="212" t="s">
        <v>14</v>
      </c>
      <c r="AR57" s="213"/>
      <c r="AS57" s="37"/>
      <c r="AT57" s="37"/>
      <c r="AU57" s="37"/>
      <c r="AV57" s="37"/>
      <c r="AW57" s="37"/>
      <c r="AX57" s="17">
        <f>SUM(AS57:AW57)</f>
        <v>0</v>
      </c>
      <c r="BC57" s="205" t="s">
        <v>14</v>
      </c>
      <c r="BD57" s="209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2" t="s">
        <v>14</v>
      </c>
      <c r="BL57" s="213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5" t="s">
        <v>16</v>
      </c>
      <c r="P58" s="209"/>
      <c r="Q58" s="40">
        <v>7</v>
      </c>
      <c r="R58" s="38">
        <v>2</v>
      </c>
      <c r="S58" s="38">
        <v>0</v>
      </c>
      <c r="T58" s="38">
        <v>2</v>
      </c>
      <c r="U58" s="38">
        <v>2</v>
      </c>
      <c r="V58" s="38">
        <f>SUM(Q58:U58)</f>
        <v>13</v>
      </c>
      <c r="W58" s="210" t="s">
        <v>16</v>
      </c>
      <c r="X58" s="211"/>
      <c r="Y58" s="38">
        <v>0</v>
      </c>
      <c r="Z58" s="38">
        <v>0</v>
      </c>
      <c r="AA58" s="38">
        <v>0</v>
      </c>
      <c r="AB58" s="38"/>
      <c r="AC58" s="38"/>
      <c r="AD58" s="22">
        <f>SUM(Y58:AC58)</f>
        <v>0</v>
      </c>
      <c r="AI58" s="205" t="s">
        <v>16</v>
      </c>
      <c r="AJ58" s="209"/>
      <c r="AK58" s="40"/>
      <c r="AL58" s="38"/>
      <c r="AM58" s="38"/>
      <c r="AN58" s="38"/>
      <c r="AO58" s="38"/>
      <c r="AP58" s="38">
        <f>SUM(AK58:AO58)</f>
        <v>0</v>
      </c>
      <c r="AQ58" s="210" t="s">
        <v>16</v>
      </c>
      <c r="AR58" s="211"/>
      <c r="AS58" s="38"/>
      <c r="AT58" s="38"/>
      <c r="AU58" s="38"/>
      <c r="AV58" s="38"/>
      <c r="AW58" s="38"/>
      <c r="AX58" s="22">
        <f>SUM(AS58:AW58)</f>
        <v>0</v>
      </c>
      <c r="BC58" s="205" t="s">
        <v>16</v>
      </c>
      <c r="BD58" s="209"/>
      <c r="BE58" s="40">
        <f>Q58+AK58</f>
        <v>7</v>
      </c>
      <c r="BF58" s="40">
        <f t="shared" si="86"/>
        <v>2</v>
      </c>
      <c r="BG58" s="40">
        <f t="shared" si="86"/>
        <v>0</v>
      </c>
      <c r="BH58" s="40">
        <f t="shared" si="86"/>
        <v>2</v>
      </c>
      <c r="BI58" s="40">
        <f t="shared" si="86"/>
        <v>2</v>
      </c>
      <c r="BJ58" s="38">
        <f>SUM(BE58:BI58)</f>
        <v>13</v>
      </c>
      <c r="BK58" s="210" t="s">
        <v>16</v>
      </c>
      <c r="BL58" s="211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5" t="s">
        <v>13</v>
      </c>
      <c r="P59" s="206"/>
      <c r="Q59" s="25">
        <f aca="true" t="shared" si="88" ref="Q59:V59">SUM(Q57:Q58)</f>
        <v>7</v>
      </c>
      <c r="R59" s="25">
        <f t="shared" si="88"/>
        <v>2</v>
      </c>
      <c r="S59" s="25">
        <f t="shared" si="88"/>
        <v>0</v>
      </c>
      <c r="T59" s="25">
        <f t="shared" si="88"/>
        <v>2</v>
      </c>
      <c r="U59" s="25">
        <f t="shared" si="88"/>
        <v>2</v>
      </c>
      <c r="V59" s="25">
        <f t="shared" si="88"/>
        <v>13</v>
      </c>
      <c r="W59" s="207" t="s">
        <v>13</v>
      </c>
      <c r="X59" s="208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5" t="s">
        <v>13</v>
      </c>
      <c r="AJ59" s="206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07" t="s">
        <v>13</v>
      </c>
      <c r="AR59" s="208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5" t="s">
        <v>13</v>
      </c>
      <c r="BD59" s="206"/>
      <c r="BE59" s="25">
        <f aca="true" t="shared" si="92" ref="BE59:BJ59">SUM(BE57:BE58)</f>
        <v>7</v>
      </c>
      <c r="BF59" s="25">
        <f t="shared" si="92"/>
        <v>2</v>
      </c>
      <c r="BG59" s="25">
        <f t="shared" si="92"/>
        <v>0</v>
      </c>
      <c r="BH59" s="25">
        <f t="shared" si="92"/>
        <v>2</v>
      </c>
      <c r="BI59" s="25">
        <f t="shared" si="92"/>
        <v>2</v>
      </c>
      <c r="BJ59" s="25">
        <f t="shared" si="92"/>
        <v>13</v>
      </c>
      <c r="BK59" s="207" t="s">
        <v>13</v>
      </c>
      <c r="BL59" s="208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335" t="s">
        <v>61</v>
      </c>
      <c r="AF60" s="335"/>
      <c r="AY60" s="335" t="s">
        <v>61</v>
      </c>
      <c r="AZ60" s="335"/>
      <c r="BS60" s="335" t="s">
        <v>61</v>
      </c>
      <c r="BT60" s="335"/>
    </row>
    <row r="61" spans="17:72" ht="14.25">
      <c r="Q61" s="336" t="s">
        <v>19</v>
      </c>
      <c r="R61" s="337"/>
      <c r="S61" s="338"/>
      <c r="T61" s="158"/>
      <c r="U61" s="159"/>
      <c r="V61" s="339" t="s">
        <v>20</v>
      </c>
      <c r="W61" s="340"/>
      <c r="X61" s="341"/>
      <c r="Y61" s="160"/>
      <c r="Z61" s="160"/>
      <c r="AA61" s="342" t="s">
        <v>21</v>
      </c>
      <c r="AB61" s="343"/>
      <c r="AC61" s="344"/>
      <c r="AE61" s="161" t="s">
        <v>23</v>
      </c>
      <c r="AF61" s="161" t="s">
        <v>24</v>
      </c>
      <c r="AK61" s="196" t="s">
        <v>19</v>
      </c>
      <c r="AL61" s="197"/>
      <c r="AM61" s="198"/>
      <c r="AN61" s="41"/>
      <c r="AP61" s="199" t="s">
        <v>20</v>
      </c>
      <c r="AQ61" s="200"/>
      <c r="AR61" s="201"/>
      <c r="AS61" s="42"/>
      <c r="AT61" s="42"/>
      <c r="AU61" s="202" t="s">
        <v>21</v>
      </c>
      <c r="AV61" s="203"/>
      <c r="AW61" s="204"/>
      <c r="AY61" s="161" t="s">
        <v>23</v>
      </c>
      <c r="AZ61" s="161" t="s">
        <v>24</v>
      </c>
      <c r="BE61" s="196" t="s">
        <v>19</v>
      </c>
      <c r="BF61" s="197"/>
      <c r="BG61" s="198"/>
      <c r="BH61" s="41"/>
      <c r="BJ61" s="199" t="s">
        <v>20</v>
      </c>
      <c r="BK61" s="200"/>
      <c r="BL61" s="201"/>
      <c r="BM61" s="42"/>
      <c r="BN61" s="42"/>
      <c r="BO61" s="202" t="s">
        <v>21</v>
      </c>
      <c r="BP61" s="203"/>
      <c r="BQ61" s="204"/>
      <c r="BS61" s="161" t="s">
        <v>23</v>
      </c>
      <c r="BT61" s="161" t="s">
        <v>24</v>
      </c>
    </row>
    <row r="62" spans="17:72" ht="14.25">
      <c r="Q62" s="162" t="s">
        <v>17</v>
      </c>
      <c r="R62" s="345">
        <f>V7+AD7+V12</f>
        <v>650</v>
      </c>
      <c r="S62" s="346"/>
      <c r="T62" s="158"/>
      <c r="U62" s="159"/>
      <c r="V62" s="162" t="s">
        <v>17</v>
      </c>
      <c r="W62" s="345">
        <f>AD12+V17+AD17+V22+AD22+V27+AD27+V32+AD32+V37</f>
        <v>3002</v>
      </c>
      <c r="X62" s="346"/>
      <c r="Y62" s="163"/>
      <c r="Z62" s="163"/>
      <c r="AA62" s="162" t="s">
        <v>17</v>
      </c>
      <c r="AB62" s="345">
        <f>AD37+V42+AD42+V47+AD47+V52+AD52+V57+AD57</f>
        <v>1607</v>
      </c>
      <c r="AC62" s="346"/>
      <c r="AD62" s="164" t="s">
        <v>17</v>
      </c>
      <c r="AE62" s="165">
        <f>AD37+V42</f>
        <v>888</v>
      </c>
      <c r="AF62" s="165">
        <f>AD42+V47+AD47+V52+AD52+V57+AD57</f>
        <v>719</v>
      </c>
      <c r="AK62" s="43" t="s">
        <v>17</v>
      </c>
      <c r="AL62" s="193">
        <f>AP7+AX7+AP12</f>
        <v>0</v>
      </c>
      <c r="AM62" s="195"/>
      <c r="AN62" s="41"/>
      <c r="AP62" s="43" t="s">
        <v>17</v>
      </c>
      <c r="AQ62" s="193">
        <f>AX12+AP17+AX17+AP22+AX22+AP27+AX27+AP32+AX32+AP37</f>
        <v>22</v>
      </c>
      <c r="AR62" s="195"/>
      <c r="AS62" s="44"/>
      <c r="AT62" s="44"/>
      <c r="AU62" s="43" t="s">
        <v>17</v>
      </c>
      <c r="AV62" s="193">
        <f>AX37+AP42+AX42+AP47+AX47+AP52+AX52+AP57+AX57</f>
        <v>2</v>
      </c>
      <c r="AW62" s="195"/>
      <c r="AX62" s="164" t="s">
        <v>17</v>
      </c>
      <c r="AY62" s="165">
        <f>AX37+AP42</f>
        <v>1</v>
      </c>
      <c r="AZ62" s="165">
        <f>AX42+AP47+AX47+AP52+AX52+AP57+AX57</f>
        <v>1</v>
      </c>
      <c r="BE62" s="43" t="s">
        <v>17</v>
      </c>
      <c r="BF62" s="193">
        <f>BJ7+BR7+BJ12</f>
        <v>650</v>
      </c>
      <c r="BG62" s="195"/>
      <c r="BH62" s="41"/>
      <c r="BJ62" s="43" t="s">
        <v>17</v>
      </c>
      <c r="BK62" s="193">
        <f>BR12+BJ17+BR17+BJ22+BR22+BJ27+BR27+BJ32+BR32+BJ37</f>
        <v>3024</v>
      </c>
      <c r="BL62" s="195"/>
      <c r="BM62" s="44"/>
      <c r="BN62" s="44"/>
      <c r="BO62" s="43" t="s">
        <v>17</v>
      </c>
      <c r="BP62" s="193">
        <f>BR37+BJ42+BR42+BJ47+BR47+BJ52+BR52+BJ57+BR57</f>
        <v>1609</v>
      </c>
      <c r="BQ62" s="195"/>
      <c r="BR62" s="164" t="s">
        <v>17</v>
      </c>
      <c r="BS62" s="165">
        <f>BR37+BJ42</f>
        <v>889</v>
      </c>
      <c r="BT62" s="165">
        <f>BR42+BJ47+BR47+BJ52+BR52+BJ57+BR57</f>
        <v>720</v>
      </c>
    </row>
    <row r="63" spans="17:72" ht="15" thickBot="1">
      <c r="Q63" s="166" t="s">
        <v>15</v>
      </c>
      <c r="R63" s="347">
        <f>V8+AD8+V13</f>
        <v>668</v>
      </c>
      <c r="S63" s="348"/>
      <c r="T63" s="158"/>
      <c r="U63" s="159"/>
      <c r="V63" s="166" t="s">
        <v>15</v>
      </c>
      <c r="W63" s="347">
        <f>AD13+V18+AD18+V23+AD23+V28+AD28+V33+AD33+V38</f>
        <v>2931</v>
      </c>
      <c r="X63" s="348"/>
      <c r="Y63" s="163"/>
      <c r="Z63" s="163"/>
      <c r="AA63" s="166" t="s">
        <v>15</v>
      </c>
      <c r="AB63" s="347">
        <f>AD38+V43+AD43+V48+AD48+V53+AD53+V58+AD58</f>
        <v>2232</v>
      </c>
      <c r="AC63" s="348"/>
      <c r="AD63" s="164" t="s">
        <v>15</v>
      </c>
      <c r="AE63" s="167">
        <f>AD38+V43</f>
        <v>944</v>
      </c>
      <c r="AF63" s="167">
        <f>AD43+V48+AD48+V53+AD53+V58+AD58</f>
        <v>1288</v>
      </c>
      <c r="AK63" s="43" t="s">
        <v>15</v>
      </c>
      <c r="AL63" s="193">
        <f>AP8+AX8+AP13</f>
        <v>0</v>
      </c>
      <c r="AM63" s="195"/>
      <c r="AN63" s="41"/>
      <c r="AP63" s="43" t="s">
        <v>15</v>
      </c>
      <c r="AQ63" s="193">
        <f>AX13+AP18+AX18+AP23+AX23+AP28+AX28+AP33+AX33+AP38</f>
        <v>38</v>
      </c>
      <c r="AR63" s="195"/>
      <c r="AS63" s="44"/>
      <c r="AT63" s="44"/>
      <c r="AU63" s="43" t="s">
        <v>15</v>
      </c>
      <c r="AV63" s="193">
        <f>AX38+AP43+AX43+AP48+AX48+AP53+AX53+AP58+AX58</f>
        <v>1</v>
      </c>
      <c r="AW63" s="195"/>
      <c r="AX63" s="164" t="s">
        <v>15</v>
      </c>
      <c r="AY63" s="167">
        <f>AX38+AP43</f>
        <v>1</v>
      </c>
      <c r="AZ63" s="167">
        <f>AX43+AP48+AX48+AP53+AX53+AP58+AX58</f>
        <v>0</v>
      </c>
      <c r="BE63" s="43" t="s">
        <v>15</v>
      </c>
      <c r="BF63" s="193">
        <f>BJ8+BR8+BJ13</f>
        <v>668</v>
      </c>
      <c r="BG63" s="195"/>
      <c r="BH63" s="41"/>
      <c r="BJ63" s="43" t="s">
        <v>15</v>
      </c>
      <c r="BK63" s="193">
        <f>BR13+BJ18+BR18+BJ23+BR23+BJ28+BR28+BJ33+BR33+BJ38</f>
        <v>2969</v>
      </c>
      <c r="BL63" s="195"/>
      <c r="BM63" s="44"/>
      <c r="BN63" s="44"/>
      <c r="BO63" s="43" t="s">
        <v>15</v>
      </c>
      <c r="BP63" s="193">
        <f>BR38+BJ43+BR43+BJ48+BR48+BJ53+BR53+BJ58+BR58</f>
        <v>2233</v>
      </c>
      <c r="BQ63" s="194"/>
      <c r="BR63" s="164" t="s">
        <v>15</v>
      </c>
      <c r="BS63" s="167">
        <f>BR38+BJ43</f>
        <v>945</v>
      </c>
      <c r="BT63" s="167">
        <f>BR43+BJ48+BR48+BJ53+BR53+BJ58+BR58</f>
        <v>1288</v>
      </c>
    </row>
    <row r="64" spans="17:76" ht="15" thickBot="1">
      <c r="Q64" s="168" t="s">
        <v>13</v>
      </c>
      <c r="R64" s="349">
        <f>R62+R63</f>
        <v>1318</v>
      </c>
      <c r="S64" s="350"/>
      <c r="T64" s="158"/>
      <c r="U64" s="159"/>
      <c r="V64" s="168" t="s">
        <v>13</v>
      </c>
      <c r="W64" s="349">
        <f>W62+W63</f>
        <v>5933</v>
      </c>
      <c r="X64" s="350"/>
      <c r="Y64" s="163"/>
      <c r="Z64" s="163"/>
      <c r="AA64" s="168" t="s">
        <v>13</v>
      </c>
      <c r="AB64" s="349">
        <f>AB62+AB63</f>
        <v>3839</v>
      </c>
      <c r="AC64" s="350"/>
      <c r="AD64" s="164" t="s">
        <v>13</v>
      </c>
      <c r="AE64" s="169">
        <f>AD39+V44</f>
        <v>1832</v>
      </c>
      <c r="AF64" s="170">
        <f>AD44+V49+AD49+V54+AD54+V59+AD59</f>
        <v>2007</v>
      </c>
      <c r="AK64" s="43" t="s">
        <v>13</v>
      </c>
      <c r="AL64" s="193">
        <f>AL62+AL63</f>
        <v>0</v>
      </c>
      <c r="AM64" s="195"/>
      <c r="AN64" s="41"/>
      <c r="AP64" s="43" t="s">
        <v>13</v>
      </c>
      <c r="AQ64" s="193">
        <f>AQ62+AQ63</f>
        <v>60</v>
      </c>
      <c r="AR64" s="195"/>
      <c r="AS64" s="44"/>
      <c r="AT64" s="44"/>
      <c r="AU64" s="43" t="s">
        <v>13</v>
      </c>
      <c r="AV64" s="193">
        <f>AV62+AV63</f>
        <v>3</v>
      </c>
      <c r="AW64" s="195"/>
      <c r="AX64" s="164" t="s">
        <v>13</v>
      </c>
      <c r="AY64" s="169">
        <f>AX39+AP44</f>
        <v>2</v>
      </c>
      <c r="AZ64" s="170">
        <f>AX44+AP49+AX49+AP54+AX54+AP59+AX59</f>
        <v>1</v>
      </c>
      <c r="BE64" s="43" t="s">
        <v>13</v>
      </c>
      <c r="BF64" s="193">
        <f>BF62+BF63</f>
        <v>1318</v>
      </c>
      <c r="BG64" s="195"/>
      <c r="BH64" s="41"/>
      <c r="BJ64" s="43" t="s">
        <v>13</v>
      </c>
      <c r="BK64" s="193">
        <f>BK62+BK63</f>
        <v>5993</v>
      </c>
      <c r="BL64" s="195"/>
      <c r="BM64" s="44"/>
      <c r="BN64" s="44"/>
      <c r="BO64" s="43" t="s">
        <v>13</v>
      </c>
      <c r="BP64" s="193">
        <f>BP62+BP63</f>
        <v>3842</v>
      </c>
      <c r="BQ64" s="195"/>
      <c r="BR64" s="164" t="s">
        <v>13</v>
      </c>
      <c r="BS64" s="169">
        <f>BR39+BJ44</f>
        <v>1834</v>
      </c>
      <c r="BT64" s="170">
        <f>BR44+BJ49+BR49+BJ54+BR54+BJ59+BR59</f>
        <v>2008</v>
      </c>
      <c r="BW64" s="45"/>
      <c r="BX64" s="45"/>
    </row>
    <row r="65" spans="17:76" ht="14.25">
      <c r="Q65" s="171" t="s">
        <v>97</v>
      </c>
      <c r="R65" s="351">
        <f>R64/O9</f>
        <v>0.1188458070333634</v>
      </c>
      <c r="S65" s="352"/>
      <c r="T65" s="159"/>
      <c r="U65" s="159"/>
      <c r="V65" s="171" t="s">
        <v>97</v>
      </c>
      <c r="W65" s="351">
        <f>W64/O9</f>
        <v>0.5349864743011722</v>
      </c>
      <c r="X65" s="352"/>
      <c r="Y65" s="172"/>
      <c r="Z65" s="172"/>
      <c r="AA65" s="171" t="s">
        <v>97</v>
      </c>
      <c r="AB65" s="351">
        <f>AB64/O9</f>
        <v>0.34616771866546436</v>
      </c>
      <c r="AC65" s="352"/>
      <c r="AE65" s="173">
        <f>AE64/O9</f>
        <v>0.16519386834986474</v>
      </c>
      <c r="AF65" s="173">
        <f>AF64/O9</f>
        <v>0.18097385031559965</v>
      </c>
      <c r="AK65" s="46" t="s">
        <v>97</v>
      </c>
      <c r="AL65" s="190">
        <f>AL64/AI9</f>
        <v>0</v>
      </c>
      <c r="AM65" s="191"/>
      <c r="AP65" s="46" t="s">
        <v>97</v>
      </c>
      <c r="AQ65" s="190">
        <f>AQ64/AI9</f>
        <v>0.9523809523809523</v>
      </c>
      <c r="AR65" s="191"/>
      <c r="AS65" s="47"/>
      <c r="AT65" s="47"/>
      <c r="AU65" s="46" t="s">
        <v>97</v>
      </c>
      <c r="AV65" s="190">
        <f>AV64/AI9</f>
        <v>0.047619047619047616</v>
      </c>
      <c r="AW65" s="191"/>
      <c r="AY65" s="173">
        <f>AY64/AI9</f>
        <v>0.031746031746031744</v>
      </c>
      <c r="AZ65" s="173">
        <f>AZ64/AI9</f>
        <v>0.015873015873015872</v>
      </c>
      <c r="BE65" s="46" t="s">
        <v>97</v>
      </c>
      <c r="BF65" s="190">
        <f>BF64/BC9</f>
        <v>0.11817448220209809</v>
      </c>
      <c r="BG65" s="191"/>
      <c r="BJ65" s="46" t="s">
        <v>97</v>
      </c>
      <c r="BK65" s="190">
        <f>BK64/BC9</f>
        <v>0.5373442123195553</v>
      </c>
      <c r="BL65" s="191"/>
      <c r="BM65" s="47"/>
      <c r="BN65" s="47"/>
      <c r="BO65" s="46" t="s">
        <v>97</v>
      </c>
      <c r="BP65" s="190">
        <f>BP64/BC9</f>
        <v>0.34448130547834666</v>
      </c>
      <c r="BQ65" s="191"/>
      <c r="BS65" s="173">
        <f>BS64/BC9</f>
        <v>0.16444006097014258</v>
      </c>
      <c r="BT65" s="173">
        <f>BT64/BC9</f>
        <v>0.18004124450820408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192">
        <f>V27+AD27+V32+AD32+V37</f>
        <v>1775</v>
      </c>
      <c r="AA74" s="192"/>
    </row>
    <row r="75" spans="23:27" ht="13.5">
      <c r="W75" s="49"/>
      <c r="X75" s="49"/>
      <c r="Y75" s="50" t="s">
        <v>31</v>
      </c>
      <c r="Z75" s="192">
        <f>V28+AD28+V33+AD33+V38</f>
        <v>1746</v>
      </c>
      <c r="AA75" s="192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X75"/>
  <sheetViews>
    <sheetView tabSelected="1" view="pageBreakPreview" zoomScale="75" zoomScaleSheetLayoutView="75" zoomScalePageLayoutView="0" workbookViewId="0" topLeftCell="A1">
      <selection activeCell="V58" sqref="V58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51"/>
      <c r="M1" s="30" t="s">
        <v>33</v>
      </c>
      <c r="N1" s="2"/>
      <c r="O1" s="2"/>
    </row>
    <row r="2" spans="1:9" ht="13.5" customHeight="1">
      <c r="A2" s="353"/>
      <c r="B2" s="353"/>
      <c r="C2" s="237" t="s">
        <v>34</v>
      </c>
      <c r="D2" s="237"/>
      <c r="E2" s="237"/>
      <c r="F2" s="237"/>
      <c r="G2" s="237"/>
      <c r="H2" s="237"/>
      <c r="I2" s="237"/>
    </row>
    <row r="3" spans="1:67" ht="13.5" customHeight="1">
      <c r="A3" s="353"/>
      <c r="B3" s="353"/>
      <c r="C3" s="237"/>
      <c r="D3" s="237"/>
      <c r="E3" s="237"/>
      <c r="F3" s="237"/>
      <c r="G3" s="237"/>
      <c r="H3" s="237"/>
      <c r="I3" s="237"/>
      <c r="Q3" s="232" t="s">
        <v>1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K3" s="232" t="s">
        <v>2</v>
      </c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BE3" s="232" t="s">
        <v>3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7:70" ht="14.25">
      <c r="G4" s="238" t="s">
        <v>98</v>
      </c>
      <c r="H4" s="239"/>
      <c r="I4" s="239"/>
      <c r="J4" s="239"/>
      <c r="K4" s="239"/>
      <c r="M4" s="3" t="s">
        <v>4</v>
      </c>
      <c r="N4" s="4"/>
      <c r="O4" s="3"/>
      <c r="V4" s="5"/>
      <c r="W4" s="6"/>
      <c r="X4" s="6"/>
      <c r="Z4" s="233" t="str">
        <f>G4</f>
        <v>平成29年2月28日現在 </v>
      </c>
      <c r="AA4" s="234"/>
      <c r="AB4" s="234"/>
      <c r="AC4" s="234"/>
      <c r="AD4" s="234"/>
      <c r="AG4" s="7" t="s">
        <v>5</v>
      </c>
      <c r="AH4" s="8"/>
      <c r="AI4" s="7"/>
      <c r="AP4" s="5"/>
      <c r="AQ4" s="6"/>
      <c r="AR4" s="6"/>
      <c r="AT4" s="235" t="str">
        <f>Z4</f>
        <v>平成29年2月28日現在 </v>
      </c>
      <c r="AU4" s="236"/>
      <c r="AV4" s="236"/>
      <c r="AW4" s="236"/>
      <c r="AX4" s="236"/>
      <c r="BA4" s="9" t="s">
        <v>6</v>
      </c>
      <c r="BB4" s="10"/>
      <c r="BC4" s="9"/>
      <c r="BJ4" s="5"/>
      <c r="BK4" s="6"/>
      <c r="BL4" s="6"/>
      <c r="BN4" s="235" t="str">
        <f>AT4</f>
        <v>平成29年2月28日現在 </v>
      </c>
      <c r="BO4" s="236"/>
      <c r="BP4" s="236"/>
      <c r="BQ4" s="236"/>
      <c r="BR4" s="236"/>
    </row>
    <row r="5" spans="13:70" ht="14.25" thickBot="1">
      <c r="M5" s="226" t="s">
        <v>7</v>
      </c>
      <c r="N5" s="227"/>
      <c r="O5" s="228" t="s">
        <v>8</v>
      </c>
      <c r="P5" s="229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226" t="s">
        <v>7</v>
      </c>
      <c r="AH5" s="227"/>
      <c r="AI5" s="226" t="s">
        <v>9</v>
      </c>
      <c r="AJ5" s="195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226" t="s">
        <v>7</v>
      </c>
      <c r="BB5" s="227"/>
      <c r="BC5" s="230" t="s">
        <v>10</v>
      </c>
      <c r="BD5" s="23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240" t="s">
        <v>36</v>
      </c>
      <c r="C6" s="242" t="s">
        <v>37</v>
      </c>
      <c r="D6" s="243"/>
      <c r="E6" s="244"/>
      <c r="F6" s="245" t="s">
        <v>38</v>
      </c>
      <c r="G6" s="243"/>
      <c r="H6" s="246"/>
      <c r="I6" s="247" t="s">
        <v>39</v>
      </c>
      <c r="J6" s="248"/>
      <c r="K6" s="249"/>
      <c r="L6" s="52"/>
      <c r="M6" s="205" t="s">
        <v>11</v>
      </c>
      <c r="N6" s="206"/>
      <c r="O6" s="224" t="s">
        <v>12</v>
      </c>
      <c r="P6" s="22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14" t="s">
        <v>11</v>
      </c>
      <c r="X6" s="215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5" t="s">
        <v>11</v>
      </c>
      <c r="AH6" s="206"/>
      <c r="AI6" s="224" t="s">
        <v>99</v>
      </c>
      <c r="AJ6" s="22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14" t="s">
        <v>11</v>
      </c>
      <c r="AR6" s="215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5" t="s">
        <v>11</v>
      </c>
      <c r="BB6" s="206"/>
      <c r="BC6" s="224" t="s">
        <v>99</v>
      </c>
      <c r="BD6" s="22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14" t="s">
        <v>11</v>
      </c>
      <c r="BL6" s="215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241"/>
      <c r="C7" s="53" t="s">
        <v>17</v>
      </c>
      <c r="D7" s="54" t="s">
        <v>15</v>
      </c>
      <c r="E7" s="55" t="s">
        <v>40</v>
      </c>
      <c r="F7" s="56" t="s">
        <v>17</v>
      </c>
      <c r="G7" s="54" t="s">
        <v>15</v>
      </c>
      <c r="H7" s="55" t="s">
        <v>40</v>
      </c>
      <c r="I7" s="57" t="s">
        <v>17</v>
      </c>
      <c r="J7" s="58" t="s">
        <v>15</v>
      </c>
      <c r="K7" s="59" t="s">
        <v>40</v>
      </c>
      <c r="M7" s="205" t="s">
        <v>14</v>
      </c>
      <c r="N7" s="206"/>
      <c r="O7" s="217">
        <f>V7+AD7+V12+AD12+V17+AD17+V22+AD22+V27+AD27+V32+AD32+V37+AD37+V42+AD42+V47+AD47+V52+AD52+V57+AD57</f>
        <v>5255</v>
      </c>
      <c r="P7" s="221"/>
      <c r="Q7" s="15">
        <v>28</v>
      </c>
      <c r="R7" s="16">
        <v>36</v>
      </c>
      <c r="S7" s="16">
        <v>29</v>
      </c>
      <c r="T7" s="16">
        <v>38</v>
      </c>
      <c r="U7" s="16">
        <v>37</v>
      </c>
      <c r="V7" s="16">
        <f>SUM(Q7:U7)</f>
        <v>168</v>
      </c>
      <c r="W7" s="212" t="s">
        <v>14</v>
      </c>
      <c r="X7" s="213"/>
      <c r="Y7" s="16">
        <v>45</v>
      </c>
      <c r="Z7" s="16">
        <v>32</v>
      </c>
      <c r="AA7" s="16">
        <v>47</v>
      </c>
      <c r="AB7" s="16">
        <v>44</v>
      </c>
      <c r="AC7" s="16">
        <v>40</v>
      </c>
      <c r="AD7" s="17">
        <f>SUM(Y7:AC7)</f>
        <v>208</v>
      </c>
      <c r="AG7" s="205" t="s">
        <v>14</v>
      </c>
      <c r="AH7" s="206"/>
      <c r="AI7" s="217">
        <f>AP7+AX7+AP12+AX12+AP17+AX17+AP22+AX22+AP27+AX27+AP32+AX32+AP37+AX37+AP42+AX42+AP47+AX47+AP52+AX52+AP57+AX57</f>
        <v>23</v>
      </c>
      <c r="AJ7" s="221"/>
      <c r="AK7" s="15"/>
      <c r="AL7" s="16"/>
      <c r="AM7" s="16"/>
      <c r="AN7" s="16"/>
      <c r="AO7" s="16"/>
      <c r="AP7" s="16">
        <f>SUM(AK7:AO7)</f>
        <v>0</v>
      </c>
      <c r="AQ7" s="212" t="s">
        <v>14</v>
      </c>
      <c r="AR7" s="213"/>
      <c r="AS7" s="16"/>
      <c r="AT7" s="16"/>
      <c r="AU7" s="16"/>
      <c r="AV7" s="16"/>
      <c r="AW7" s="16"/>
      <c r="AX7" s="17">
        <f>SUM(AS7:AW7)</f>
        <v>0</v>
      </c>
      <c r="BA7" s="205" t="s">
        <v>14</v>
      </c>
      <c r="BB7" s="206"/>
      <c r="BC7" s="217">
        <f>BJ7+BR7+BJ12+BR12+BJ17+BR17+BJ22+BR22+BJ27+BR27+BJ32+BR32+BJ37+BR37+BJ42+BR42+BJ47+BR47+BJ52+BR52+BJ57+BR57</f>
        <v>5278</v>
      </c>
      <c r="BD7" s="221"/>
      <c r="BE7" s="15">
        <f>Q7+AK7</f>
        <v>28</v>
      </c>
      <c r="BF7" s="16">
        <f aca="true" t="shared" si="0" ref="BF7:BJ8">R7+AL7</f>
        <v>36</v>
      </c>
      <c r="BG7" s="16">
        <f t="shared" si="0"/>
        <v>29</v>
      </c>
      <c r="BH7" s="16">
        <f t="shared" si="0"/>
        <v>38</v>
      </c>
      <c r="BI7" s="17">
        <f t="shared" si="0"/>
        <v>37</v>
      </c>
      <c r="BJ7" s="18">
        <f t="shared" si="0"/>
        <v>168</v>
      </c>
      <c r="BK7" s="223" t="s">
        <v>14</v>
      </c>
      <c r="BL7" s="223"/>
      <c r="BM7" s="15">
        <f>Y7+AS7</f>
        <v>45</v>
      </c>
      <c r="BN7" s="16">
        <f aca="true" t="shared" si="1" ref="BN7:BQ8">Z7+AT7</f>
        <v>32</v>
      </c>
      <c r="BO7" s="16">
        <f t="shared" si="1"/>
        <v>47</v>
      </c>
      <c r="BP7" s="16">
        <f t="shared" si="1"/>
        <v>44</v>
      </c>
      <c r="BQ7" s="17">
        <f t="shared" si="1"/>
        <v>40</v>
      </c>
      <c r="BR7" s="19">
        <f>SUM(BM7:BQ7)</f>
        <v>208</v>
      </c>
    </row>
    <row r="8" spans="2:70" ht="12.75" customHeight="1" thickBot="1">
      <c r="B8" s="60" t="s">
        <v>41</v>
      </c>
      <c r="C8" s="61">
        <f aca="true" t="shared" si="2" ref="C8:H8">+C10-C9</f>
        <v>3640</v>
      </c>
      <c r="D8" s="62">
        <f t="shared" si="2"/>
        <v>3595</v>
      </c>
      <c r="E8" s="63">
        <f t="shared" si="2"/>
        <v>7235</v>
      </c>
      <c r="F8" s="64">
        <f t="shared" si="2"/>
        <v>21</v>
      </c>
      <c r="G8" s="65">
        <f t="shared" si="2"/>
        <v>38</v>
      </c>
      <c r="H8" s="63">
        <f t="shared" si="2"/>
        <v>59</v>
      </c>
      <c r="I8" s="66">
        <f aca="true" t="shared" si="3" ref="I8:K10">+C8+F8</f>
        <v>3661</v>
      </c>
      <c r="J8" s="67">
        <f t="shared" si="3"/>
        <v>3633</v>
      </c>
      <c r="K8" s="68">
        <f t="shared" si="3"/>
        <v>7294</v>
      </c>
      <c r="L8" s="69"/>
      <c r="M8" s="205" t="s">
        <v>15</v>
      </c>
      <c r="N8" s="206"/>
      <c r="O8" s="217">
        <f>V8+AD8+V13+AD13+V18+AD18+V23+AD23+V28+AD28+V33+AD33+V38+AD38+V43+AD43+V48+AD48+V53+AD53+V58+AD58</f>
        <v>5826</v>
      </c>
      <c r="P8" s="221"/>
      <c r="Q8" s="20">
        <v>26</v>
      </c>
      <c r="R8" s="21">
        <v>28</v>
      </c>
      <c r="S8" s="21">
        <v>41</v>
      </c>
      <c r="T8" s="21">
        <v>33</v>
      </c>
      <c r="U8" s="21">
        <v>53</v>
      </c>
      <c r="V8" s="21">
        <f>SUM(Q8:U8)</f>
        <v>181</v>
      </c>
      <c r="W8" s="210" t="s">
        <v>16</v>
      </c>
      <c r="X8" s="211"/>
      <c r="Y8" s="21">
        <v>45</v>
      </c>
      <c r="Z8" s="38">
        <v>38</v>
      </c>
      <c r="AA8" s="21">
        <v>50</v>
      </c>
      <c r="AB8" s="21">
        <v>35</v>
      </c>
      <c r="AC8" s="21">
        <v>43</v>
      </c>
      <c r="AD8" s="22">
        <f>SUM(Y8:AC8)</f>
        <v>211</v>
      </c>
      <c r="AG8" s="205" t="s">
        <v>15</v>
      </c>
      <c r="AH8" s="206"/>
      <c r="AI8" s="217">
        <f>AP8+AX8+AP13+AX13+AP18+AX18+AP23+AX23+AP28+AX28+AP33+AX33+AP38+AX38+AP43+AX43+AP48+AX48+AP53+AX53+AP58+AX58</f>
        <v>39</v>
      </c>
      <c r="AJ8" s="221"/>
      <c r="AK8" s="20"/>
      <c r="AL8" s="21"/>
      <c r="AM8" s="21"/>
      <c r="AN8" s="21"/>
      <c r="AO8" s="21"/>
      <c r="AP8" s="21">
        <f>SUM(AK8:AO8)</f>
        <v>0</v>
      </c>
      <c r="AQ8" s="210" t="s">
        <v>16</v>
      </c>
      <c r="AR8" s="211"/>
      <c r="AS8" s="21"/>
      <c r="AT8" s="21"/>
      <c r="AU8" s="21"/>
      <c r="AV8" s="21"/>
      <c r="AW8" s="21"/>
      <c r="AX8" s="22">
        <f>SUM(AS8:AW8)</f>
        <v>0</v>
      </c>
      <c r="BA8" s="205" t="s">
        <v>15</v>
      </c>
      <c r="BB8" s="206"/>
      <c r="BC8" s="217">
        <f>BJ8+BR8+BJ13+BR13+BJ18+BR18+BJ23+BR23+BJ28+BR28+BJ33+BR33+BJ38+BR38+BJ43+BR43+BJ48+BR48+BJ53+BR53+BJ58+BR58</f>
        <v>5865</v>
      </c>
      <c r="BD8" s="221"/>
      <c r="BE8" s="20">
        <f>Q8+AK8</f>
        <v>26</v>
      </c>
      <c r="BF8" s="21">
        <f t="shared" si="0"/>
        <v>28</v>
      </c>
      <c r="BG8" s="21">
        <f t="shared" si="0"/>
        <v>41</v>
      </c>
      <c r="BH8" s="21">
        <f t="shared" si="0"/>
        <v>33</v>
      </c>
      <c r="BI8" s="22">
        <f t="shared" si="0"/>
        <v>53</v>
      </c>
      <c r="BJ8" s="23">
        <f>SUM(BE8:BI8)</f>
        <v>181</v>
      </c>
      <c r="BK8" s="216" t="s">
        <v>16</v>
      </c>
      <c r="BL8" s="216"/>
      <c r="BM8" s="20">
        <f>Y8+AS8</f>
        <v>45</v>
      </c>
      <c r="BN8" s="21">
        <f t="shared" si="1"/>
        <v>38</v>
      </c>
      <c r="BO8" s="21">
        <f t="shared" si="1"/>
        <v>50</v>
      </c>
      <c r="BP8" s="21">
        <f t="shared" si="1"/>
        <v>35</v>
      </c>
      <c r="BQ8" s="22">
        <f t="shared" si="1"/>
        <v>43</v>
      </c>
      <c r="BR8" s="24">
        <f>SUM(BM8:BQ8)</f>
        <v>211</v>
      </c>
    </row>
    <row r="9" spans="2:70" ht="15.75" thickBot="1">
      <c r="B9" s="70" t="s">
        <v>42</v>
      </c>
      <c r="C9" s="71">
        <f>AB62</f>
        <v>1615</v>
      </c>
      <c r="D9" s="72">
        <f>AB63</f>
        <v>2231</v>
      </c>
      <c r="E9" s="73">
        <f>+C9+D9</f>
        <v>3846</v>
      </c>
      <c r="F9" s="74">
        <f>AV62</f>
        <v>2</v>
      </c>
      <c r="G9" s="72">
        <f>AV63</f>
        <v>1</v>
      </c>
      <c r="H9" s="73">
        <f>SUM(F9:G9)</f>
        <v>3</v>
      </c>
      <c r="I9" s="75">
        <f t="shared" si="3"/>
        <v>1617</v>
      </c>
      <c r="J9" s="76">
        <f t="shared" si="3"/>
        <v>2232</v>
      </c>
      <c r="K9" s="77">
        <f t="shared" si="3"/>
        <v>3849</v>
      </c>
      <c r="L9" s="69"/>
      <c r="M9" s="205" t="s">
        <v>13</v>
      </c>
      <c r="N9" s="206"/>
      <c r="O9" s="217">
        <f>SUM(O7:O8)</f>
        <v>11081</v>
      </c>
      <c r="P9" s="218"/>
      <c r="Q9" s="25">
        <f aca="true" t="shared" si="4" ref="Q9:V9">SUM(Q7:Q8)</f>
        <v>54</v>
      </c>
      <c r="R9" s="25">
        <f t="shared" si="4"/>
        <v>64</v>
      </c>
      <c r="S9" s="25">
        <f t="shared" si="4"/>
        <v>70</v>
      </c>
      <c r="T9" s="25">
        <f t="shared" si="4"/>
        <v>71</v>
      </c>
      <c r="U9" s="25">
        <f t="shared" si="4"/>
        <v>90</v>
      </c>
      <c r="V9" s="25">
        <f t="shared" si="4"/>
        <v>349</v>
      </c>
      <c r="W9" s="219" t="s">
        <v>13</v>
      </c>
      <c r="X9" s="220"/>
      <c r="Y9" s="25">
        <f aca="true" t="shared" si="5" ref="Y9:AD9">SUM(Y7:Y8)</f>
        <v>90</v>
      </c>
      <c r="Z9" s="25">
        <f t="shared" si="5"/>
        <v>70</v>
      </c>
      <c r="AA9" s="25">
        <f t="shared" si="5"/>
        <v>97</v>
      </c>
      <c r="AB9" s="25">
        <f t="shared" si="5"/>
        <v>79</v>
      </c>
      <c r="AC9" s="25">
        <f t="shared" si="5"/>
        <v>83</v>
      </c>
      <c r="AD9" s="25">
        <f t="shared" si="5"/>
        <v>419</v>
      </c>
      <c r="AG9" s="205" t="s">
        <v>13</v>
      </c>
      <c r="AH9" s="206"/>
      <c r="AI9" s="217">
        <f>SUM(AI7:AI8)</f>
        <v>62</v>
      </c>
      <c r="AJ9" s="218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9" t="s">
        <v>13</v>
      </c>
      <c r="AR9" s="220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5" t="s">
        <v>13</v>
      </c>
      <c r="BB9" s="206"/>
      <c r="BC9" s="217">
        <f>SUM(BC7:BC8)</f>
        <v>11143</v>
      </c>
      <c r="BD9" s="221"/>
      <c r="BE9" s="26">
        <f aca="true" t="shared" si="8" ref="BE9:BJ9">SUM(BE7:BE8)</f>
        <v>54</v>
      </c>
      <c r="BF9" s="27">
        <f t="shared" si="8"/>
        <v>64</v>
      </c>
      <c r="BG9" s="27">
        <f t="shared" si="8"/>
        <v>70</v>
      </c>
      <c r="BH9" s="27">
        <f t="shared" si="8"/>
        <v>71</v>
      </c>
      <c r="BI9" s="28">
        <f t="shared" si="8"/>
        <v>90</v>
      </c>
      <c r="BJ9" s="29">
        <f t="shared" si="8"/>
        <v>349</v>
      </c>
      <c r="BK9" s="222" t="s">
        <v>13</v>
      </c>
      <c r="BL9" s="222"/>
      <c r="BM9" s="26">
        <f aca="true" t="shared" si="9" ref="BM9:BR9">SUM(BM7:BM8)</f>
        <v>90</v>
      </c>
      <c r="BN9" s="27">
        <f t="shared" si="9"/>
        <v>70</v>
      </c>
      <c r="BO9" s="27">
        <f t="shared" si="9"/>
        <v>97</v>
      </c>
      <c r="BP9" s="27">
        <f t="shared" si="9"/>
        <v>79</v>
      </c>
      <c r="BQ9" s="28">
        <f t="shared" si="9"/>
        <v>83</v>
      </c>
      <c r="BR9" s="29">
        <f t="shared" si="9"/>
        <v>419</v>
      </c>
    </row>
    <row r="10" spans="2:70" ht="15.75" thickBot="1">
      <c r="B10" s="78" t="s">
        <v>13</v>
      </c>
      <c r="C10" s="79">
        <f>O7</f>
        <v>5255</v>
      </c>
      <c r="D10" s="80">
        <f>O8</f>
        <v>5826</v>
      </c>
      <c r="E10" s="81">
        <f>+C10+D10</f>
        <v>11081</v>
      </c>
      <c r="F10" s="82">
        <f>AI7</f>
        <v>23</v>
      </c>
      <c r="G10" s="80">
        <f>AI8</f>
        <v>39</v>
      </c>
      <c r="H10" s="81">
        <f>SUM(F10:G10)</f>
        <v>62</v>
      </c>
      <c r="I10" s="83">
        <f t="shared" si="3"/>
        <v>5278</v>
      </c>
      <c r="J10" s="84">
        <f t="shared" si="3"/>
        <v>5865</v>
      </c>
      <c r="K10" s="85">
        <f t="shared" si="3"/>
        <v>11143</v>
      </c>
      <c r="L10" s="69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86"/>
      <c r="D11" s="86"/>
      <c r="E11" s="69"/>
      <c r="F11" s="86"/>
      <c r="G11" s="86"/>
      <c r="H11" s="69"/>
      <c r="I11" s="87"/>
      <c r="J11" s="87"/>
      <c r="K11" s="88"/>
      <c r="L11" s="89"/>
      <c r="O11" s="205" t="s">
        <v>11</v>
      </c>
      <c r="P11" s="206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14" t="s">
        <v>11</v>
      </c>
      <c r="X11" s="215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5" t="s">
        <v>11</v>
      </c>
      <c r="AJ11" s="206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14" t="s">
        <v>11</v>
      </c>
      <c r="AR11" s="215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5" t="s">
        <v>11</v>
      </c>
      <c r="BD11" s="206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14" t="s">
        <v>11</v>
      </c>
      <c r="BL11" s="215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90" t="s">
        <v>43</v>
      </c>
      <c r="C12" s="91">
        <f aca="true" t="shared" si="10" ref="C12:K12">ROUND(C9/C10*100,2)</f>
        <v>30.73</v>
      </c>
      <c r="D12" s="182">
        <f t="shared" si="10"/>
        <v>38.29</v>
      </c>
      <c r="E12" s="93">
        <f t="shared" si="10"/>
        <v>34.71</v>
      </c>
      <c r="F12" s="91">
        <f t="shared" si="10"/>
        <v>8.7</v>
      </c>
      <c r="G12" s="182">
        <f t="shared" si="10"/>
        <v>2.56</v>
      </c>
      <c r="H12" s="93">
        <f t="shared" si="10"/>
        <v>4.84</v>
      </c>
      <c r="I12" s="94">
        <f t="shared" si="10"/>
        <v>30.64</v>
      </c>
      <c r="J12" s="95">
        <f t="shared" si="10"/>
        <v>38.06</v>
      </c>
      <c r="K12" s="96">
        <f t="shared" si="10"/>
        <v>34.54</v>
      </c>
      <c r="L12" s="89"/>
      <c r="N12" s="176"/>
      <c r="O12" s="205" t="s">
        <v>14</v>
      </c>
      <c r="P12" s="209"/>
      <c r="Q12" s="36">
        <v>60</v>
      </c>
      <c r="R12" s="16">
        <v>57</v>
      </c>
      <c r="S12" s="16">
        <v>43</v>
      </c>
      <c r="T12" s="16">
        <v>71</v>
      </c>
      <c r="U12" s="16">
        <v>41</v>
      </c>
      <c r="V12" s="16">
        <f>SUM(Q12:U12)</f>
        <v>272</v>
      </c>
      <c r="W12" s="212" t="s">
        <v>14</v>
      </c>
      <c r="X12" s="213"/>
      <c r="Y12" s="37">
        <v>43</v>
      </c>
      <c r="Z12" s="16">
        <v>56</v>
      </c>
      <c r="AA12" s="16">
        <v>61</v>
      </c>
      <c r="AB12" s="16">
        <v>55</v>
      </c>
      <c r="AC12" s="16">
        <v>46</v>
      </c>
      <c r="AD12" s="17">
        <f>SUM(Y12:AC12)</f>
        <v>261</v>
      </c>
      <c r="AI12" s="205" t="s">
        <v>14</v>
      </c>
      <c r="AJ12" s="209"/>
      <c r="AK12" s="15"/>
      <c r="AL12" s="16"/>
      <c r="AM12" s="16"/>
      <c r="AN12" s="16"/>
      <c r="AO12" s="16"/>
      <c r="AP12" s="16">
        <f>SUM(AK12:AO12)</f>
        <v>0</v>
      </c>
      <c r="AQ12" s="212" t="s">
        <v>14</v>
      </c>
      <c r="AR12" s="213"/>
      <c r="AS12" s="16"/>
      <c r="AT12" s="16"/>
      <c r="AU12" s="16"/>
      <c r="AV12" s="16"/>
      <c r="AW12" s="16">
        <v>1</v>
      </c>
      <c r="AX12" s="17">
        <f>SUM(AS12:AW12)</f>
        <v>1</v>
      </c>
      <c r="BC12" s="205" t="s">
        <v>14</v>
      </c>
      <c r="BD12" s="209"/>
      <c r="BE12" s="34">
        <f>Q12+AK12</f>
        <v>60</v>
      </c>
      <c r="BF12" s="34">
        <f aca="true" t="shared" si="11" ref="BF12:BI13">R12+AL12</f>
        <v>57</v>
      </c>
      <c r="BG12" s="34">
        <f t="shared" si="11"/>
        <v>43</v>
      </c>
      <c r="BH12" s="34">
        <f t="shared" si="11"/>
        <v>71</v>
      </c>
      <c r="BI12" s="34">
        <f t="shared" si="11"/>
        <v>41</v>
      </c>
      <c r="BJ12" s="16">
        <f>SUM(BE12:BI12)</f>
        <v>272</v>
      </c>
      <c r="BK12" s="212" t="s">
        <v>14</v>
      </c>
      <c r="BL12" s="213"/>
      <c r="BM12" s="16">
        <f>Y12+AS12</f>
        <v>43</v>
      </c>
      <c r="BN12" s="16">
        <f aca="true" t="shared" si="12" ref="BN12:BQ13">Z12+AT12</f>
        <v>56</v>
      </c>
      <c r="BO12" s="16">
        <f t="shared" si="12"/>
        <v>61</v>
      </c>
      <c r="BP12" s="16">
        <f t="shared" si="12"/>
        <v>55</v>
      </c>
      <c r="BQ12" s="16">
        <f t="shared" si="12"/>
        <v>47</v>
      </c>
      <c r="BR12" s="17">
        <f>SUM(BM12:BQ12)</f>
        <v>262</v>
      </c>
    </row>
    <row r="13" spans="5:70" ht="16.5" thickBot="1" thickTop="1">
      <c r="E13" s="48"/>
      <c r="H13" s="48"/>
      <c r="I13" s="97"/>
      <c r="J13" s="97"/>
      <c r="K13" s="98"/>
      <c r="L13" s="89"/>
      <c r="O13" s="205" t="s">
        <v>16</v>
      </c>
      <c r="P13" s="209"/>
      <c r="Q13" s="20">
        <v>57</v>
      </c>
      <c r="R13" s="21">
        <v>59</v>
      </c>
      <c r="S13" s="21">
        <v>46</v>
      </c>
      <c r="T13" s="21">
        <v>54</v>
      </c>
      <c r="U13" s="21">
        <v>60</v>
      </c>
      <c r="V13" s="21">
        <f>SUM(Q13:U13)</f>
        <v>276</v>
      </c>
      <c r="W13" s="210" t="s">
        <v>16</v>
      </c>
      <c r="X13" s="211"/>
      <c r="Y13" s="21">
        <v>60</v>
      </c>
      <c r="Z13" s="21">
        <v>66</v>
      </c>
      <c r="AA13" s="21">
        <v>40</v>
      </c>
      <c r="AB13" s="21">
        <v>47</v>
      </c>
      <c r="AC13" s="21">
        <v>46</v>
      </c>
      <c r="AD13" s="22">
        <f>SUM(Y13:AC13)</f>
        <v>259</v>
      </c>
      <c r="AI13" s="205" t="s">
        <v>16</v>
      </c>
      <c r="AJ13" s="209"/>
      <c r="AK13" s="20"/>
      <c r="AL13" s="21"/>
      <c r="AM13" s="21"/>
      <c r="AN13" s="21"/>
      <c r="AO13" s="21"/>
      <c r="AP13" s="21">
        <f>SUM(AK13:AO13)</f>
        <v>0</v>
      </c>
      <c r="AQ13" s="210" t="s">
        <v>16</v>
      </c>
      <c r="AR13" s="211"/>
      <c r="AS13" s="21"/>
      <c r="AT13" s="21"/>
      <c r="AU13" s="21"/>
      <c r="AV13" s="21"/>
      <c r="AW13" s="21"/>
      <c r="AX13" s="22">
        <f>SUM(AS13:AW13)</f>
        <v>0</v>
      </c>
      <c r="BC13" s="205" t="s">
        <v>16</v>
      </c>
      <c r="BD13" s="209"/>
      <c r="BE13" s="34">
        <f>Q13+AK13</f>
        <v>57</v>
      </c>
      <c r="BF13" s="34">
        <f t="shared" si="11"/>
        <v>59</v>
      </c>
      <c r="BG13" s="34">
        <f t="shared" si="11"/>
        <v>46</v>
      </c>
      <c r="BH13" s="34">
        <f t="shared" si="11"/>
        <v>54</v>
      </c>
      <c r="BI13" s="34">
        <f t="shared" si="11"/>
        <v>60</v>
      </c>
      <c r="BJ13" s="21">
        <f>SUM(BE13:BI13)</f>
        <v>276</v>
      </c>
      <c r="BK13" s="210" t="s">
        <v>16</v>
      </c>
      <c r="BL13" s="211"/>
      <c r="BM13" s="16">
        <f>Y13+AS13</f>
        <v>60</v>
      </c>
      <c r="BN13" s="16">
        <f t="shared" si="12"/>
        <v>66</v>
      </c>
      <c r="BO13" s="16">
        <f t="shared" si="12"/>
        <v>40</v>
      </c>
      <c r="BP13" s="16">
        <f t="shared" si="12"/>
        <v>47</v>
      </c>
      <c r="BQ13" s="16">
        <f t="shared" si="12"/>
        <v>46</v>
      </c>
      <c r="BR13" s="22">
        <f>SUM(BM13:BQ13)</f>
        <v>259</v>
      </c>
    </row>
    <row r="14" spans="1:70" ht="15">
      <c r="A14" s="2"/>
      <c r="E14" s="48"/>
      <c r="H14" s="48"/>
      <c r="I14" s="97"/>
      <c r="J14" s="97"/>
      <c r="K14" s="98"/>
      <c r="L14" s="99"/>
      <c r="O14" s="205" t="s">
        <v>13</v>
      </c>
      <c r="P14" s="206"/>
      <c r="Q14" s="25">
        <f aca="true" t="shared" si="13" ref="Q14:V14">SUM(Q12:Q13)</f>
        <v>117</v>
      </c>
      <c r="R14" s="25">
        <f t="shared" si="13"/>
        <v>116</v>
      </c>
      <c r="S14" s="25">
        <f t="shared" si="13"/>
        <v>89</v>
      </c>
      <c r="T14" s="25">
        <f t="shared" si="13"/>
        <v>125</v>
      </c>
      <c r="U14" s="25">
        <f t="shared" si="13"/>
        <v>101</v>
      </c>
      <c r="V14" s="25">
        <f t="shared" si="13"/>
        <v>548</v>
      </c>
      <c r="W14" s="207" t="s">
        <v>13</v>
      </c>
      <c r="X14" s="208"/>
      <c r="Y14" s="25">
        <f aca="true" t="shared" si="14" ref="Y14:AD14">SUM(Y12:Y13)</f>
        <v>103</v>
      </c>
      <c r="Z14" s="25">
        <f t="shared" si="14"/>
        <v>122</v>
      </c>
      <c r="AA14" s="25">
        <f t="shared" si="14"/>
        <v>101</v>
      </c>
      <c r="AB14" s="25">
        <f t="shared" si="14"/>
        <v>102</v>
      </c>
      <c r="AC14" s="25">
        <f t="shared" si="14"/>
        <v>92</v>
      </c>
      <c r="AD14" s="25">
        <f t="shared" si="14"/>
        <v>520</v>
      </c>
      <c r="AI14" s="205" t="s">
        <v>13</v>
      </c>
      <c r="AJ14" s="206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07" t="s">
        <v>13</v>
      </c>
      <c r="AR14" s="208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1</v>
      </c>
      <c r="AX14" s="25">
        <f t="shared" si="16"/>
        <v>1</v>
      </c>
      <c r="BC14" s="205" t="s">
        <v>13</v>
      </c>
      <c r="BD14" s="206"/>
      <c r="BE14" s="25">
        <f aca="true" t="shared" si="17" ref="BE14:BJ14">SUM(BE12:BE13)</f>
        <v>117</v>
      </c>
      <c r="BF14" s="25">
        <f t="shared" si="17"/>
        <v>116</v>
      </c>
      <c r="BG14" s="25">
        <f t="shared" si="17"/>
        <v>89</v>
      </c>
      <c r="BH14" s="25">
        <f t="shared" si="17"/>
        <v>125</v>
      </c>
      <c r="BI14" s="25">
        <f t="shared" si="17"/>
        <v>101</v>
      </c>
      <c r="BJ14" s="25">
        <f t="shared" si="17"/>
        <v>548</v>
      </c>
      <c r="BK14" s="207" t="s">
        <v>13</v>
      </c>
      <c r="BL14" s="208"/>
      <c r="BM14" s="25">
        <f aca="true" t="shared" si="18" ref="BM14:BR14">SUM(BM12:BM13)</f>
        <v>103</v>
      </c>
      <c r="BN14" s="25">
        <f t="shared" si="18"/>
        <v>122</v>
      </c>
      <c r="BO14" s="25">
        <f t="shared" si="18"/>
        <v>101</v>
      </c>
      <c r="BP14" s="25">
        <f t="shared" si="18"/>
        <v>102</v>
      </c>
      <c r="BQ14" s="25">
        <f t="shared" si="18"/>
        <v>93</v>
      </c>
      <c r="BR14" s="25">
        <f t="shared" si="18"/>
        <v>521</v>
      </c>
    </row>
    <row r="15" spans="1:70" ht="15.75" thickBot="1">
      <c r="A15" s="2"/>
      <c r="E15" s="48"/>
      <c r="H15" s="48"/>
      <c r="I15" s="97"/>
      <c r="J15" s="97"/>
      <c r="K15" s="98"/>
      <c r="L15" s="99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00" t="s">
        <v>44</v>
      </c>
      <c r="C16" s="250" t="s">
        <v>37</v>
      </c>
      <c r="D16" s="251"/>
      <c r="E16" s="252"/>
      <c r="F16" s="250" t="s">
        <v>38</v>
      </c>
      <c r="G16" s="251"/>
      <c r="H16" s="252"/>
      <c r="I16" s="253" t="s">
        <v>45</v>
      </c>
      <c r="J16" s="254"/>
      <c r="K16" s="255"/>
      <c r="L16" s="69"/>
      <c r="O16" s="205" t="s">
        <v>11</v>
      </c>
      <c r="P16" s="206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14" t="s">
        <v>11</v>
      </c>
      <c r="X16" s="215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5" t="s">
        <v>11</v>
      </c>
      <c r="AJ16" s="206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14" t="s">
        <v>11</v>
      </c>
      <c r="AR16" s="215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5" t="s">
        <v>11</v>
      </c>
      <c r="BD16" s="206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14" t="s">
        <v>11</v>
      </c>
      <c r="BL16" s="215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01" t="s">
        <v>46</v>
      </c>
      <c r="C17" s="102">
        <f>V27+AD27+V32+AD32+V37</f>
        <v>1767</v>
      </c>
      <c r="D17" s="103">
        <f>V28+AD28+V33+AD33+V38</f>
        <v>1743</v>
      </c>
      <c r="E17" s="104">
        <f>SUM(C17:D17)</f>
        <v>3510</v>
      </c>
      <c r="F17" s="105">
        <f>AP27+AX27+AP32+AX32+AP37</f>
        <v>3</v>
      </c>
      <c r="G17" s="103">
        <f>AP28+AX28+AP33+AX33+AP38</f>
        <v>19</v>
      </c>
      <c r="H17" s="104">
        <f>SUM(F17:G17)</f>
        <v>22</v>
      </c>
      <c r="I17" s="106">
        <f aca="true" t="shared" si="19" ref="I17:K20">+C17+F17</f>
        <v>1770</v>
      </c>
      <c r="J17" s="107">
        <f t="shared" si="19"/>
        <v>1762</v>
      </c>
      <c r="K17" s="108">
        <f t="shared" si="19"/>
        <v>3532</v>
      </c>
      <c r="L17" s="69"/>
      <c r="O17" s="205" t="s">
        <v>14</v>
      </c>
      <c r="P17" s="209"/>
      <c r="Q17" s="15">
        <v>48</v>
      </c>
      <c r="R17" s="16">
        <v>37</v>
      </c>
      <c r="S17" s="16">
        <v>50</v>
      </c>
      <c r="T17" s="16">
        <v>25</v>
      </c>
      <c r="U17" s="16">
        <v>41</v>
      </c>
      <c r="V17" s="16">
        <f>SUM(Q17:U17)</f>
        <v>201</v>
      </c>
      <c r="W17" s="212" t="s">
        <v>14</v>
      </c>
      <c r="X17" s="213"/>
      <c r="Y17" s="16">
        <v>43</v>
      </c>
      <c r="Z17" s="16">
        <v>45</v>
      </c>
      <c r="AA17" s="16">
        <v>42</v>
      </c>
      <c r="AB17" s="16">
        <v>37</v>
      </c>
      <c r="AC17" s="16">
        <v>40</v>
      </c>
      <c r="AD17" s="17">
        <f>SUM(Y17:AC17)</f>
        <v>207</v>
      </c>
      <c r="AI17" s="205" t="s">
        <v>14</v>
      </c>
      <c r="AJ17" s="209"/>
      <c r="AK17" s="36">
        <v>2</v>
      </c>
      <c r="AL17" s="16"/>
      <c r="AM17" s="16"/>
      <c r="AN17" s="16">
        <v>1</v>
      </c>
      <c r="AO17" s="16">
        <v>2</v>
      </c>
      <c r="AP17" s="16">
        <f>SUM(AK17:AO17)</f>
        <v>5</v>
      </c>
      <c r="AQ17" s="212" t="s">
        <v>14</v>
      </c>
      <c r="AR17" s="213"/>
      <c r="AS17" s="16"/>
      <c r="AT17" s="16">
        <v>2</v>
      </c>
      <c r="AU17" s="16">
        <v>1</v>
      </c>
      <c r="AV17" s="16"/>
      <c r="AW17" s="16">
        <v>2</v>
      </c>
      <c r="AX17" s="17">
        <f>SUM(AS17:AW17)</f>
        <v>5</v>
      </c>
      <c r="BC17" s="205" t="s">
        <v>14</v>
      </c>
      <c r="BD17" s="209"/>
      <c r="BE17" s="15">
        <f>Q17+AK17</f>
        <v>50</v>
      </c>
      <c r="BF17" s="15">
        <f aca="true" t="shared" si="20" ref="BF17:BI18">R17+AL17</f>
        <v>37</v>
      </c>
      <c r="BG17" s="15">
        <f t="shared" si="20"/>
        <v>50</v>
      </c>
      <c r="BH17" s="15">
        <f t="shared" si="20"/>
        <v>26</v>
      </c>
      <c r="BI17" s="15">
        <f t="shared" si="20"/>
        <v>43</v>
      </c>
      <c r="BJ17" s="16">
        <f>SUM(BE17:BI17)</f>
        <v>206</v>
      </c>
      <c r="BK17" s="212" t="s">
        <v>14</v>
      </c>
      <c r="BL17" s="213"/>
      <c r="BM17" s="16">
        <f>Y17+AS17</f>
        <v>43</v>
      </c>
      <c r="BN17" s="16">
        <f aca="true" t="shared" si="21" ref="BN17:BQ18">Z17+AT17</f>
        <v>47</v>
      </c>
      <c r="BO17" s="16">
        <f t="shared" si="21"/>
        <v>43</v>
      </c>
      <c r="BP17" s="16">
        <f t="shared" si="21"/>
        <v>37</v>
      </c>
      <c r="BQ17" s="16">
        <f t="shared" si="21"/>
        <v>42</v>
      </c>
      <c r="BR17" s="17">
        <f>SUM(BM17:BQ17)</f>
        <v>212</v>
      </c>
    </row>
    <row r="18" spans="2:70" ht="15.75" thickBot="1">
      <c r="B18" s="109" t="s">
        <v>47</v>
      </c>
      <c r="C18" s="110">
        <f>AD37</f>
        <v>533</v>
      </c>
      <c r="D18" s="111">
        <f>AD38</f>
        <v>549</v>
      </c>
      <c r="E18" s="112">
        <f>SUM(C18:D18)</f>
        <v>1082</v>
      </c>
      <c r="F18" s="113">
        <f>AX37</f>
        <v>1</v>
      </c>
      <c r="G18" s="111">
        <f>AX38</f>
        <v>0</v>
      </c>
      <c r="H18" s="112">
        <f>SUM(F18:G18)</f>
        <v>1</v>
      </c>
      <c r="I18" s="114">
        <f t="shared" si="19"/>
        <v>534</v>
      </c>
      <c r="J18" s="115">
        <f t="shared" si="19"/>
        <v>549</v>
      </c>
      <c r="K18" s="116">
        <f t="shared" si="19"/>
        <v>1083</v>
      </c>
      <c r="L18" s="89"/>
      <c r="O18" s="205" t="s">
        <v>16</v>
      </c>
      <c r="P18" s="209"/>
      <c r="Q18" s="20">
        <v>57</v>
      </c>
      <c r="R18" s="21">
        <v>52</v>
      </c>
      <c r="S18" s="21">
        <v>39</v>
      </c>
      <c r="T18" s="21">
        <v>31</v>
      </c>
      <c r="U18" s="21">
        <v>43</v>
      </c>
      <c r="V18" s="21">
        <f>SUM(Q18:U18)</f>
        <v>222</v>
      </c>
      <c r="W18" s="210" t="s">
        <v>16</v>
      </c>
      <c r="X18" s="211"/>
      <c r="Y18" s="21">
        <v>25</v>
      </c>
      <c r="Z18" s="21">
        <v>40</v>
      </c>
      <c r="AA18" s="21">
        <v>32</v>
      </c>
      <c r="AB18" s="21">
        <v>37</v>
      </c>
      <c r="AC18" s="21">
        <v>33</v>
      </c>
      <c r="AD18" s="22">
        <f>SUM(Y18:AC18)</f>
        <v>167</v>
      </c>
      <c r="AI18" s="205" t="s">
        <v>16</v>
      </c>
      <c r="AJ18" s="209"/>
      <c r="AK18" s="20">
        <v>1</v>
      </c>
      <c r="AL18" s="21">
        <v>1</v>
      </c>
      <c r="AM18" s="21"/>
      <c r="AN18" s="21"/>
      <c r="AO18" s="21"/>
      <c r="AP18" s="21">
        <f>SUM(AK18:AO18)</f>
        <v>2</v>
      </c>
      <c r="AQ18" s="210" t="s">
        <v>16</v>
      </c>
      <c r="AR18" s="211"/>
      <c r="AS18" s="21"/>
      <c r="AT18" s="21">
        <v>1</v>
      </c>
      <c r="AU18" s="21">
        <v>1</v>
      </c>
      <c r="AV18" s="21"/>
      <c r="AW18" s="21">
        <v>1</v>
      </c>
      <c r="AX18" s="22">
        <f>SUM(AS18:AW18)</f>
        <v>3</v>
      </c>
      <c r="BC18" s="205" t="s">
        <v>16</v>
      </c>
      <c r="BD18" s="209"/>
      <c r="BE18" s="20">
        <f>Q18+AK18</f>
        <v>58</v>
      </c>
      <c r="BF18" s="20">
        <f t="shared" si="20"/>
        <v>53</v>
      </c>
      <c r="BG18" s="20">
        <f t="shared" si="20"/>
        <v>39</v>
      </c>
      <c r="BH18" s="20">
        <f t="shared" si="20"/>
        <v>31</v>
      </c>
      <c r="BI18" s="20">
        <f t="shared" si="20"/>
        <v>43</v>
      </c>
      <c r="BJ18" s="21">
        <f>SUM(BE18:BI18)</f>
        <v>224</v>
      </c>
      <c r="BK18" s="210" t="s">
        <v>16</v>
      </c>
      <c r="BL18" s="211"/>
      <c r="BM18" s="16">
        <f>Y18+AS18</f>
        <v>25</v>
      </c>
      <c r="BN18" s="16">
        <f t="shared" si="21"/>
        <v>41</v>
      </c>
      <c r="BO18" s="16">
        <f t="shared" si="21"/>
        <v>33</v>
      </c>
      <c r="BP18" s="16">
        <f t="shared" si="21"/>
        <v>37</v>
      </c>
      <c r="BQ18" s="16">
        <f t="shared" si="21"/>
        <v>34</v>
      </c>
      <c r="BR18" s="22">
        <f>SUM(BM18:BQ18)</f>
        <v>170</v>
      </c>
    </row>
    <row r="19" spans="2:70" ht="15">
      <c r="B19" s="117" t="s">
        <v>48</v>
      </c>
      <c r="C19" s="71">
        <f>V42</f>
        <v>361</v>
      </c>
      <c r="D19" s="72">
        <f>V43</f>
        <v>396</v>
      </c>
      <c r="E19" s="73">
        <f>SUM(C19:D19)</f>
        <v>757</v>
      </c>
      <c r="F19" s="74">
        <f>AP42</f>
        <v>0</v>
      </c>
      <c r="G19" s="72">
        <f>AP43</f>
        <v>1</v>
      </c>
      <c r="H19" s="73">
        <f>SUM(F19:G19)</f>
        <v>1</v>
      </c>
      <c r="I19" s="75">
        <f t="shared" si="19"/>
        <v>361</v>
      </c>
      <c r="J19" s="76">
        <f t="shared" si="19"/>
        <v>397</v>
      </c>
      <c r="K19" s="118">
        <f t="shared" si="19"/>
        <v>758</v>
      </c>
      <c r="L19" s="89"/>
      <c r="O19" s="205" t="s">
        <v>13</v>
      </c>
      <c r="P19" s="206"/>
      <c r="Q19" s="25">
        <f aca="true" t="shared" si="22" ref="Q19:V19">SUM(Q17:Q18)</f>
        <v>105</v>
      </c>
      <c r="R19" s="25">
        <f t="shared" si="22"/>
        <v>89</v>
      </c>
      <c r="S19" s="25">
        <f t="shared" si="22"/>
        <v>89</v>
      </c>
      <c r="T19" s="25">
        <f t="shared" si="22"/>
        <v>56</v>
      </c>
      <c r="U19" s="25">
        <f t="shared" si="22"/>
        <v>84</v>
      </c>
      <c r="V19" s="25">
        <f t="shared" si="22"/>
        <v>423</v>
      </c>
      <c r="W19" s="207" t="s">
        <v>13</v>
      </c>
      <c r="X19" s="208"/>
      <c r="Y19" s="25">
        <f aca="true" t="shared" si="23" ref="Y19:AD19">SUM(Y17:Y18)</f>
        <v>68</v>
      </c>
      <c r="Z19" s="25">
        <f t="shared" si="23"/>
        <v>85</v>
      </c>
      <c r="AA19" s="25">
        <f t="shared" si="23"/>
        <v>74</v>
      </c>
      <c r="AB19" s="25">
        <f t="shared" si="23"/>
        <v>74</v>
      </c>
      <c r="AC19" s="25">
        <f t="shared" si="23"/>
        <v>73</v>
      </c>
      <c r="AD19" s="25">
        <f t="shared" si="23"/>
        <v>374</v>
      </c>
      <c r="AI19" s="205" t="s">
        <v>13</v>
      </c>
      <c r="AJ19" s="206"/>
      <c r="AK19" s="25">
        <f aca="true" t="shared" si="24" ref="AK19:AP19">SUM(AK17:AK18)</f>
        <v>3</v>
      </c>
      <c r="AL19" s="25">
        <f t="shared" si="24"/>
        <v>1</v>
      </c>
      <c r="AM19" s="25">
        <f t="shared" si="24"/>
        <v>0</v>
      </c>
      <c r="AN19" s="25">
        <f t="shared" si="24"/>
        <v>1</v>
      </c>
      <c r="AO19" s="25">
        <f t="shared" si="24"/>
        <v>2</v>
      </c>
      <c r="AP19" s="25">
        <f t="shared" si="24"/>
        <v>7</v>
      </c>
      <c r="AQ19" s="207" t="s">
        <v>13</v>
      </c>
      <c r="AR19" s="208"/>
      <c r="AS19" s="25">
        <f aca="true" t="shared" si="25" ref="AS19:AX19">SUM(AS17:AS18)</f>
        <v>0</v>
      </c>
      <c r="AT19" s="25">
        <f t="shared" si="25"/>
        <v>3</v>
      </c>
      <c r="AU19" s="25">
        <f t="shared" si="25"/>
        <v>2</v>
      </c>
      <c r="AV19" s="25">
        <f t="shared" si="25"/>
        <v>0</v>
      </c>
      <c r="AW19" s="25">
        <f t="shared" si="25"/>
        <v>3</v>
      </c>
      <c r="AX19" s="25">
        <f t="shared" si="25"/>
        <v>8</v>
      </c>
      <c r="BC19" s="205" t="s">
        <v>13</v>
      </c>
      <c r="BD19" s="206"/>
      <c r="BE19" s="25">
        <f aca="true" t="shared" si="26" ref="BE19:BJ19">SUM(BE17:BE18)</f>
        <v>108</v>
      </c>
      <c r="BF19" s="25">
        <f t="shared" si="26"/>
        <v>90</v>
      </c>
      <c r="BG19" s="25">
        <f t="shared" si="26"/>
        <v>89</v>
      </c>
      <c r="BH19" s="25">
        <f t="shared" si="26"/>
        <v>57</v>
      </c>
      <c r="BI19" s="25">
        <f t="shared" si="26"/>
        <v>86</v>
      </c>
      <c r="BJ19" s="25">
        <f t="shared" si="26"/>
        <v>430</v>
      </c>
      <c r="BK19" s="207" t="s">
        <v>13</v>
      </c>
      <c r="BL19" s="208"/>
      <c r="BM19" s="25">
        <f aca="true" t="shared" si="27" ref="BM19:BR19">SUM(BM17:BM18)</f>
        <v>68</v>
      </c>
      <c r="BN19" s="25">
        <f t="shared" si="27"/>
        <v>88</v>
      </c>
      <c r="BO19" s="25">
        <f t="shared" si="27"/>
        <v>76</v>
      </c>
      <c r="BP19" s="25">
        <f t="shared" si="27"/>
        <v>74</v>
      </c>
      <c r="BQ19" s="25">
        <f t="shared" si="27"/>
        <v>76</v>
      </c>
      <c r="BR19" s="25">
        <f t="shared" si="27"/>
        <v>382</v>
      </c>
    </row>
    <row r="20" spans="2:70" ht="15.75" thickBot="1">
      <c r="B20" s="119" t="s">
        <v>24</v>
      </c>
      <c r="C20" s="120">
        <f>C9-C18-C19</f>
        <v>721</v>
      </c>
      <c r="D20" s="121">
        <f>D9-D18-D19</f>
        <v>1286</v>
      </c>
      <c r="E20" s="122">
        <f>SUM(C20:D20)</f>
        <v>2007</v>
      </c>
      <c r="F20" s="123">
        <f>F9-F18-F19</f>
        <v>1</v>
      </c>
      <c r="G20" s="121">
        <f>G9-G18-G19</f>
        <v>0</v>
      </c>
      <c r="H20" s="124">
        <f>H9-H18-H19</f>
        <v>1</v>
      </c>
      <c r="I20" s="125">
        <f>+C20+F20</f>
        <v>722</v>
      </c>
      <c r="J20" s="126">
        <f t="shared" si="19"/>
        <v>1286</v>
      </c>
      <c r="K20" s="127">
        <f t="shared" si="19"/>
        <v>2008</v>
      </c>
      <c r="L20" s="89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256" t="s">
        <v>49</v>
      </c>
      <c r="C21" s="258" t="s">
        <v>50</v>
      </c>
      <c r="D21" s="260" t="s">
        <v>51</v>
      </c>
      <c r="E21" s="262" t="s">
        <v>52</v>
      </c>
      <c r="F21" s="258" t="s">
        <v>50</v>
      </c>
      <c r="G21" s="260" t="s">
        <v>51</v>
      </c>
      <c r="H21" s="262" t="s">
        <v>53</v>
      </c>
      <c r="I21" s="264" t="s">
        <v>50</v>
      </c>
      <c r="J21" s="266" t="s">
        <v>51</v>
      </c>
      <c r="K21" s="268" t="s">
        <v>54</v>
      </c>
      <c r="L21" s="89"/>
      <c r="O21" s="205" t="s">
        <v>11</v>
      </c>
      <c r="P21" s="206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14" t="s">
        <v>11</v>
      </c>
      <c r="X21" s="215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5" t="s">
        <v>11</v>
      </c>
      <c r="AJ21" s="206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14" t="s">
        <v>11</v>
      </c>
      <c r="AR21" s="215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5" t="s">
        <v>11</v>
      </c>
      <c r="BD21" s="206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14" t="s">
        <v>11</v>
      </c>
      <c r="BL21" s="215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257"/>
      <c r="C22" s="259"/>
      <c r="D22" s="261"/>
      <c r="E22" s="263"/>
      <c r="F22" s="259"/>
      <c r="G22" s="261"/>
      <c r="H22" s="263"/>
      <c r="I22" s="265"/>
      <c r="J22" s="267"/>
      <c r="K22" s="269"/>
      <c r="L22" s="89"/>
      <c r="O22" s="205" t="s">
        <v>14</v>
      </c>
      <c r="P22" s="209"/>
      <c r="Q22" s="15">
        <v>52</v>
      </c>
      <c r="R22" s="16">
        <v>49</v>
      </c>
      <c r="S22" s="16">
        <v>38</v>
      </c>
      <c r="T22" s="16">
        <v>56</v>
      </c>
      <c r="U22" s="16">
        <v>62</v>
      </c>
      <c r="V22" s="16">
        <f>SUM(Q22:U22)</f>
        <v>257</v>
      </c>
      <c r="W22" s="212" t="s">
        <v>14</v>
      </c>
      <c r="X22" s="213"/>
      <c r="Y22" s="16">
        <v>53</v>
      </c>
      <c r="Z22" s="16">
        <v>52</v>
      </c>
      <c r="AA22" s="16">
        <v>58</v>
      </c>
      <c r="AB22" s="16">
        <v>63</v>
      </c>
      <c r="AC22" s="37">
        <v>73</v>
      </c>
      <c r="AD22" s="17">
        <f>SUM(Y22:AC22)</f>
        <v>299</v>
      </c>
      <c r="AI22" s="205" t="s">
        <v>14</v>
      </c>
      <c r="AJ22" s="209"/>
      <c r="AK22" s="15">
        <v>2</v>
      </c>
      <c r="AL22" s="16">
        <v>1</v>
      </c>
      <c r="AM22" s="16"/>
      <c r="AN22" s="16">
        <v>1</v>
      </c>
      <c r="AO22" s="16">
        <v>1</v>
      </c>
      <c r="AP22" s="16">
        <f>SUM(AK22:AO22)</f>
        <v>5</v>
      </c>
      <c r="AQ22" s="212" t="s">
        <v>14</v>
      </c>
      <c r="AR22" s="213"/>
      <c r="AS22" s="16">
        <v>1</v>
      </c>
      <c r="AT22" s="16"/>
      <c r="AU22" s="16">
        <v>1</v>
      </c>
      <c r="AV22" s="16"/>
      <c r="AW22" s="16"/>
      <c r="AX22" s="17">
        <f>SUM(AS22:AW22)</f>
        <v>2</v>
      </c>
      <c r="BC22" s="205" t="s">
        <v>14</v>
      </c>
      <c r="BD22" s="209"/>
      <c r="BE22" s="15">
        <f>Q22+AK22</f>
        <v>54</v>
      </c>
      <c r="BF22" s="15">
        <f aca="true" t="shared" si="28" ref="BF22:BI23">R22+AL22</f>
        <v>50</v>
      </c>
      <c r="BG22" s="15">
        <f t="shared" si="28"/>
        <v>38</v>
      </c>
      <c r="BH22" s="15">
        <f t="shared" si="28"/>
        <v>57</v>
      </c>
      <c r="BI22" s="15">
        <f t="shared" si="28"/>
        <v>63</v>
      </c>
      <c r="BJ22" s="16">
        <f>SUM(BE22:BI22)</f>
        <v>262</v>
      </c>
      <c r="BK22" s="212" t="s">
        <v>14</v>
      </c>
      <c r="BL22" s="213"/>
      <c r="BM22" s="16">
        <f>Y22+AS22</f>
        <v>54</v>
      </c>
      <c r="BN22" s="16">
        <f aca="true" t="shared" si="29" ref="BN22:BQ23">Z22+AT22</f>
        <v>52</v>
      </c>
      <c r="BO22" s="16">
        <f t="shared" si="29"/>
        <v>59</v>
      </c>
      <c r="BP22" s="16">
        <f t="shared" si="29"/>
        <v>63</v>
      </c>
      <c r="BQ22" s="16">
        <f t="shared" si="29"/>
        <v>73</v>
      </c>
      <c r="BR22" s="17">
        <f>SUM(BM22:BQ22)</f>
        <v>301</v>
      </c>
    </row>
    <row r="23" spans="2:70" ht="16.5" thickBot="1" thickTop="1">
      <c r="B23" s="128" t="s">
        <v>46</v>
      </c>
      <c r="C23" s="129">
        <f>ROUND(C17/$C$10,4)</f>
        <v>0.3363</v>
      </c>
      <c r="D23" s="130">
        <f>ROUND(D17/$D$10,4)</f>
        <v>0.2992</v>
      </c>
      <c r="E23" s="131">
        <f>ROUND(E17/$E$10,4)</f>
        <v>0.3168</v>
      </c>
      <c r="F23" s="129">
        <f>ROUND(F17/$F$10,4)</f>
        <v>0.1304</v>
      </c>
      <c r="G23" s="130">
        <f>ROUND(G17/$G$10,4)</f>
        <v>0.4872</v>
      </c>
      <c r="H23" s="131">
        <f>ROUND(H17/$H$10,4)</f>
        <v>0.3548</v>
      </c>
      <c r="I23" s="132">
        <f>ROUND(I17/$I$10,4)</f>
        <v>0.3354</v>
      </c>
      <c r="J23" s="133">
        <f>ROUND(J17/$J$10,4)</f>
        <v>0.3004</v>
      </c>
      <c r="K23" s="134">
        <f>ROUND(K17/$K$10,4)</f>
        <v>0.317</v>
      </c>
      <c r="L23" s="89"/>
      <c r="O23" s="205" t="s">
        <v>16</v>
      </c>
      <c r="P23" s="209"/>
      <c r="Q23" s="20">
        <v>46</v>
      </c>
      <c r="R23" s="21">
        <v>32</v>
      </c>
      <c r="S23" s="21">
        <v>45</v>
      </c>
      <c r="T23" s="21">
        <v>64</v>
      </c>
      <c r="U23" s="21">
        <v>53</v>
      </c>
      <c r="V23" s="21">
        <f>SUM(Q23:U23)</f>
        <v>240</v>
      </c>
      <c r="W23" s="210" t="s">
        <v>16</v>
      </c>
      <c r="X23" s="211"/>
      <c r="Y23" s="21">
        <v>49</v>
      </c>
      <c r="Z23" s="21">
        <v>49</v>
      </c>
      <c r="AA23" s="21">
        <v>51</v>
      </c>
      <c r="AB23" s="21">
        <v>78</v>
      </c>
      <c r="AC23" s="38">
        <v>69</v>
      </c>
      <c r="AD23" s="22">
        <f>SUM(Y23:AC23)</f>
        <v>296</v>
      </c>
      <c r="AI23" s="205" t="s">
        <v>16</v>
      </c>
      <c r="AJ23" s="209"/>
      <c r="AK23" s="20">
        <v>2</v>
      </c>
      <c r="AL23" s="21">
        <v>2</v>
      </c>
      <c r="AM23" s="21"/>
      <c r="AN23" s="21">
        <v>3</v>
      </c>
      <c r="AO23" s="21"/>
      <c r="AP23" s="21">
        <f>SUM(AK23:AO23)</f>
        <v>7</v>
      </c>
      <c r="AQ23" s="210" t="s">
        <v>16</v>
      </c>
      <c r="AR23" s="211"/>
      <c r="AS23" s="21">
        <v>1</v>
      </c>
      <c r="AT23" s="21">
        <v>1</v>
      </c>
      <c r="AU23" s="21">
        <v>4</v>
      </c>
      <c r="AV23" s="21"/>
      <c r="AW23" s="21">
        <v>1</v>
      </c>
      <c r="AX23" s="22">
        <f>SUM(AS23:AW23)</f>
        <v>7</v>
      </c>
      <c r="BC23" s="205" t="s">
        <v>16</v>
      </c>
      <c r="BD23" s="209"/>
      <c r="BE23" s="15">
        <f>Q23+AK23</f>
        <v>48</v>
      </c>
      <c r="BF23" s="15">
        <f t="shared" si="28"/>
        <v>34</v>
      </c>
      <c r="BG23" s="15">
        <f t="shared" si="28"/>
        <v>45</v>
      </c>
      <c r="BH23" s="15">
        <f t="shared" si="28"/>
        <v>67</v>
      </c>
      <c r="BI23" s="15">
        <f t="shared" si="28"/>
        <v>53</v>
      </c>
      <c r="BJ23" s="21">
        <f>SUM(BE23:BI23)</f>
        <v>247</v>
      </c>
      <c r="BK23" s="210" t="s">
        <v>16</v>
      </c>
      <c r="BL23" s="211"/>
      <c r="BM23" s="16">
        <f>Y23+AS23</f>
        <v>50</v>
      </c>
      <c r="BN23" s="16">
        <f t="shared" si="29"/>
        <v>50</v>
      </c>
      <c r="BO23" s="16">
        <f t="shared" si="29"/>
        <v>55</v>
      </c>
      <c r="BP23" s="16">
        <f t="shared" si="29"/>
        <v>78</v>
      </c>
      <c r="BQ23" s="16">
        <f t="shared" si="29"/>
        <v>70</v>
      </c>
      <c r="BR23" s="22">
        <f>SUM(BM23:BQ23)</f>
        <v>303</v>
      </c>
    </row>
    <row r="24" spans="2:70" ht="15">
      <c r="B24" s="135" t="s">
        <v>47</v>
      </c>
      <c r="C24" s="136">
        <f>ROUND(C18/$C$10,4)</f>
        <v>0.1014</v>
      </c>
      <c r="D24" s="137">
        <f>ROUND(D18/$D$10,4)</f>
        <v>0.0942</v>
      </c>
      <c r="E24" s="138">
        <f>ROUND(E18/$E$10,4)</f>
        <v>0.0976</v>
      </c>
      <c r="F24" s="136">
        <f>ROUND(F18/$F$10,4)</f>
        <v>0.0435</v>
      </c>
      <c r="G24" s="137">
        <f>ROUND(G18/$G$10,4)</f>
        <v>0</v>
      </c>
      <c r="H24" s="138">
        <f>ROUND(H18/$H$10,4)</f>
        <v>0.0161</v>
      </c>
      <c r="I24" s="139">
        <f>ROUND(I18/$I$10,4)</f>
        <v>0.1012</v>
      </c>
      <c r="J24" s="140">
        <f>ROUND(J18/$J$10,4)</f>
        <v>0.0936</v>
      </c>
      <c r="K24" s="141">
        <f>ROUND(K18/$K$10,4)</f>
        <v>0.0972</v>
      </c>
      <c r="O24" s="205" t="s">
        <v>13</v>
      </c>
      <c r="P24" s="206"/>
      <c r="Q24" s="25">
        <f aca="true" t="shared" si="30" ref="Q24:V24">SUM(Q22:Q23)</f>
        <v>98</v>
      </c>
      <c r="R24" s="25">
        <f t="shared" si="30"/>
        <v>81</v>
      </c>
      <c r="S24" s="25">
        <f t="shared" si="30"/>
        <v>83</v>
      </c>
      <c r="T24" s="25">
        <f t="shared" si="30"/>
        <v>120</v>
      </c>
      <c r="U24" s="25">
        <f t="shared" si="30"/>
        <v>115</v>
      </c>
      <c r="V24" s="25">
        <f t="shared" si="30"/>
        <v>497</v>
      </c>
      <c r="W24" s="207" t="s">
        <v>13</v>
      </c>
      <c r="X24" s="208"/>
      <c r="Y24" s="25">
        <f aca="true" t="shared" si="31" ref="Y24:AD24">SUM(Y22:Y23)</f>
        <v>102</v>
      </c>
      <c r="Z24" s="25">
        <f t="shared" si="31"/>
        <v>101</v>
      </c>
      <c r="AA24" s="25">
        <f t="shared" si="31"/>
        <v>109</v>
      </c>
      <c r="AB24" s="25">
        <f t="shared" si="31"/>
        <v>141</v>
      </c>
      <c r="AC24" s="25">
        <f t="shared" si="31"/>
        <v>142</v>
      </c>
      <c r="AD24" s="25">
        <f t="shared" si="31"/>
        <v>595</v>
      </c>
      <c r="AI24" s="205" t="s">
        <v>13</v>
      </c>
      <c r="AJ24" s="206"/>
      <c r="AK24" s="25">
        <f aca="true" t="shared" si="32" ref="AK24:AP24">SUM(AK22:AK23)</f>
        <v>4</v>
      </c>
      <c r="AL24" s="25">
        <f t="shared" si="32"/>
        <v>3</v>
      </c>
      <c r="AM24" s="25">
        <f t="shared" si="32"/>
        <v>0</v>
      </c>
      <c r="AN24" s="25">
        <f t="shared" si="32"/>
        <v>4</v>
      </c>
      <c r="AO24" s="25">
        <f t="shared" si="32"/>
        <v>1</v>
      </c>
      <c r="AP24" s="39">
        <f t="shared" si="32"/>
        <v>12</v>
      </c>
      <c r="AQ24" s="207" t="s">
        <v>13</v>
      </c>
      <c r="AR24" s="208"/>
      <c r="AS24" s="25">
        <f aca="true" t="shared" si="33" ref="AS24:AX24">SUM(AS22:AS23)</f>
        <v>2</v>
      </c>
      <c r="AT24" s="25">
        <f t="shared" si="33"/>
        <v>1</v>
      </c>
      <c r="AU24" s="25">
        <f t="shared" si="33"/>
        <v>5</v>
      </c>
      <c r="AV24" s="25">
        <f t="shared" si="33"/>
        <v>0</v>
      </c>
      <c r="AW24" s="25">
        <f t="shared" si="33"/>
        <v>1</v>
      </c>
      <c r="AX24" s="25">
        <f t="shared" si="33"/>
        <v>9</v>
      </c>
      <c r="BC24" s="205" t="s">
        <v>13</v>
      </c>
      <c r="BD24" s="206"/>
      <c r="BE24" s="25">
        <f aca="true" t="shared" si="34" ref="BE24:BJ24">SUM(BE22:BE23)</f>
        <v>102</v>
      </c>
      <c r="BF24" s="25">
        <f t="shared" si="34"/>
        <v>84</v>
      </c>
      <c r="BG24" s="25">
        <f t="shared" si="34"/>
        <v>83</v>
      </c>
      <c r="BH24" s="25">
        <f t="shared" si="34"/>
        <v>124</v>
      </c>
      <c r="BI24" s="25">
        <f t="shared" si="34"/>
        <v>116</v>
      </c>
      <c r="BJ24" s="25">
        <f t="shared" si="34"/>
        <v>509</v>
      </c>
      <c r="BK24" s="207" t="s">
        <v>13</v>
      </c>
      <c r="BL24" s="208"/>
      <c r="BM24" s="25">
        <f aca="true" t="shared" si="35" ref="BM24:BR24">SUM(BM22:BM23)</f>
        <v>104</v>
      </c>
      <c r="BN24" s="25">
        <f t="shared" si="35"/>
        <v>102</v>
      </c>
      <c r="BO24" s="25">
        <f t="shared" si="35"/>
        <v>114</v>
      </c>
      <c r="BP24" s="25">
        <f t="shared" si="35"/>
        <v>141</v>
      </c>
      <c r="BQ24" s="25">
        <f t="shared" si="35"/>
        <v>143</v>
      </c>
      <c r="BR24" s="25">
        <f t="shared" si="35"/>
        <v>604</v>
      </c>
    </row>
    <row r="25" spans="2:70" ht="15">
      <c r="B25" s="135" t="s">
        <v>48</v>
      </c>
      <c r="C25" s="136">
        <f>ROUND(C19/$C$10,4)</f>
        <v>0.0687</v>
      </c>
      <c r="D25" s="137">
        <f>ROUND(D19/$D$10,4)</f>
        <v>0.068</v>
      </c>
      <c r="E25" s="138">
        <f>ROUND(E19/$E$10,4)</f>
        <v>0.0683</v>
      </c>
      <c r="F25" s="136">
        <f>ROUND(F19/$F$10,4)</f>
        <v>0</v>
      </c>
      <c r="G25" s="137">
        <f>ROUND(G19/$G$10,4)</f>
        <v>0.0256</v>
      </c>
      <c r="H25" s="138">
        <f>ROUND(H19/$H$10,4)</f>
        <v>0.0161</v>
      </c>
      <c r="I25" s="139">
        <f>ROUND(I19/$I$10,4)</f>
        <v>0.0684</v>
      </c>
      <c r="J25" s="140">
        <f>ROUND(J19/$J$10,4)</f>
        <v>0.0677</v>
      </c>
      <c r="K25" s="141">
        <f>ROUND(K19/$K$10,4)</f>
        <v>0.068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142" t="s">
        <v>24</v>
      </c>
      <c r="C26" s="143">
        <f>ROUND(C20/$C$10,4)</f>
        <v>0.1372</v>
      </c>
      <c r="D26" s="144">
        <f>ROUND(D20/$D$10,4)</f>
        <v>0.2207</v>
      </c>
      <c r="E26" s="145">
        <f>ROUND(E20/$E$10,4)</f>
        <v>0.1811</v>
      </c>
      <c r="F26" s="143">
        <f>ROUND(F20/$F$10,4)</f>
        <v>0.0435</v>
      </c>
      <c r="G26" s="144">
        <f>ROUND(G20/$G$10,4)</f>
        <v>0</v>
      </c>
      <c r="H26" s="145">
        <f>ROUND(H20/$H$10,4)</f>
        <v>0.0161</v>
      </c>
      <c r="I26" s="146">
        <f>ROUND(I20/$I$10,4)</f>
        <v>0.1368</v>
      </c>
      <c r="J26" s="147">
        <f>ROUND(J20/$J$10,4)</f>
        <v>0.2193</v>
      </c>
      <c r="K26" s="148">
        <f>ROUND(K20/$K$10,4)</f>
        <v>0.1802</v>
      </c>
      <c r="O26" s="205" t="s">
        <v>11</v>
      </c>
      <c r="P26" s="206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14" t="s">
        <v>11</v>
      </c>
      <c r="X26" s="215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5" t="s">
        <v>11</v>
      </c>
      <c r="AJ26" s="206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14" t="s">
        <v>11</v>
      </c>
      <c r="AR26" s="215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5" t="s">
        <v>11</v>
      </c>
      <c r="BD26" s="206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14" t="s">
        <v>11</v>
      </c>
      <c r="BL26" s="215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97"/>
      <c r="J27" s="97"/>
      <c r="K27" s="97"/>
      <c r="O27" s="205" t="s">
        <v>14</v>
      </c>
      <c r="P27" s="209"/>
      <c r="Q27" s="15">
        <v>78</v>
      </c>
      <c r="R27" s="16">
        <v>94</v>
      </c>
      <c r="S27" s="16">
        <v>77</v>
      </c>
      <c r="T27" s="16">
        <v>67</v>
      </c>
      <c r="U27" s="16">
        <v>60</v>
      </c>
      <c r="V27" s="16">
        <f>SUM(Q27:U27)</f>
        <v>376</v>
      </c>
      <c r="W27" s="212" t="s">
        <v>14</v>
      </c>
      <c r="X27" s="213"/>
      <c r="Y27" s="16">
        <v>71</v>
      </c>
      <c r="Z27" s="16">
        <v>61</v>
      </c>
      <c r="AA27" s="16">
        <v>59</v>
      </c>
      <c r="AB27" s="16">
        <v>59</v>
      </c>
      <c r="AC27" s="16">
        <v>57</v>
      </c>
      <c r="AD27" s="17">
        <f>SUM(Y27:AC27)</f>
        <v>307</v>
      </c>
      <c r="AI27" s="205" t="s">
        <v>14</v>
      </c>
      <c r="AJ27" s="209"/>
      <c r="AK27" s="15"/>
      <c r="AL27" s="16"/>
      <c r="AM27" s="16">
        <v>1</v>
      </c>
      <c r="AN27" s="16"/>
      <c r="AO27" s="16">
        <v>1</v>
      </c>
      <c r="AP27" s="16">
        <f>SUM(AK27:AO27)</f>
        <v>2</v>
      </c>
      <c r="AQ27" s="212" t="s">
        <v>14</v>
      </c>
      <c r="AR27" s="213"/>
      <c r="AS27" s="16"/>
      <c r="AT27" s="16"/>
      <c r="AU27" s="16"/>
      <c r="AV27" s="16"/>
      <c r="AW27" s="16">
        <v>1</v>
      </c>
      <c r="AX27" s="17">
        <f>SUM(AS27:AW27)</f>
        <v>1</v>
      </c>
      <c r="BC27" s="205" t="s">
        <v>14</v>
      </c>
      <c r="BD27" s="209"/>
      <c r="BE27" s="15">
        <f>Q27+AK27</f>
        <v>78</v>
      </c>
      <c r="BF27" s="15">
        <f aca="true" t="shared" si="36" ref="BF27:BI28">R27+AL27</f>
        <v>94</v>
      </c>
      <c r="BG27" s="15">
        <f t="shared" si="36"/>
        <v>78</v>
      </c>
      <c r="BH27" s="15">
        <f t="shared" si="36"/>
        <v>67</v>
      </c>
      <c r="BI27" s="15">
        <f t="shared" si="36"/>
        <v>61</v>
      </c>
      <c r="BJ27" s="16">
        <f>SUM(BE27:BI27)</f>
        <v>378</v>
      </c>
      <c r="BK27" s="212" t="s">
        <v>14</v>
      </c>
      <c r="BL27" s="213"/>
      <c r="BM27" s="16">
        <f>Y27+AS27</f>
        <v>71</v>
      </c>
      <c r="BN27" s="16">
        <f aca="true" t="shared" si="37" ref="BN27:BQ28">Z27+AT27</f>
        <v>61</v>
      </c>
      <c r="BO27" s="16">
        <f t="shared" si="37"/>
        <v>59</v>
      </c>
      <c r="BP27" s="16">
        <f t="shared" si="37"/>
        <v>59</v>
      </c>
      <c r="BQ27" s="16">
        <f t="shared" si="37"/>
        <v>58</v>
      </c>
      <c r="BR27" s="17">
        <f>SUM(BM27:BQ27)</f>
        <v>308</v>
      </c>
    </row>
    <row r="28" spans="9:70" ht="15.75" thickBot="1">
      <c r="I28" s="97"/>
      <c r="J28" s="97"/>
      <c r="K28" s="97"/>
      <c r="O28" s="205" t="s">
        <v>16</v>
      </c>
      <c r="P28" s="209"/>
      <c r="Q28" s="20">
        <v>63</v>
      </c>
      <c r="R28" s="21">
        <v>63</v>
      </c>
      <c r="S28" s="21">
        <v>66</v>
      </c>
      <c r="T28" s="21">
        <v>66</v>
      </c>
      <c r="U28" s="21">
        <v>78</v>
      </c>
      <c r="V28" s="21">
        <f>SUM(Q28:U28)</f>
        <v>336</v>
      </c>
      <c r="W28" s="210" t="s">
        <v>16</v>
      </c>
      <c r="X28" s="211"/>
      <c r="Y28" s="21">
        <v>82</v>
      </c>
      <c r="Z28" s="21">
        <v>52</v>
      </c>
      <c r="AA28" s="21">
        <v>58</v>
      </c>
      <c r="AB28" s="21">
        <v>67</v>
      </c>
      <c r="AC28" s="21">
        <v>50</v>
      </c>
      <c r="AD28" s="22">
        <f>SUM(Y28:AC28)</f>
        <v>309</v>
      </c>
      <c r="AI28" s="205" t="s">
        <v>16</v>
      </c>
      <c r="AJ28" s="209"/>
      <c r="AK28" s="20">
        <v>1</v>
      </c>
      <c r="AL28" s="21">
        <v>2</v>
      </c>
      <c r="AM28" s="21">
        <v>4</v>
      </c>
      <c r="AN28" s="21"/>
      <c r="AO28" s="21">
        <v>4</v>
      </c>
      <c r="AP28" s="21">
        <f>SUM(AK28:AO28)</f>
        <v>11</v>
      </c>
      <c r="AQ28" s="210" t="s">
        <v>16</v>
      </c>
      <c r="AR28" s="211"/>
      <c r="AS28" s="21">
        <v>4</v>
      </c>
      <c r="AT28" s="21">
        <v>1</v>
      </c>
      <c r="AU28" s="21">
        <v>1</v>
      </c>
      <c r="AV28" s="21">
        <v>1</v>
      </c>
      <c r="AW28" s="21"/>
      <c r="AX28" s="22">
        <f>SUM(AS28:AW28)</f>
        <v>7</v>
      </c>
      <c r="BC28" s="205" t="s">
        <v>16</v>
      </c>
      <c r="BD28" s="209"/>
      <c r="BE28" s="15">
        <f>Q28+AK28</f>
        <v>64</v>
      </c>
      <c r="BF28" s="15">
        <f t="shared" si="36"/>
        <v>65</v>
      </c>
      <c r="BG28" s="15">
        <f t="shared" si="36"/>
        <v>70</v>
      </c>
      <c r="BH28" s="15">
        <f t="shared" si="36"/>
        <v>66</v>
      </c>
      <c r="BI28" s="15">
        <f t="shared" si="36"/>
        <v>82</v>
      </c>
      <c r="BJ28" s="21">
        <f>SUM(BE28:BI28)</f>
        <v>347</v>
      </c>
      <c r="BK28" s="210" t="s">
        <v>16</v>
      </c>
      <c r="BL28" s="211"/>
      <c r="BM28" s="16">
        <f>Y28+AS28</f>
        <v>86</v>
      </c>
      <c r="BN28" s="16">
        <f t="shared" si="37"/>
        <v>53</v>
      </c>
      <c r="BO28" s="16">
        <f t="shared" si="37"/>
        <v>59</v>
      </c>
      <c r="BP28" s="16">
        <f t="shared" si="37"/>
        <v>68</v>
      </c>
      <c r="BQ28" s="16">
        <f t="shared" si="37"/>
        <v>50</v>
      </c>
      <c r="BR28" s="22">
        <f>SUM(BM28:BQ28)</f>
        <v>316</v>
      </c>
    </row>
    <row r="29" spans="9:70" ht="15.75" thickBot="1">
      <c r="I29" s="97"/>
      <c r="J29" s="97"/>
      <c r="K29" s="97"/>
      <c r="O29" s="205" t="s">
        <v>13</v>
      </c>
      <c r="P29" s="206"/>
      <c r="Q29" s="25">
        <f aca="true" t="shared" si="38" ref="Q29:V29">SUM(Q27:Q28)</f>
        <v>141</v>
      </c>
      <c r="R29" s="25">
        <f t="shared" si="38"/>
        <v>157</v>
      </c>
      <c r="S29" s="25">
        <f t="shared" si="38"/>
        <v>143</v>
      </c>
      <c r="T29" s="25">
        <f t="shared" si="38"/>
        <v>133</v>
      </c>
      <c r="U29" s="25">
        <f t="shared" si="38"/>
        <v>138</v>
      </c>
      <c r="V29" s="25">
        <f t="shared" si="38"/>
        <v>712</v>
      </c>
      <c r="W29" s="207" t="s">
        <v>13</v>
      </c>
      <c r="X29" s="208"/>
      <c r="Y29" s="25">
        <f aca="true" t="shared" si="39" ref="Y29:AD29">SUM(Y27:Y28)</f>
        <v>153</v>
      </c>
      <c r="Z29" s="25">
        <f t="shared" si="39"/>
        <v>113</v>
      </c>
      <c r="AA29" s="25">
        <f t="shared" si="39"/>
        <v>117</v>
      </c>
      <c r="AB29" s="25">
        <f t="shared" si="39"/>
        <v>126</v>
      </c>
      <c r="AC29" s="25">
        <f t="shared" si="39"/>
        <v>107</v>
      </c>
      <c r="AD29" s="25">
        <f t="shared" si="39"/>
        <v>616</v>
      </c>
      <c r="AI29" s="205" t="s">
        <v>13</v>
      </c>
      <c r="AJ29" s="206"/>
      <c r="AK29" s="25">
        <f aca="true" t="shared" si="40" ref="AK29:AP29">SUM(AK27:AK28)</f>
        <v>1</v>
      </c>
      <c r="AL29" s="25">
        <f t="shared" si="40"/>
        <v>2</v>
      </c>
      <c r="AM29" s="25">
        <f t="shared" si="40"/>
        <v>5</v>
      </c>
      <c r="AN29" s="25">
        <f t="shared" si="40"/>
        <v>0</v>
      </c>
      <c r="AO29" s="25">
        <f t="shared" si="40"/>
        <v>5</v>
      </c>
      <c r="AP29" s="25">
        <f t="shared" si="40"/>
        <v>13</v>
      </c>
      <c r="AQ29" s="207" t="s">
        <v>13</v>
      </c>
      <c r="AR29" s="208"/>
      <c r="AS29" s="25">
        <f aca="true" t="shared" si="41" ref="AS29:AX29">SUM(AS27:AS28)</f>
        <v>4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1</v>
      </c>
      <c r="AX29" s="25">
        <f t="shared" si="41"/>
        <v>8</v>
      </c>
      <c r="BC29" s="205" t="s">
        <v>13</v>
      </c>
      <c r="BD29" s="206"/>
      <c r="BE29" s="25">
        <f aca="true" t="shared" si="42" ref="BE29:BJ29">SUM(BE27:BE28)</f>
        <v>142</v>
      </c>
      <c r="BF29" s="25">
        <f t="shared" si="42"/>
        <v>159</v>
      </c>
      <c r="BG29" s="25">
        <f t="shared" si="42"/>
        <v>148</v>
      </c>
      <c r="BH29" s="25">
        <f t="shared" si="42"/>
        <v>133</v>
      </c>
      <c r="BI29" s="25">
        <f t="shared" si="42"/>
        <v>143</v>
      </c>
      <c r="BJ29" s="25">
        <f t="shared" si="42"/>
        <v>725</v>
      </c>
      <c r="BK29" s="207" t="s">
        <v>13</v>
      </c>
      <c r="BL29" s="208"/>
      <c r="BM29" s="25">
        <f aca="true" t="shared" si="43" ref="BM29:BR29">SUM(BM27:BM28)</f>
        <v>157</v>
      </c>
      <c r="BN29" s="25">
        <f t="shared" si="43"/>
        <v>114</v>
      </c>
      <c r="BO29" s="25">
        <f t="shared" si="43"/>
        <v>118</v>
      </c>
      <c r="BP29" s="25">
        <f t="shared" si="43"/>
        <v>127</v>
      </c>
      <c r="BQ29" s="25">
        <f t="shared" si="43"/>
        <v>108</v>
      </c>
      <c r="BR29" s="25">
        <f t="shared" si="43"/>
        <v>624</v>
      </c>
    </row>
    <row r="30" spans="2:70" ht="15">
      <c r="B30" s="270" t="s">
        <v>44</v>
      </c>
      <c r="C30" s="272" t="s">
        <v>37</v>
      </c>
      <c r="D30" s="243"/>
      <c r="E30" s="273"/>
      <c r="F30" s="272" t="s">
        <v>38</v>
      </c>
      <c r="G30" s="243"/>
      <c r="H30" s="273"/>
      <c r="I30" s="274" t="s">
        <v>45</v>
      </c>
      <c r="J30" s="274"/>
      <c r="K30" s="275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271"/>
      <c r="C31" s="20" t="s">
        <v>17</v>
      </c>
      <c r="D31" s="21" t="s">
        <v>15</v>
      </c>
      <c r="E31" s="22" t="s">
        <v>40</v>
      </c>
      <c r="F31" s="20" t="s">
        <v>17</v>
      </c>
      <c r="G31" s="21" t="s">
        <v>15</v>
      </c>
      <c r="H31" s="22" t="s">
        <v>40</v>
      </c>
      <c r="I31" s="149" t="s">
        <v>17</v>
      </c>
      <c r="J31" s="150" t="s">
        <v>15</v>
      </c>
      <c r="K31" s="151" t="s">
        <v>40</v>
      </c>
      <c r="O31" s="205" t="s">
        <v>11</v>
      </c>
      <c r="P31" s="206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14" t="s">
        <v>11</v>
      </c>
      <c r="X31" s="215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5" t="s">
        <v>11</v>
      </c>
      <c r="AJ31" s="206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14" t="s">
        <v>11</v>
      </c>
      <c r="AR31" s="215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5" t="s">
        <v>11</v>
      </c>
      <c r="BD31" s="206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14" t="s">
        <v>11</v>
      </c>
      <c r="BL31" s="215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152" t="s">
        <v>55</v>
      </c>
      <c r="C32" s="276">
        <f aca="true" t="shared" si="44" ref="C32:K32">C18+C19</f>
        <v>894</v>
      </c>
      <c r="D32" s="278">
        <f t="shared" si="44"/>
        <v>945</v>
      </c>
      <c r="E32" s="280">
        <f t="shared" si="44"/>
        <v>1839</v>
      </c>
      <c r="F32" s="276">
        <f t="shared" si="44"/>
        <v>1</v>
      </c>
      <c r="G32" s="278">
        <f t="shared" si="44"/>
        <v>1</v>
      </c>
      <c r="H32" s="280">
        <f t="shared" si="44"/>
        <v>2</v>
      </c>
      <c r="I32" s="282">
        <f t="shared" si="44"/>
        <v>895</v>
      </c>
      <c r="J32" s="284">
        <f t="shared" si="44"/>
        <v>946</v>
      </c>
      <c r="K32" s="286">
        <f t="shared" si="44"/>
        <v>1841</v>
      </c>
      <c r="O32" s="205" t="s">
        <v>14</v>
      </c>
      <c r="P32" s="209"/>
      <c r="Q32" s="15">
        <v>46</v>
      </c>
      <c r="R32" s="16">
        <v>64</v>
      </c>
      <c r="S32" s="16">
        <v>62</v>
      </c>
      <c r="T32" s="16">
        <v>40</v>
      </c>
      <c r="U32" s="16">
        <v>56</v>
      </c>
      <c r="V32" s="16">
        <f>SUM(Q32:U32)</f>
        <v>268</v>
      </c>
      <c r="W32" s="212" t="s">
        <v>14</v>
      </c>
      <c r="X32" s="213"/>
      <c r="Y32" s="16">
        <v>83</v>
      </c>
      <c r="Z32" s="16">
        <v>70</v>
      </c>
      <c r="AA32" s="16">
        <v>75</v>
      </c>
      <c r="AB32" s="16">
        <v>80</v>
      </c>
      <c r="AC32" s="16">
        <v>79</v>
      </c>
      <c r="AD32" s="17">
        <f>SUM(Y32:AC32)</f>
        <v>387</v>
      </c>
      <c r="AI32" s="205" t="s">
        <v>14</v>
      </c>
      <c r="AJ32" s="209"/>
      <c r="AK32" s="15"/>
      <c r="AL32" s="16"/>
      <c r="AM32" s="16"/>
      <c r="AN32" s="16"/>
      <c r="AO32" s="16"/>
      <c r="AP32" s="16">
        <f>SUM(AK32:AO32)</f>
        <v>0</v>
      </c>
      <c r="AQ32" s="212" t="s">
        <v>14</v>
      </c>
      <c r="AR32" s="213"/>
      <c r="AS32" s="16"/>
      <c r="AT32" s="16"/>
      <c r="AU32" s="16"/>
      <c r="AV32" s="16"/>
      <c r="AW32" s="16"/>
      <c r="AX32" s="17">
        <f>SUM(AS32:AW32)</f>
        <v>0</v>
      </c>
      <c r="BC32" s="205" t="s">
        <v>14</v>
      </c>
      <c r="BD32" s="209"/>
      <c r="BE32" s="15">
        <f>Q32+AK32</f>
        <v>46</v>
      </c>
      <c r="BF32" s="15">
        <f aca="true" t="shared" si="45" ref="BF32:BI33">R32+AL32</f>
        <v>64</v>
      </c>
      <c r="BG32" s="15">
        <f t="shared" si="45"/>
        <v>62</v>
      </c>
      <c r="BH32" s="15">
        <f t="shared" si="45"/>
        <v>40</v>
      </c>
      <c r="BI32" s="15">
        <f t="shared" si="45"/>
        <v>56</v>
      </c>
      <c r="BJ32" s="16">
        <f>SUM(BE32:BI32)</f>
        <v>268</v>
      </c>
      <c r="BK32" s="212" t="s">
        <v>14</v>
      </c>
      <c r="BL32" s="213"/>
      <c r="BM32" s="16">
        <f>Y32+AS32</f>
        <v>83</v>
      </c>
      <c r="BN32" s="16">
        <f aca="true" t="shared" si="46" ref="BN32:BQ33">Z32+AT32</f>
        <v>70</v>
      </c>
      <c r="BO32" s="16">
        <f t="shared" si="46"/>
        <v>75</v>
      </c>
      <c r="BP32" s="16">
        <f t="shared" si="46"/>
        <v>80</v>
      </c>
      <c r="BQ32" s="16">
        <f t="shared" si="46"/>
        <v>79</v>
      </c>
      <c r="BR32" s="17">
        <f>SUM(BM32:BQ32)</f>
        <v>387</v>
      </c>
    </row>
    <row r="33" spans="2:70" ht="14.25" thickBot="1">
      <c r="B33" s="153" t="s">
        <v>56</v>
      </c>
      <c r="C33" s="277"/>
      <c r="D33" s="279"/>
      <c r="E33" s="281"/>
      <c r="F33" s="277"/>
      <c r="G33" s="279"/>
      <c r="H33" s="281"/>
      <c r="I33" s="283"/>
      <c r="J33" s="285"/>
      <c r="K33" s="287"/>
      <c r="O33" s="205" t="s">
        <v>16</v>
      </c>
      <c r="P33" s="209"/>
      <c r="Q33" s="20">
        <v>57</v>
      </c>
      <c r="R33" s="21">
        <v>47</v>
      </c>
      <c r="S33" s="21">
        <v>62</v>
      </c>
      <c r="T33" s="21">
        <v>63</v>
      </c>
      <c r="U33" s="21">
        <v>75</v>
      </c>
      <c r="V33" s="21">
        <f>SUM(Q33:U33)</f>
        <v>304</v>
      </c>
      <c r="W33" s="210" t="s">
        <v>16</v>
      </c>
      <c r="X33" s="211"/>
      <c r="Y33" s="21">
        <v>68</v>
      </c>
      <c r="Z33" s="21">
        <v>58</v>
      </c>
      <c r="AA33" s="21">
        <v>75</v>
      </c>
      <c r="AB33" s="21">
        <v>83</v>
      </c>
      <c r="AC33" s="21">
        <v>87</v>
      </c>
      <c r="AD33" s="22">
        <f>SUM(Y33:AC33)</f>
        <v>371</v>
      </c>
      <c r="AI33" s="205" t="s">
        <v>16</v>
      </c>
      <c r="AJ33" s="209"/>
      <c r="AK33" s="20"/>
      <c r="AL33" s="21"/>
      <c r="AM33" s="21"/>
      <c r="AN33" s="21"/>
      <c r="AO33" s="21"/>
      <c r="AP33" s="21">
        <f>SUM(AK33:AO33)</f>
        <v>0</v>
      </c>
      <c r="AQ33" s="210" t="s">
        <v>16</v>
      </c>
      <c r="AR33" s="211"/>
      <c r="AS33" s="21"/>
      <c r="AT33" s="21"/>
      <c r="AU33" s="21">
        <v>1</v>
      </c>
      <c r="AV33" s="21"/>
      <c r="AW33" s="21"/>
      <c r="AX33" s="22">
        <f>SUM(AS33:AW33)</f>
        <v>1</v>
      </c>
      <c r="BC33" s="205" t="s">
        <v>16</v>
      </c>
      <c r="BD33" s="209"/>
      <c r="BE33" s="15">
        <f>Q33+AK33</f>
        <v>57</v>
      </c>
      <c r="BF33" s="15">
        <f t="shared" si="45"/>
        <v>47</v>
      </c>
      <c r="BG33" s="15">
        <f t="shared" si="45"/>
        <v>62</v>
      </c>
      <c r="BH33" s="15">
        <f t="shared" si="45"/>
        <v>63</v>
      </c>
      <c r="BI33" s="15">
        <f t="shared" si="45"/>
        <v>75</v>
      </c>
      <c r="BJ33" s="21">
        <f>SUM(BE33:BI33)</f>
        <v>304</v>
      </c>
      <c r="BK33" s="210" t="s">
        <v>16</v>
      </c>
      <c r="BL33" s="211"/>
      <c r="BM33" s="16">
        <f>Y33+AS33</f>
        <v>68</v>
      </c>
      <c r="BN33" s="16">
        <f t="shared" si="46"/>
        <v>58</v>
      </c>
      <c r="BO33" s="16">
        <f t="shared" si="46"/>
        <v>76</v>
      </c>
      <c r="BP33" s="16">
        <f t="shared" si="46"/>
        <v>83</v>
      </c>
      <c r="BQ33" s="16">
        <f t="shared" si="46"/>
        <v>87</v>
      </c>
      <c r="BR33" s="22">
        <f>SUM(BM33:BQ33)</f>
        <v>372</v>
      </c>
    </row>
    <row r="34" spans="2:70" ht="13.5">
      <c r="B34" s="152" t="s">
        <v>57</v>
      </c>
      <c r="C34" s="288">
        <f aca="true" t="shared" si="47" ref="C34:K34">C20</f>
        <v>721</v>
      </c>
      <c r="D34" s="290">
        <f t="shared" si="47"/>
        <v>1286</v>
      </c>
      <c r="E34" s="292">
        <f t="shared" si="47"/>
        <v>2007</v>
      </c>
      <c r="F34" s="288">
        <f t="shared" si="47"/>
        <v>1</v>
      </c>
      <c r="G34" s="294">
        <f t="shared" si="47"/>
        <v>0</v>
      </c>
      <c r="H34" s="295">
        <f t="shared" si="47"/>
        <v>1</v>
      </c>
      <c r="I34" s="296">
        <f t="shared" si="47"/>
        <v>722</v>
      </c>
      <c r="J34" s="298">
        <f t="shared" si="47"/>
        <v>1286</v>
      </c>
      <c r="K34" s="300">
        <f t="shared" si="47"/>
        <v>2008</v>
      </c>
      <c r="O34" s="205" t="s">
        <v>13</v>
      </c>
      <c r="P34" s="206"/>
      <c r="Q34" s="25">
        <f aca="true" t="shared" si="48" ref="Q34:V34">SUM(Q32:Q33)</f>
        <v>103</v>
      </c>
      <c r="R34" s="25">
        <f t="shared" si="48"/>
        <v>111</v>
      </c>
      <c r="S34" s="25">
        <f t="shared" si="48"/>
        <v>124</v>
      </c>
      <c r="T34" s="25">
        <f t="shared" si="48"/>
        <v>103</v>
      </c>
      <c r="U34" s="25">
        <f t="shared" si="48"/>
        <v>131</v>
      </c>
      <c r="V34" s="25">
        <f t="shared" si="48"/>
        <v>572</v>
      </c>
      <c r="W34" s="207" t="s">
        <v>13</v>
      </c>
      <c r="X34" s="208"/>
      <c r="Y34" s="25">
        <f aca="true" t="shared" si="49" ref="Y34:AD34">SUM(Y32:Y33)</f>
        <v>151</v>
      </c>
      <c r="Z34" s="25">
        <f t="shared" si="49"/>
        <v>128</v>
      </c>
      <c r="AA34" s="25">
        <f t="shared" si="49"/>
        <v>150</v>
      </c>
      <c r="AB34" s="25">
        <f t="shared" si="49"/>
        <v>163</v>
      </c>
      <c r="AC34" s="25">
        <f t="shared" si="49"/>
        <v>166</v>
      </c>
      <c r="AD34" s="25">
        <f t="shared" si="49"/>
        <v>758</v>
      </c>
      <c r="AI34" s="205" t="s">
        <v>13</v>
      </c>
      <c r="AJ34" s="206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07" t="s">
        <v>13</v>
      </c>
      <c r="AR34" s="208"/>
      <c r="AS34" s="25">
        <f aca="true" t="shared" si="51" ref="AS34:AX34">SUM(AS32:AS33)</f>
        <v>0</v>
      </c>
      <c r="AT34" s="25">
        <f t="shared" si="51"/>
        <v>0</v>
      </c>
      <c r="AU34" s="25">
        <f t="shared" si="51"/>
        <v>1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5" t="s">
        <v>13</v>
      </c>
      <c r="BD34" s="206"/>
      <c r="BE34" s="25">
        <f aca="true" t="shared" si="52" ref="BE34:BJ34">SUM(BE32:BE33)</f>
        <v>103</v>
      </c>
      <c r="BF34" s="25">
        <f t="shared" si="52"/>
        <v>111</v>
      </c>
      <c r="BG34" s="25">
        <f t="shared" si="52"/>
        <v>124</v>
      </c>
      <c r="BH34" s="25">
        <f t="shared" si="52"/>
        <v>103</v>
      </c>
      <c r="BI34" s="25">
        <f t="shared" si="52"/>
        <v>131</v>
      </c>
      <c r="BJ34" s="25">
        <f t="shared" si="52"/>
        <v>572</v>
      </c>
      <c r="BK34" s="207" t="s">
        <v>13</v>
      </c>
      <c r="BL34" s="208"/>
      <c r="BM34" s="25">
        <f aca="true" t="shared" si="53" ref="BM34:BR34">SUM(BM32:BM33)</f>
        <v>151</v>
      </c>
      <c r="BN34" s="25">
        <f t="shared" si="53"/>
        <v>128</v>
      </c>
      <c r="BO34" s="25">
        <f t="shared" si="53"/>
        <v>151</v>
      </c>
      <c r="BP34" s="25">
        <f t="shared" si="53"/>
        <v>163</v>
      </c>
      <c r="BQ34" s="25">
        <f t="shared" si="53"/>
        <v>166</v>
      </c>
      <c r="BR34" s="25">
        <f t="shared" si="53"/>
        <v>759</v>
      </c>
    </row>
    <row r="35" spans="2:70" ht="14.25" thickBot="1">
      <c r="B35" s="153" t="s">
        <v>24</v>
      </c>
      <c r="C35" s="289"/>
      <c r="D35" s="291"/>
      <c r="E35" s="293"/>
      <c r="F35" s="289"/>
      <c r="G35" s="291"/>
      <c r="H35" s="293"/>
      <c r="I35" s="297"/>
      <c r="J35" s="299"/>
      <c r="K35" s="301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302" t="s">
        <v>49</v>
      </c>
      <c r="C36" s="304" t="s">
        <v>50</v>
      </c>
      <c r="D36" s="306" t="s">
        <v>51</v>
      </c>
      <c r="E36" s="308" t="s">
        <v>52</v>
      </c>
      <c r="F36" s="304" t="s">
        <v>50</v>
      </c>
      <c r="G36" s="306" t="s">
        <v>51</v>
      </c>
      <c r="H36" s="308" t="s">
        <v>53</v>
      </c>
      <c r="I36" s="310" t="s">
        <v>50</v>
      </c>
      <c r="J36" s="312" t="s">
        <v>51</v>
      </c>
      <c r="K36" s="308" t="s">
        <v>58</v>
      </c>
      <c r="O36" s="205" t="s">
        <v>11</v>
      </c>
      <c r="P36" s="206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14" t="s">
        <v>11</v>
      </c>
      <c r="X36" s="215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5" t="s">
        <v>11</v>
      </c>
      <c r="AJ36" s="206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14" t="s">
        <v>11</v>
      </c>
      <c r="AR36" s="215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5" t="s">
        <v>11</v>
      </c>
      <c r="BD36" s="206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14" t="s">
        <v>11</v>
      </c>
      <c r="BL36" s="215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303"/>
      <c r="C37" s="305"/>
      <c r="D37" s="307"/>
      <c r="E37" s="309"/>
      <c r="F37" s="305"/>
      <c r="G37" s="307"/>
      <c r="H37" s="309"/>
      <c r="I37" s="311"/>
      <c r="J37" s="313"/>
      <c r="K37" s="309"/>
      <c r="O37" s="205" t="s">
        <v>14</v>
      </c>
      <c r="P37" s="209"/>
      <c r="Q37" s="15">
        <v>56</v>
      </c>
      <c r="R37" s="16">
        <v>91</v>
      </c>
      <c r="S37" s="16">
        <v>97</v>
      </c>
      <c r="T37" s="16">
        <v>101</v>
      </c>
      <c r="U37" s="16">
        <v>84</v>
      </c>
      <c r="V37" s="16">
        <f>SUM(Q37:U37)</f>
        <v>429</v>
      </c>
      <c r="W37" s="212" t="s">
        <v>14</v>
      </c>
      <c r="X37" s="213"/>
      <c r="Y37" s="16">
        <v>106</v>
      </c>
      <c r="Z37" s="16">
        <v>94</v>
      </c>
      <c r="AA37" s="16">
        <v>109</v>
      </c>
      <c r="AB37" s="16">
        <v>111</v>
      </c>
      <c r="AC37" s="16">
        <v>113</v>
      </c>
      <c r="AD37" s="17">
        <f>SUM(Y37:AC37)</f>
        <v>533</v>
      </c>
      <c r="AI37" s="205" t="s">
        <v>14</v>
      </c>
      <c r="AJ37" s="209"/>
      <c r="AK37" s="15"/>
      <c r="AL37" s="16"/>
      <c r="AM37" s="16"/>
      <c r="AN37" s="16"/>
      <c r="AO37" s="16"/>
      <c r="AP37" s="16">
        <f>SUM(AK37:AO37)</f>
        <v>0</v>
      </c>
      <c r="AQ37" s="212" t="s">
        <v>14</v>
      </c>
      <c r="AR37" s="213"/>
      <c r="AS37" s="16"/>
      <c r="AT37" s="16"/>
      <c r="AU37" s="16"/>
      <c r="AV37" s="16">
        <v>1</v>
      </c>
      <c r="AW37" s="16"/>
      <c r="AX37" s="17">
        <f>SUM(AS37:AW37)</f>
        <v>1</v>
      </c>
      <c r="BC37" s="205" t="s">
        <v>14</v>
      </c>
      <c r="BD37" s="209"/>
      <c r="BE37" s="15">
        <f>Q37+AK37</f>
        <v>56</v>
      </c>
      <c r="BF37" s="15">
        <f aca="true" t="shared" si="54" ref="BF37:BI38">R37+AL37</f>
        <v>91</v>
      </c>
      <c r="BG37" s="15">
        <f t="shared" si="54"/>
        <v>97</v>
      </c>
      <c r="BH37" s="15">
        <f t="shared" si="54"/>
        <v>101</v>
      </c>
      <c r="BI37" s="15">
        <f t="shared" si="54"/>
        <v>84</v>
      </c>
      <c r="BJ37" s="16">
        <f>SUM(BE37:BI37)</f>
        <v>429</v>
      </c>
      <c r="BK37" s="212" t="s">
        <v>14</v>
      </c>
      <c r="BL37" s="213"/>
      <c r="BM37" s="16">
        <f>Y37+AS37</f>
        <v>106</v>
      </c>
      <c r="BN37" s="16">
        <f aca="true" t="shared" si="55" ref="BN37:BQ38">Z37+AT37</f>
        <v>94</v>
      </c>
      <c r="BO37" s="16">
        <f t="shared" si="55"/>
        <v>109</v>
      </c>
      <c r="BP37" s="16">
        <f t="shared" si="55"/>
        <v>112</v>
      </c>
      <c r="BQ37" s="16">
        <f t="shared" si="55"/>
        <v>113</v>
      </c>
      <c r="BR37" s="17">
        <f>SUM(BM37:BQ37)</f>
        <v>534</v>
      </c>
    </row>
    <row r="38" spans="2:70" ht="14.25" thickBot="1">
      <c r="B38" s="154" t="s">
        <v>59</v>
      </c>
      <c r="C38" s="314">
        <f>ROUND(C32/$C$10,4)</f>
        <v>0.1701</v>
      </c>
      <c r="D38" s="316">
        <f>ROUND(D32/$D$10,4)</f>
        <v>0.1622</v>
      </c>
      <c r="E38" s="318">
        <f>ROUND(E32/$E$10,4)</f>
        <v>0.166</v>
      </c>
      <c r="F38" s="314">
        <f>ROUND(F32/$F$10,4)</f>
        <v>0.0435</v>
      </c>
      <c r="G38" s="316">
        <f>ROUND(G32/$G$10,4)</f>
        <v>0.0256</v>
      </c>
      <c r="H38" s="320">
        <f>ROUND(H32/$H$10,4)</f>
        <v>0.0323</v>
      </c>
      <c r="I38" s="322">
        <f>ROUND(I32/$I$10,4)</f>
        <v>0.1696</v>
      </c>
      <c r="J38" s="324">
        <f>ROUND(J32/$J$10,4)</f>
        <v>0.1613</v>
      </c>
      <c r="K38" s="326">
        <f>ROUND(K32/$K$10,4)</f>
        <v>0.1652</v>
      </c>
      <c r="O38" s="205" t="s">
        <v>16</v>
      </c>
      <c r="P38" s="209"/>
      <c r="Q38" s="20">
        <v>72</v>
      </c>
      <c r="R38" s="21">
        <v>75</v>
      </c>
      <c r="S38" s="21">
        <v>88</v>
      </c>
      <c r="T38" s="21">
        <v>95</v>
      </c>
      <c r="U38" s="21">
        <v>93</v>
      </c>
      <c r="V38" s="21">
        <f>SUM(Q38:U38)</f>
        <v>423</v>
      </c>
      <c r="W38" s="210" t="s">
        <v>16</v>
      </c>
      <c r="X38" s="211"/>
      <c r="Y38" s="21">
        <v>101</v>
      </c>
      <c r="Z38" s="21">
        <v>117</v>
      </c>
      <c r="AA38" s="21">
        <v>103</v>
      </c>
      <c r="AB38" s="21">
        <v>106</v>
      </c>
      <c r="AC38" s="21">
        <v>122</v>
      </c>
      <c r="AD38" s="22">
        <f>SUM(Y38:AC38)</f>
        <v>549</v>
      </c>
      <c r="AI38" s="205" t="s">
        <v>16</v>
      </c>
      <c r="AJ38" s="209"/>
      <c r="AK38" s="20"/>
      <c r="AL38" s="21"/>
      <c r="AM38" s="21"/>
      <c r="AN38" s="21"/>
      <c r="AO38" s="21"/>
      <c r="AP38" s="21">
        <f>SUM(AK38:AO38)</f>
        <v>0</v>
      </c>
      <c r="AQ38" s="210" t="s">
        <v>16</v>
      </c>
      <c r="AR38" s="211"/>
      <c r="AS38" s="21"/>
      <c r="AT38" s="21"/>
      <c r="AU38" s="21"/>
      <c r="AV38" s="21"/>
      <c r="AW38" s="21"/>
      <c r="AX38" s="22">
        <f>SUM(AS38:AW38)</f>
        <v>0</v>
      </c>
      <c r="BC38" s="205" t="s">
        <v>16</v>
      </c>
      <c r="BD38" s="209"/>
      <c r="BE38" s="15">
        <f>Q38+AK38</f>
        <v>72</v>
      </c>
      <c r="BF38" s="15">
        <f t="shared" si="54"/>
        <v>75</v>
      </c>
      <c r="BG38" s="15">
        <f t="shared" si="54"/>
        <v>88</v>
      </c>
      <c r="BH38" s="15">
        <f t="shared" si="54"/>
        <v>95</v>
      </c>
      <c r="BI38" s="15">
        <f t="shared" si="54"/>
        <v>93</v>
      </c>
      <c r="BJ38" s="21">
        <f>SUM(BE38:BI38)</f>
        <v>423</v>
      </c>
      <c r="BK38" s="210" t="s">
        <v>16</v>
      </c>
      <c r="BL38" s="211"/>
      <c r="BM38" s="16">
        <f>Y38+AS38</f>
        <v>101</v>
      </c>
      <c r="BN38" s="16">
        <f t="shared" si="55"/>
        <v>117</v>
      </c>
      <c r="BO38" s="16">
        <f t="shared" si="55"/>
        <v>103</v>
      </c>
      <c r="BP38" s="16">
        <f t="shared" si="55"/>
        <v>106</v>
      </c>
      <c r="BQ38" s="16">
        <f t="shared" si="55"/>
        <v>122</v>
      </c>
      <c r="BR38" s="22">
        <f>SUM(BM38:BQ38)</f>
        <v>549</v>
      </c>
    </row>
    <row r="39" spans="2:70" ht="14.25" thickBot="1">
      <c r="B39" s="155" t="s">
        <v>49</v>
      </c>
      <c r="C39" s="315"/>
      <c r="D39" s="317"/>
      <c r="E39" s="319"/>
      <c r="F39" s="315"/>
      <c r="G39" s="317"/>
      <c r="H39" s="321"/>
      <c r="I39" s="323"/>
      <c r="J39" s="325"/>
      <c r="K39" s="327"/>
      <c r="L39" s="89"/>
      <c r="O39" s="205" t="s">
        <v>13</v>
      </c>
      <c r="P39" s="206"/>
      <c r="Q39" s="25">
        <f aca="true" t="shared" si="56" ref="Q39:V39">SUM(Q37:Q38)</f>
        <v>128</v>
      </c>
      <c r="R39" s="25">
        <f t="shared" si="56"/>
        <v>166</v>
      </c>
      <c r="S39" s="25">
        <f t="shared" si="56"/>
        <v>185</v>
      </c>
      <c r="T39" s="25">
        <f t="shared" si="56"/>
        <v>196</v>
      </c>
      <c r="U39" s="25">
        <f t="shared" si="56"/>
        <v>177</v>
      </c>
      <c r="V39" s="25">
        <f t="shared" si="56"/>
        <v>852</v>
      </c>
      <c r="W39" s="207" t="s">
        <v>13</v>
      </c>
      <c r="X39" s="208"/>
      <c r="Y39" s="25">
        <f aca="true" t="shared" si="57" ref="Y39:AD39">SUM(Y37:Y38)</f>
        <v>207</v>
      </c>
      <c r="Z39" s="25">
        <f t="shared" si="57"/>
        <v>211</v>
      </c>
      <c r="AA39" s="25">
        <f t="shared" si="57"/>
        <v>212</v>
      </c>
      <c r="AB39" s="25">
        <f t="shared" si="57"/>
        <v>217</v>
      </c>
      <c r="AC39" s="25">
        <f t="shared" si="57"/>
        <v>235</v>
      </c>
      <c r="AD39" s="25">
        <f t="shared" si="57"/>
        <v>1082</v>
      </c>
      <c r="AI39" s="205" t="s">
        <v>13</v>
      </c>
      <c r="AJ39" s="206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07" t="s">
        <v>13</v>
      </c>
      <c r="AR39" s="208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0</v>
      </c>
      <c r="AV39" s="25">
        <f t="shared" si="59"/>
        <v>1</v>
      </c>
      <c r="AW39" s="25">
        <f t="shared" si="59"/>
        <v>0</v>
      </c>
      <c r="AX39" s="25">
        <f t="shared" si="59"/>
        <v>1</v>
      </c>
      <c r="BC39" s="205" t="s">
        <v>13</v>
      </c>
      <c r="BD39" s="206"/>
      <c r="BE39" s="25">
        <f aca="true" t="shared" si="60" ref="BE39:BJ39">SUM(BE37:BE38)</f>
        <v>128</v>
      </c>
      <c r="BF39" s="25">
        <f t="shared" si="60"/>
        <v>166</v>
      </c>
      <c r="BG39" s="25">
        <f t="shared" si="60"/>
        <v>185</v>
      </c>
      <c r="BH39" s="25">
        <f t="shared" si="60"/>
        <v>196</v>
      </c>
      <c r="BI39" s="25">
        <f t="shared" si="60"/>
        <v>177</v>
      </c>
      <c r="BJ39" s="25">
        <f t="shared" si="60"/>
        <v>852</v>
      </c>
      <c r="BK39" s="207" t="s">
        <v>13</v>
      </c>
      <c r="BL39" s="208"/>
      <c r="BM39" s="25">
        <f aca="true" t="shared" si="61" ref="BM39:BR39">SUM(BM37:BM38)</f>
        <v>207</v>
      </c>
      <c r="BN39" s="25">
        <f t="shared" si="61"/>
        <v>211</v>
      </c>
      <c r="BO39" s="25">
        <f t="shared" si="61"/>
        <v>212</v>
      </c>
      <c r="BP39" s="25">
        <f t="shared" si="61"/>
        <v>218</v>
      </c>
      <c r="BQ39" s="25">
        <f t="shared" si="61"/>
        <v>235</v>
      </c>
      <c r="BR39" s="25">
        <f t="shared" si="61"/>
        <v>1083</v>
      </c>
    </row>
    <row r="40" spans="2:70" ht="13.5">
      <c r="B40" s="156" t="s">
        <v>60</v>
      </c>
      <c r="C40" s="315">
        <f>ROUND(C34/$C$10,4)</f>
        <v>0.1372</v>
      </c>
      <c r="D40" s="317">
        <f>ROUND(D34/$D$10,4)</f>
        <v>0.2207</v>
      </c>
      <c r="E40" s="319">
        <f>ROUND(E34/$E$10,4)</f>
        <v>0.1811</v>
      </c>
      <c r="F40" s="315">
        <f>ROUND(F34/$F$10,4)</f>
        <v>0.0435</v>
      </c>
      <c r="G40" s="317">
        <f>ROUND(G34/$G$10,4)</f>
        <v>0</v>
      </c>
      <c r="H40" s="321">
        <f>ROUND(H34/$H$10,4)</f>
        <v>0.0161</v>
      </c>
      <c r="I40" s="323">
        <f>ROUND(I34/$I$10,4)</f>
        <v>0.1368</v>
      </c>
      <c r="J40" s="325">
        <f>ROUND(J34/$J$10,4)</f>
        <v>0.2193</v>
      </c>
      <c r="K40" s="327">
        <f>ROUND(K34/$K$10,4)</f>
        <v>0.1802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57" t="s">
        <v>49</v>
      </c>
      <c r="C41" s="328"/>
      <c r="D41" s="329"/>
      <c r="E41" s="330"/>
      <c r="F41" s="328"/>
      <c r="G41" s="329"/>
      <c r="H41" s="331"/>
      <c r="I41" s="332"/>
      <c r="J41" s="333"/>
      <c r="K41" s="334"/>
      <c r="O41" s="205" t="s">
        <v>11</v>
      </c>
      <c r="P41" s="206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14" t="s">
        <v>11</v>
      </c>
      <c r="X41" s="215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5" t="s">
        <v>11</v>
      </c>
      <c r="AJ41" s="206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14" t="s">
        <v>11</v>
      </c>
      <c r="AR41" s="215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5" t="s">
        <v>11</v>
      </c>
      <c r="BD41" s="206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14" t="s">
        <v>11</v>
      </c>
      <c r="BL41" s="215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97"/>
      <c r="J42" s="97"/>
      <c r="K42" s="97"/>
      <c r="O42" s="205" t="s">
        <v>17</v>
      </c>
      <c r="P42" s="209"/>
      <c r="Q42" s="15">
        <v>75</v>
      </c>
      <c r="R42" s="16">
        <v>46</v>
      </c>
      <c r="S42" s="16">
        <v>79</v>
      </c>
      <c r="T42" s="16">
        <v>73</v>
      </c>
      <c r="U42" s="16">
        <v>88</v>
      </c>
      <c r="V42" s="16">
        <f>SUM(Q42:U42)</f>
        <v>361</v>
      </c>
      <c r="W42" s="212" t="s">
        <v>14</v>
      </c>
      <c r="X42" s="213"/>
      <c r="Y42" s="16">
        <v>61</v>
      </c>
      <c r="Z42" s="16">
        <v>52</v>
      </c>
      <c r="AA42" s="16">
        <v>63</v>
      </c>
      <c r="AB42" s="16">
        <v>40</v>
      </c>
      <c r="AC42" s="16">
        <v>55</v>
      </c>
      <c r="AD42" s="17">
        <f>SUM(Y42:AC42)</f>
        <v>271</v>
      </c>
      <c r="AI42" s="205" t="s">
        <v>14</v>
      </c>
      <c r="AJ42" s="209"/>
      <c r="AK42" s="15"/>
      <c r="AL42" s="16"/>
      <c r="AM42" s="16"/>
      <c r="AN42" s="16"/>
      <c r="AO42" s="16"/>
      <c r="AP42" s="16">
        <f>SUM(AK42:AO42)</f>
        <v>0</v>
      </c>
      <c r="AQ42" s="212" t="s">
        <v>14</v>
      </c>
      <c r="AR42" s="213"/>
      <c r="AS42" s="16"/>
      <c r="AT42" s="16"/>
      <c r="AU42" s="16"/>
      <c r="AV42" s="16"/>
      <c r="AW42" s="16"/>
      <c r="AX42" s="17">
        <f>SUM(AS42:AW42)</f>
        <v>0</v>
      </c>
      <c r="BC42" s="205" t="s">
        <v>14</v>
      </c>
      <c r="BD42" s="209"/>
      <c r="BE42" s="15">
        <f>Q42+AK42</f>
        <v>75</v>
      </c>
      <c r="BF42" s="15">
        <f aca="true" t="shared" si="62" ref="BF42:BI43">R42+AL42</f>
        <v>46</v>
      </c>
      <c r="BG42" s="15">
        <f t="shared" si="62"/>
        <v>79</v>
      </c>
      <c r="BH42" s="15">
        <f t="shared" si="62"/>
        <v>73</v>
      </c>
      <c r="BI42" s="15">
        <f t="shared" si="62"/>
        <v>88</v>
      </c>
      <c r="BJ42" s="16">
        <f>SUM(BE42:BI42)</f>
        <v>361</v>
      </c>
      <c r="BK42" s="212" t="s">
        <v>14</v>
      </c>
      <c r="BL42" s="213"/>
      <c r="BM42" s="16">
        <f>Y42+AS42</f>
        <v>61</v>
      </c>
      <c r="BN42" s="16">
        <f aca="true" t="shared" si="63" ref="BN42:BQ43">Z42+AT42</f>
        <v>52</v>
      </c>
      <c r="BO42" s="16">
        <f t="shared" si="63"/>
        <v>63</v>
      </c>
      <c r="BP42" s="16">
        <f t="shared" si="63"/>
        <v>40</v>
      </c>
      <c r="BQ42" s="16">
        <f t="shared" si="63"/>
        <v>55</v>
      </c>
      <c r="BR42" s="17">
        <f>SUM(BM42:BQ42)</f>
        <v>271</v>
      </c>
    </row>
    <row r="43" spans="9:70" ht="15.75" thickBot="1">
      <c r="I43" s="97"/>
      <c r="J43" s="97"/>
      <c r="K43" s="97"/>
      <c r="O43" s="205" t="s">
        <v>16</v>
      </c>
      <c r="P43" s="209"/>
      <c r="Q43" s="20">
        <v>98</v>
      </c>
      <c r="R43" s="21">
        <v>60</v>
      </c>
      <c r="S43" s="21">
        <v>71</v>
      </c>
      <c r="T43" s="21">
        <v>92</v>
      </c>
      <c r="U43" s="21">
        <v>75</v>
      </c>
      <c r="V43" s="21">
        <f>SUM(Q43:U43)</f>
        <v>396</v>
      </c>
      <c r="W43" s="210" t="s">
        <v>16</v>
      </c>
      <c r="X43" s="211"/>
      <c r="Y43" s="21">
        <v>64</v>
      </c>
      <c r="Z43" s="21">
        <v>71</v>
      </c>
      <c r="AA43" s="21">
        <v>60</v>
      </c>
      <c r="AB43" s="21">
        <v>72</v>
      </c>
      <c r="AC43" s="21">
        <v>79</v>
      </c>
      <c r="AD43" s="183">
        <f>SUM(Y43:AC43)</f>
        <v>346</v>
      </c>
      <c r="AI43" s="205" t="s">
        <v>16</v>
      </c>
      <c r="AJ43" s="209"/>
      <c r="AK43" s="20"/>
      <c r="AL43" s="21"/>
      <c r="AM43" s="21"/>
      <c r="AN43" s="21"/>
      <c r="AO43" s="21">
        <v>1</v>
      </c>
      <c r="AP43" s="21">
        <f>SUM(AK43:AO43)</f>
        <v>1</v>
      </c>
      <c r="AQ43" s="210" t="s">
        <v>16</v>
      </c>
      <c r="AR43" s="211"/>
      <c r="AS43" s="21"/>
      <c r="AT43" s="21"/>
      <c r="AU43" s="21"/>
      <c r="AV43" s="21"/>
      <c r="AW43" s="21"/>
      <c r="AX43" s="22">
        <f>SUM(AS43:AW43)</f>
        <v>0</v>
      </c>
      <c r="BC43" s="205" t="s">
        <v>16</v>
      </c>
      <c r="BD43" s="209"/>
      <c r="BE43" s="20">
        <f>Q43+AK43</f>
        <v>98</v>
      </c>
      <c r="BF43" s="20">
        <f t="shared" si="62"/>
        <v>60</v>
      </c>
      <c r="BG43" s="20">
        <f t="shared" si="62"/>
        <v>71</v>
      </c>
      <c r="BH43" s="20">
        <f t="shared" si="62"/>
        <v>92</v>
      </c>
      <c r="BI43" s="20">
        <f t="shared" si="62"/>
        <v>76</v>
      </c>
      <c r="BJ43" s="21">
        <f>SUM(BE43:BI43)</f>
        <v>397</v>
      </c>
      <c r="BK43" s="210" t="s">
        <v>16</v>
      </c>
      <c r="BL43" s="211"/>
      <c r="BM43" s="21">
        <f>Y43+AS43</f>
        <v>64</v>
      </c>
      <c r="BN43" s="21">
        <f t="shared" si="63"/>
        <v>71</v>
      </c>
      <c r="BO43" s="21">
        <f t="shared" si="63"/>
        <v>60</v>
      </c>
      <c r="BP43" s="21">
        <f t="shared" si="63"/>
        <v>72</v>
      </c>
      <c r="BQ43" s="21">
        <f t="shared" si="63"/>
        <v>79</v>
      </c>
      <c r="BR43" s="22">
        <f>SUM(BM43:BQ43)</f>
        <v>346</v>
      </c>
    </row>
    <row r="44" spans="15:70" ht="13.5">
      <c r="O44" s="205" t="s">
        <v>13</v>
      </c>
      <c r="P44" s="206"/>
      <c r="Q44" s="25">
        <f aca="true" t="shared" si="64" ref="Q44:V44">SUM(Q42:Q43)</f>
        <v>173</v>
      </c>
      <c r="R44" s="25">
        <f t="shared" si="64"/>
        <v>106</v>
      </c>
      <c r="S44" s="25">
        <f t="shared" si="64"/>
        <v>150</v>
      </c>
      <c r="T44" s="25">
        <f t="shared" si="64"/>
        <v>165</v>
      </c>
      <c r="U44" s="25">
        <f t="shared" si="64"/>
        <v>163</v>
      </c>
      <c r="V44" s="25">
        <f t="shared" si="64"/>
        <v>757</v>
      </c>
      <c r="W44" s="207" t="s">
        <v>13</v>
      </c>
      <c r="X44" s="208"/>
      <c r="Y44" s="25">
        <f aca="true" t="shared" si="65" ref="Y44:AD44">SUM(Y42:Y43)</f>
        <v>125</v>
      </c>
      <c r="Z44" s="25">
        <f t="shared" si="65"/>
        <v>123</v>
      </c>
      <c r="AA44" s="25">
        <f t="shared" si="65"/>
        <v>123</v>
      </c>
      <c r="AB44" s="25">
        <f t="shared" si="65"/>
        <v>112</v>
      </c>
      <c r="AC44" s="25">
        <f t="shared" si="65"/>
        <v>134</v>
      </c>
      <c r="AD44" s="25">
        <f t="shared" si="65"/>
        <v>617</v>
      </c>
      <c r="AI44" s="205" t="s">
        <v>13</v>
      </c>
      <c r="AJ44" s="206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0</v>
      </c>
      <c r="AO44" s="25">
        <f t="shared" si="66"/>
        <v>1</v>
      </c>
      <c r="AP44" s="25">
        <f t="shared" si="66"/>
        <v>1</v>
      </c>
      <c r="AQ44" s="207" t="s">
        <v>13</v>
      </c>
      <c r="AR44" s="208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5" t="s">
        <v>13</v>
      </c>
      <c r="BD44" s="206"/>
      <c r="BE44" s="25">
        <f aca="true" t="shared" si="68" ref="BE44:BJ44">SUM(BE42:BE43)</f>
        <v>173</v>
      </c>
      <c r="BF44" s="25">
        <f t="shared" si="68"/>
        <v>106</v>
      </c>
      <c r="BG44" s="25">
        <f t="shared" si="68"/>
        <v>150</v>
      </c>
      <c r="BH44" s="25">
        <f t="shared" si="68"/>
        <v>165</v>
      </c>
      <c r="BI44" s="25">
        <f t="shared" si="68"/>
        <v>164</v>
      </c>
      <c r="BJ44" s="25">
        <f t="shared" si="68"/>
        <v>758</v>
      </c>
      <c r="BK44" s="207" t="s">
        <v>13</v>
      </c>
      <c r="BL44" s="208"/>
      <c r="BM44" s="25">
        <f aca="true" t="shared" si="69" ref="BM44:BR44">SUM(BM42:BM43)</f>
        <v>125</v>
      </c>
      <c r="BN44" s="25">
        <f t="shared" si="69"/>
        <v>123</v>
      </c>
      <c r="BO44" s="25">
        <f t="shared" si="69"/>
        <v>123</v>
      </c>
      <c r="BP44" s="25">
        <f t="shared" si="69"/>
        <v>112</v>
      </c>
      <c r="BQ44" s="25">
        <f t="shared" si="69"/>
        <v>134</v>
      </c>
      <c r="BR44" s="25">
        <f t="shared" si="69"/>
        <v>617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5" t="s">
        <v>11</v>
      </c>
      <c r="P46" s="206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14" t="s">
        <v>11</v>
      </c>
      <c r="X46" s="215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5" t="s">
        <v>11</v>
      </c>
      <c r="AJ46" s="206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14" t="s">
        <v>11</v>
      </c>
      <c r="AR46" s="215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5" t="s">
        <v>11</v>
      </c>
      <c r="BD46" s="206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14" t="s">
        <v>11</v>
      </c>
      <c r="BL46" s="215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5" t="s">
        <v>14</v>
      </c>
      <c r="P47" s="209"/>
      <c r="Q47" s="15">
        <v>57</v>
      </c>
      <c r="R47" s="16">
        <v>55</v>
      </c>
      <c r="S47" s="16">
        <v>44</v>
      </c>
      <c r="T47" s="16">
        <v>46</v>
      </c>
      <c r="U47" s="16">
        <v>47</v>
      </c>
      <c r="V47" s="16">
        <f>SUM(Q47:U47)</f>
        <v>249</v>
      </c>
      <c r="W47" s="212" t="s">
        <v>14</v>
      </c>
      <c r="X47" s="213"/>
      <c r="Y47" s="16">
        <v>40</v>
      </c>
      <c r="Z47" s="16">
        <v>31</v>
      </c>
      <c r="AA47" s="16">
        <v>19</v>
      </c>
      <c r="AB47" s="16">
        <v>16</v>
      </c>
      <c r="AC47" s="16">
        <v>25</v>
      </c>
      <c r="AD47" s="17">
        <f>SUM(Y47:AC47)</f>
        <v>131</v>
      </c>
      <c r="AI47" s="205" t="s">
        <v>14</v>
      </c>
      <c r="AJ47" s="209"/>
      <c r="AK47" s="15"/>
      <c r="AL47" s="16"/>
      <c r="AM47" s="16">
        <v>1</v>
      </c>
      <c r="AN47" s="16"/>
      <c r="AO47" s="16"/>
      <c r="AP47" s="16">
        <f>SUM(AK47:AO47)</f>
        <v>1</v>
      </c>
      <c r="AQ47" s="212" t="s">
        <v>14</v>
      </c>
      <c r="AR47" s="213"/>
      <c r="AS47" s="16"/>
      <c r="AT47" s="16"/>
      <c r="AU47" s="16"/>
      <c r="AV47" s="16"/>
      <c r="AW47" s="16"/>
      <c r="AX47" s="17">
        <f>SUM(AS47:AW47)</f>
        <v>0</v>
      </c>
      <c r="BC47" s="205" t="s">
        <v>14</v>
      </c>
      <c r="BD47" s="209"/>
      <c r="BE47" s="15">
        <f>Q47+AK47</f>
        <v>57</v>
      </c>
      <c r="BF47" s="15">
        <f aca="true" t="shared" si="70" ref="BF47:BI48">R47+AL47</f>
        <v>55</v>
      </c>
      <c r="BG47" s="15">
        <f t="shared" si="70"/>
        <v>45</v>
      </c>
      <c r="BH47" s="15">
        <f t="shared" si="70"/>
        <v>46</v>
      </c>
      <c r="BI47" s="15">
        <f t="shared" si="70"/>
        <v>47</v>
      </c>
      <c r="BJ47" s="16">
        <f>SUM(BE47:BI47)</f>
        <v>250</v>
      </c>
      <c r="BK47" s="212" t="s">
        <v>14</v>
      </c>
      <c r="BL47" s="213"/>
      <c r="BM47" s="16">
        <f>Y47+AS47</f>
        <v>40</v>
      </c>
      <c r="BN47" s="16">
        <f aca="true" t="shared" si="71" ref="BN47:BQ48">Z47+AT47</f>
        <v>31</v>
      </c>
      <c r="BO47" s="16">
        <f t="shared" si="71"/>
        <v>19</v>
      </c>
      <c r="BP47" s="16">
        <f t="shared" si="71"/>
        <v>16</v>
      </c>
      <c r="BQ47" s="16">
        <f t="shared" si="71"/>
        <v>25</v>
      </c>
      <c r="BR47" s="17">
        <f>SUM(BM47:BQ47)</f>
        <v>131</v>
      </c>
    </row>
    <row r="48" spans="15:70" ht="14.25" thickBot="1">
      <c r="O48" s="205" t="s">
        <v>16</v>
      </c>
      <c r="P48" s="209"/>
      <c r="Q48" s="20">
        <v>86</v>
      </c>
      <c r="R48" s="21">
        <v>73</v>
      </c>
      <c r="S48" s="21">
        <v>75</v>
      </c>
      <c r="T48" s="21">
        <v>92</v>
      </c>
      <c r="U48" s="21">
        <v>72</v>
      </c>
      <c r="V48" s="21">
        <f>SUM(Q48:U48)</f>
        <v>398</v>
      </c>
      <c r="W48" s="210" t="s">
        <v>16</v>
      </c>
      <c r="X48" s="211"/>
      <c r="Y48" s="21">
        <v>68</v>
      </c>
      <c r="Z48" s="21">
        <v>74</v>
      </c>
      <c r="AA48" s="21">
        <v>63</v>
      </c>
      <c r="AB48" s="21">
        <v>55</v>
      </c>
      <c r="AC48" s="21">
        <v>43</v>
      </c>
      <c r="AD48" s="22">
        <f>SUM(Y48:AC48)</f>
        <v>303</v>
      </c>
      <c r="AI48" s="205" t="s">
        <v>16</v>
      </c>
      <c r="AJ48" s="209"/>
      <c r="AK48" s="20"/>
      <c r="AL48" s="21"/>
      <c r="AM48" s="21"/>
      <c r="AN48" s="21"/>
      <c r="AO48" s="21"/>
      <c r="AP48" s="21">
        <f>SUM(AK48:AO48)</f>
        <v>0</v>
      </c>
      <c r="AQ48" s="210" t="s">
        <v>16</v>
      </c>
      <c r="AR48" s="211"/>
      <c r="AS48" s="21"/>
      <c r="AT48" s="21"/>
      <c r="AU48" s="21"/>
      <c r="AV48" s="21"/>
      <c r="AW48" s="21"/>
      <c r="AX48" s="22">
        <f>SUM(AS48:AW48)</f>
        <v>0</v>
      </c>
      <c r="BC48" s="205" t="s">
        <v>16</v>
      </c>
      <c r="BD48" s="209"/>
      <c r="BE48" s="20">
        <f>Q48+AK48</f>
        <v>86</v>
      </c>
      <c r="BF48" s="20">
        <f t="shared" si="70"/>
        <v>73</v>
      </c>
      <c r="BG48" s="20">
        <f t="shared" si="70"/>
        <v>75</v>
      </c>
      <c r="BH48" s="20">
        <f t="shared" si="70"/>
        <v>92</v>
      </c>
      <c r="BI48" s="20">
        <f t="shared" si="70"/>
        <v>72</v>
      </c>
      <c r="BJ48" s="21">
        <f>SUM(BE48:BI48)</f>
        <v>398</v>
      </c>
      <c r="BK48" s="210" t="s">
        <v>16</v>
      </c>
      <c r="BL48" s="211"/>
      <c r="BM48" s="21">
        <f>Y48+AS48</f>
        <v>68</v>
      </c>
      <c r="BN48" s="21">
        <f t="shared" si="71"/>
        <v>74</v>
      </c>
      <c r="BO48" s="21">
        <f t="shared" si="71"/>
        <v>63</v>
      </c>
      <c r="BP48" s="21">
        <f t="shared" si="71"/>
        <v>55</v>
      </c>
      <c r="BQ48" s="21">
        <f t="shared" si="71"/>
        <v>43</v>
      </c>
      <c r="BR48" s="22">
        <f>SUM(BM48:BQ48)</f>
        <v>303</v>
      </c>
    </row>
    <row r="49" spans="15:70" ht="13.5">
      <c r="O49" s="205" t="s">
        <v>13</v>
      </c>
      <c r="P49" s="206"/>
      <c r="Q49" s="25">
        <f aca="true" t="shared" si="72" ref="Q49:V49">SUM(Q47:Q48)</f>
        <v>143</v>
      </c>
      <c r="R49" s="25">
        <f t="shared" si="72"/>
        <v>128</v>
      </c>
      <c r="S49" s="25">
        <f t="shared" si="72"/>
        <v>119</v>
      </c>
      <c r="T49" s="25">
        <f t="shared" si="72"/>
        <v>138</v>
      </c>
      <c r="U49" s="25">
        <f t="shared" si="72"/>
        <v>119</v>
      </c>
      <c r="V49" s="25">
        <f t="shared" si="72"/>
        <v>647</v>
      </c>
      <c r="W49" s="207" t="s">
        <v>13</v>
      </c>
      <c r="X49" s="208"/>
      <c r="Y49" s="25">
        <f aca="true" t="shared" si="73" ref="Y49:AD49">SUM(Y47:Y48)</f>
        <v>108</v>
      </c>
      <c r="Z49" s="25">
        <f t="shared" si="73"/>
        <v>105</v>
      </c>
      <c r="AA49" s="25">
        <f t="shared" si="73"/>
        <v>82</v>
      </c>
      <c r="AB49" s="25">
        <f t="shared" si="73"/>
        <v>71</v>
      </c>
      <c r="AC49" s="25">
        <f t="shared" si="73"/>
        <v>68</v>
      </c>
      <c r="AD49" s="25">
        <f t="shared" si="73"/>
        <v>434</v>
      </c>
      <c r="AI49" s="205" t="s">
        <v>13</v>
      </c>
      <c r="AJ49" s="206"/>
      <c r="AK49" s="25">
        <f aca="true" t="shared" si="74" ref="AK49:AP49">SUM(AK47:AK48)</f>
        <v>0</v>
      </c>
      <c r="AL49" s="25">
        <f t="shared" si="74"/>
        <v>0</v>
      </c>
      <c r="AM49" s="25">
        <f t="shared" si="74"/>
        <v>1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07" t="s">
        <v>13</v>
      </c>
      <c r="AR49" s="208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5" t="s">
        <v>13</v>
      </c>
      <c r="BD49" s="206"/>
      <c r="BE49" s="25">
        <f aca="true" t="shared" si="76" ref="BE49:BJ49">SUM(BE47:BE48)</f>
        <v>143</v>
      </c>
      <c r="BF49" s="25">
        <f t="shared" si="76"/>
        <v>128</v>
      </c>
      <c r="BG49" s="25">
        <f t="shared" si="76"/>
        <v>120</v>
      </c>
      <c r="BH49" s="25">
        <f t="shared" si="76"/>
        <v>138</v>
      </c>
      <c r="BI49" s="25">
        <f t="shared" si="76"/>
        <v>119</v>
      </c>
      <c r="BJ49" s="25">
        <f t="shared" si="76"/>
        <v>648</v>
      </c>
      <c r="BK49" s="207" t="s">
        <v>13</v>
      </c>
      <c r="BL49" s="208"/>
      <c r="BM49" s="25">
        <f aca="true" t="shared" si="77" ref="BM49:BR49">SUM(BM47:BM48)</f>
        <v>108</v>
      </c>
      <c r="BN49" s="25">
        <f t="shared" si="77"/>
        <v>105</v>
      </c>
      <c r="BO49" s="25">
        <f t="shared" si="77"/>
        <v>82</v>
      </c>
      <c r="BP49" s="25">
        <f t="shared" si="77"/>
        <v>71</v>
      </c>
      <c r="BQ49" s="25">
        <f t="shared" si="77"/>
        <v>68</v>
      </c>
      <c r="BR49" s="25">
        <f t="shared" si="77"/>
        <v>434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5" t="s">
        <v>11</v>
      </c>
      <c r="P51" s="206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14" t="s">
        <v>11</v>
      </c>
      <c r="X51" s="215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5" t="s">
        <v>11</v>
      </c>
      <c r="AJ51" s="206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14" t="s">
        <v>11</v>
      </c>
      <c r="AR51" s="215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5" t="s">
        <v>11</v>
      </c>
      <c r="BD51" s="206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14" t="s">
        <v>11</v>
      </c>
      <c r="BL51" s="215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5" t="s">
        <v>14</v>
      </c>
      <c r="P52" s="209"/>
      <c r="Q52" s="15">
        <v>16</v>
      </c>
      <c r="R52" s="16">
        <v>17</v>
      </c>
      <c r="S52" s="16">
        <v>10</v>
      </c>
      <c r="T52" s="16">
        <v>10</v>
      </c>
      <c r="U52" s="16">
        <v>3</v>
      </c>
      <c r="V52" s="16">
        <f>SUM(Q52:U52)</f>
        <v>56</v>
      </c>
      <c r="W52" s="212" t="s">
        <v>14</v>
      </c>
      <c r="X52" s="213"/>
      <c r="Y52" s="16">
        <v>7</v>
      </c>
      <c r="Z52" s="16">
        <v>3</v>
      </c>
      <c r="AA52" s="16">
        <v>1</v>
      </c>
      <c r="AB52" s="16">
        <v>3</v>
      </c>
      <c r="AC52" s="16">
        <v>0</v>
      </c>
      <c r="AD52" s="17">
        <f>SUM(Y52:AC52)</f>
        <v>14</v>
      </c>
      <c r="AI52" s="205" t="s">
        <v>14</v>
      </c>
      <c r="AJ52" s="209"/>
      <c r="AK52" s="15"/>
      <c r="AL52" s="16"/>
      <c r="AM52" s="16"/>
      <c r="AN52" s="16"/>
      <c r="AO52" s="16"/>
      <c r="AP52" s="16">
        <f>SUM(AK52:AO52)</f>
        <v>0</v>
      </c>
      <c r="AQ52" s="212" t="s">
        <v>14</v>
      </c>
      <c r="AR52" s="213"/>
      <c r="AS52" s="16"/>
      <c r="AT52" s="16"/>
      <c r="AU52" s="16"/>
      <c r="AV52" s="16"/>
      <c r="AW52" s="16"/>
      <c r="AX52" s="17">
        <f>SUM(AS52:AW52)</f>
        <v>0</v>
      </c>
      <c r="BC52" s="205" t="s">
        <v>14</v>
      </c>
      <c r="BD52" s="209"/>
      <c r="BE52" s="15">
        <f aca="true" t="shared" si="78" ref="BE52:BI53">Q52+AK52</f>
        <v>16</v>
      </c>
      <c r="BF52" s="15">
        <f t="shared" si="78"/>
        <v>17</v>
      </c>
      <c r="BG52" s="15">
        <f t="shared" si="78"/>
        <v>10</v>
      </c>
      <c r="BH52" s="15">
        <f t="shared" si="78"/>
        <v>10</v>
      </c>
      <c r="BI52" s="15">
        <f t="shared" si="78"/>
        <v>3</v>
      </c>
      <c r="BJ52" s="16">
        <f>SUM(BE52:BI52)</f>
        <v>56</v>
      </c>
      <c r="BK52" s="212" t="s">
        <v>14</v>
      </c>
      <c r="BL52" s="213"/>
      <c r="BM52" s="16">
        <f>Y52+AS52</f>
        <v>7</v>
      </c>
      <c r="BN52" s="16">
        <f aca="true" t="shared" si="79" ref="BN52:BQ53">Z52+AT52</f>
        <v>3</v>
      </c>
      <c r="BO52" s="16">
        <f t="shared" si="79"/>
        <v>1</v>
      </c>
      <c r="BP52" s="16">
        <f t="shared" si="79"/>
        <v>3</v>
      </c>
      <c r="BQ52" s="16">
        <f t="shared" si="79"/>
        <v>0</v>
      </c>
      <c r="BR52" s="17">
        <f>SUM(BM52:BQ52)</f>
        <v>14</v>
      </c>
    </row>
    <row r="53" spans="15:70" ht="14.25" thickBot="1">
      <c r="O53" s="205" t="s">
        <v>16</v>
      </c>
      <c r="P53" s="209"/>
      <c r="Q53" s="20">
        <v>40</v>
      </c>
      <c r="R53" s="21">
        <v>34</v>
      </c>
      <c r="S53" s="21">
        <v>41</v>
      </c>
      <c r="T53" s="21">
        <v>27</v>
      </c>
      <c r="U53" s="21">
        <v>26</v>
      </c>
      <c r="V53" s="21">
        <f>SUM(Q53:U53)</f>
        <v>168</v>
      </c>
      <c r="W53" s="210" t="s">
        <v>16</v>
      </c>
      <c r="X53" s="211"/>
      <c r="Y53" s="21">
        <v>18</v>
      </c>
      <c r="Z53" s="21">
        <v>15</v>
      </c>
      <c r="AA53" s="21">
        <v>12</v>
      </c>
      <c r="AB53" s="21">
        <v>6</v>
      </c>
      <c r="AC53" s="21">
        <v>7</v>
      </c>
      <c r="AD53" s="22">
        <f>SUM(Y53:AC53)</f>
        <v>58</v>
      </c>
      <c r="AI53" s="205" t="s">
        <v>16</v>
      </c>
      <c r="AJ53" s="209"/>
      <c r="AK53" s="20"/>
      <c r="AL53" s="21"/>
      <c r="AM53" s="21"/>
      <c r="AN53" s="21"/>
      <c r="AO53" s="21"/>
      <c r="AP53" s="21">
        <f>SUM(AK53:AO53)</f>
        <v>0</v>
      </c>
      <c r="AQ53" s="210" t="s">
        <v>16</v>
      </c>
      <c r="AR53" s="211"/>
      <c r="AS53" s="21"/>
      <c r="AT53" s="21"/>
      <c r="AU53" s="21"/>
      <c r="AV53" s="21"/>
      <c r="AW53" s="21"/>
      <c r="AX53" s="22">
        <f>SUM(AS53:AW53)</f>
        <v>0</v>
      </c>
      <c r="BC53" s="205" t="s">
        <v>16</v>
      </c>
      <c r="BD53" s="209"/>
      <c r="BE53" s="20">
        <f t="shared" si="78"/>
        <v>40</v>
      </c>
      <c r="BF53" s="20">
        <f t="shared" si="78"/>
        <v>34</v>
      </c>
      <c r="BG53" s="20">
        <f t="shared" si="78"/>
        <v>41</v>
      </c>
      <c r="BH53" s="20">
        <f t="shared" si="78"/>
        <v>27</v>
      </c>
      <c r="BI53" s="20">
        <f t="shared" si="78"/>
        <v>26</v>
      </c>
      <c r="BJ53" s="21">
        <f>SUM(BE53:BI53)</f>
        <v>168</v>
      </c>
      <c r="BK53" s="210" t="s">
        <v>16</v>
      </c>
      <c r="BL53" s="211"/>
      <c r="BM53" s="21">
        <f>Y53+AS53</f>
        <v>18</v>
      </c>
      <c r="BN53" s="21">
        <f t="shared" si="79"/>
        <v>15</v>
      </c>
      <c r="BO53" s="21">
        <f t="shared" si="79"/>
        <v>12</v>
      </c>
      <c r="BP53" s="21">
        <f t="shared" si="79"/>
        <v>6</v>
      </c>
      <c r="BQ53" s="21">
        <f t="shared" si="79"/>
        <v>7</v>
      </c>
      <c r="BR53" s="22">
        <f>SUM(BM53:BQ53)</f>
        <v>58</v>
      </c>
    </row>
    <row r="54" spans="15:70" ht="13.5">
      <c r="O54" s="205" t="s">
        <v>13</v>
      </c>
      <c r="P54" s="206"/>
      <c r="Q54" s="25">
        <f aca="true" t="shared" si="80" ref="Q54:V54">SUM(Q52:Q53)</f>
        <v>56</v>
      </c>
      <c r="R54" s="25">
        <f t="shared" si="80"/>
        <v>51</v>
      </c>
      <c r="S54" s="25">
        <f t="shared" si="80"/>
        <v>51</v>
      </c>
      <c r="T54" s="25">
        <f t="shared" si="80"/>
        <v>37</v>
      </c>
      <c r="U54" s="25">
        <f t="shared" si="80"/>
        <v>29</v>
      </c>
      <c r="V54" s="25">
        <f t="shared" si="80"/>
        <v>224</v>
      </c>
      <c r="W54" s="207" t="s">
        <v>13</v>
      </c>
      <c r="X54" s="208"/>
      <c r="Y54" s="25">
        <f aca="true" t="shared" si="81" ref="Y54:AD54">SUM(Y52:Y53)</f>
        <v>25</v>
      </c>
      <c r="Z54" s="25">
        <f t="shared" si="81"/>
        <v>18</v>
      </c>
      <c r="AA54" s="25">
        <f t="shared" si="81"/>
        <v>13</v>
      </c>
      <c r="AB54" s="25">
        <f t="shared" si="81"/>
        <v>9</v>
      </c>
      <c r="AC54" s="25">
        <f t="shared" si="81"/>
        <v>7</v>
      </c>
      <c r="AD54" s="25">
        <f t="shared" si="81"/>
        <v>72</v>
      </c>
      <c r="AI54" s="205" t="s">
        <v>13</v>
      </c>
      <c r="AJ54" s="206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07" t="s">
        <v>13</v>
      </c>
      <c r="AR54" s="208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5" t="s">
        <v>13</v>
      </c>
      <c r="BD54" s="206"/>
      <c r="BE54" s="25">
        <f aca="true" t="shared" si="84" ref="BE54:BJ54">SUM(BE52:BE53)</f>
        <v>56</v>
      </c>
      <c r="BF54" s="25">
        <f t="shared" si="84"/>
        <v>51</v>
      </c>
      <c r="BG54" s="25">
        <f t="shared" si="84"/>
        <v>51</v>
      </c>
      <c r="BH54" s="25">
        <f t="shared" si="84"/>
        <v>37</v>
      </c>
      <c r="BI54" s="25">
        <f t="shared" si="84"/>
        <v>29</v>
      </c>
      <c r="BJ54" s="25">
        <f t="shared" si="84"/>
        <v>224</v>
      </c>
      <c r="BK54" s="207" t="s">
        <v>13</v>
      </c>
      <c r="BL54" s="208"/>
      <c r="BM54" s="25">
        <f aca="true" t="shared" si="85" ref="BM54:BR54">SUM(BM52:BM53)</f>
        <v>25</v>
      </c>
      <c r="BN54" s="25">
        <f t="shared" si="85"/>
        <v>18</v>
      </c>
      <c r="BO54" s="25">
        <f t="shared" si="85"/>
        <v>13</v>
      </c>
      <c r="BP54" s="25">
        <f t="shared" si="85"/>
        <v>9</v>
      </c>
      <c r="BQ54" s="25">
        <f t="shared" si="85"/>
        <v>7</v>
      </c>
      <c r="BR54" s="25">
        <f t="shared" si="85"/>
        <v>72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5" t="s">
        <v>11</v>
      </c>
      <c r="P56" s="206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14" t="s">
        <v>11</v>
      </c>
      <c r="X56" s="215"/>
      <c r="Y56" s="14">
        <v>105</v>
      </c>
      <c r="Z56" s="14">
        <v>106</v>
      </c>
      <c r="AA56" s="14">
        <v>107</v>
      </c>
      <c r="AB56" s="14" t="s">
        <v>100</v>
      </c>
      <c r="AC56" s="14" t="s">
        <v>100</v>
      </c>
      <c r="AD56" s="14" t="s">
        <v>13</v>
      </c>
      <c r="AI56" s="205" t="s">
        <v>11</v>
      </c>
      <c r="AJ56" s="206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14" t="s">
        <v>11</v>
      </c>
      <c r="AR56" s="215"/>
      <c r="AS56" s="14">
        <v>105</v>
      </c>
      <c r="AT56" s="14">
        <v>106</v>
      </c>
      <c r="AU56" s="14">
        <v>107</v>
      </c>
      <c r="AV56" s="14" t="s">
        <v>100</v>
      </c>
      <c r="AW56" s="14" t="s">
        <v>100</v>
      </c>
      <c r="AX56" s="14" t="s">
        <v>13</v>
      </c>
      <c r="BC56" s="205" t="s">
        <v>11</v>
      </c>
      <c r="BD56" s="206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14" t="s">
        <v>11</v>
      </c>
      <c r="BL56" s="215"/>
      <c r="BM56" s="14">
        <v>105</v>
      </c>
      <c r="BN56" s="14">
        <v>106</v>
      </c>
      <c r="BO56" s="14">
        <v>107</v>
      </c>
      <c r="BP56" s="14" t="s">
        <v>100</v>
      </c>
      <c r="BQ56" s="14" t="s">
        <v>100</v>
      </c>
      <c r="BR56" s="14" t="s">
        <v>13</v>
      </c>
    </row>
    <row r="57" spans="15:70" ht="13.5">
      <c r="O57" s="205" t="s">
        <v>14</v>
      </c>
      <c r="P57" s="209"/>
      <c r="Q57" s="36"/>
      <c r="R57" s="37"/>
      <c r="S57" s="37"/>
      <c r="T57" s="37"/>
      <c r="U57" s="37"/>
      <c r="V57" s="37">
        <f>SUM(Q57:U57)</f>
        <v>0</v>
      </c>
      <c r="W57" s="212" t="s">
        <v>14</v>
      </c>
      <c r="X57" s="213"/>
      <c r="Y57" s="37"/>
      <c r="Z57" s="37"/>
      <c r="AA57" s="37"/>
      <c r="AB57" s="37"/>
      <c r="AC57" s="37"/>
      <c r="AD57" s="17">
        <f>SUM(Y57:AC57)</f>
        <v>0</v>
      </c>
      <c r="AI57" s="205" t="s">
        <v>14</v>
      </c>
      <c r="AJ57" s="209"/>
      <c r="AK57" s="36"/>
      <c r="AL57" s="37"/>
      <c r="AM57" s="37"/>
      <c r="AN57" s="37"/>
      <c r="AO57" s="37"/>
      <c r="AP57" s="37">
        <f>SUM(AK57:AO57)</f>
        <v>0</v>
      </c>
      <c r="AQ57" s="212" t="s">
        <v>14</v>
      </c>
      <c r="AR57" s="213"/>
      <c r="AS57" s="37"/>
      <c r="AT57" s="37"/>
      <c r="AU57" s="37"/>
      <c r="AV57" s="37"/>
      <c r="AW57" s="37"/>
      <c r="AX57" s="17">
        <f>SUM(AS57:AW57)</f>
        <v>0</v>
      </c>
      <c r="BC57" s="205" t="s">
        <v>14</v>
      </c>
      <c r="BD57" s="209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2" t="s">
        <v>14</v>
      </c>
      <c r="BL57" s="213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5" t="s">
        <v>16</v>
      </c>
      <c r="P58" s="209"/>
      <c r="Q58" s="40">
        <v>7</v>
      </c>
      <c r="R58" s="38">
        <v>2</v>
      </c>
      <c r="S58" s="38"/>
      <c r="T58" s="38">
        <v>2</v>
      </c>
      <c r="U58" s="38">
        <v>2</v>
      </c>
      <c r="V58" s="38">
        <f>SUM(Q58:U58)</f>
        <v>13</v>
      </c>
      <c r="W58" s="210" t="s">
        <v>16</v>
      </c>
      <c r="X58" s="211"/>
      <c r="Y58" s="38"/>
      <c r="Z58" s="38"/>
      <c r="AA58" s="38"/>
      <c r="AB58" s="38"/>
      <c r="AC58" s="38"/>
      <c r="AD58" s="22">
        <f>SUM(Y58:AC58)</f>
        <v>0</v>
      </c>
      <c r="AI58" s="205" t="s">
        <v>16</v>
      </c>
      <c r="AJ58" s="209"/>
      <c r="AK58" s="40"/>
      <c r="AL58" s="38"/>
      <c r="AM58" s="38"/>
      <c r="AN58" s="38"/>
      <c r="AO58" s="38"/>
      <c r="AP58" s="38">
        <f>SUM(AK58:AO58)</f>
        <v>0</v>
      </c>
      <c r="AQ58" s="210" t="s">
        <v>16</v>
      </c>
      <c r="AR58" s="211"/>
      <c r="AS58" s="38"/>
      <c r="AT58" s="38"/>
      <c r="AU58" s="38"/>
      <c r="AV58" s="38"/>
      <c r="AW58" s="38"/>
      <c r="AX58" s="22">
        <f>SUM(AS58:AW58)</f>
        <v>0</v>
      </c>
      <c r="BC58" s="205" t="s">
        <v>16</v>
      </c>
      <c r="BD58" s="209"/>
      <c r="BE58" s="40">
        <f>Q58+AK58</f>
        <v>7</v>
      </c>
      <c r="BF58" s="40">
        <f t="shared" si="86"/>
        <v>2</v>
      </c>
      <c r="BG58" s="40">
        <f t="shared" si="86"/>
        <v>0</v>
      </c>
      <c r="BH58" s="40">
        <f t="shared" si="86"/>
        <v>2</v>
      </c>
      <c r="BI58" s="40">
        <f t="shared" si="86"/>
        <v>2</v>
      </c>
      <c r="BJ58" s="38">
        <f>SUM(BE58:BI58)</f>
        <v>13</v>
      </c>
      <c r="BK58" s="210" t="s">
        <v>16</v>
      </c>
      <c r="BL58" s="211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5" t="s">
        <v>13</v>
      </c>
      <c r="P59" s="206"/>
      <c r="Q59" s="25">
        <f aca="true" t="shared" si="88" ref="Q59:V59">SUM(Q57:Q58)</f>
        <v>7</v>
      </c>
      <c r="R59" s="25">
        <f t="shared" si="88"/>
        <v>2</v>
      </c>
      <c r="S59" s="25">
        <f t="shared" si="88"/>
        <v>0</v>
      </c>
      <c r="T59" s="25">
        <f t="shared" si="88"/>
        <v>2</v>
      </c>
      <c r="U59" s="25">
        <f t="shared" si="88"/>
        <v>2</v>
      </c>
      <c r="V59" s="25">
        <f t="shared" si="88"/>
        <v>13</v>
      </c>
      <c r="W59" s="207" t="s">
        <v>13</v>
      </c>
      <c r="X59" s="208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5" t="s">
        <v>13</v>
      </c>
      <c r="AJ59" s="206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07" t="s">
        <v>13</v>
      </c>
      <c r="AR59" s="208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5" t="s">
        <v>13</v>
      </c>
      <c r="BD59" s="206"/>
      <c r="BE59" s="25">
        <f aca="true" t="shared" si="92" ref="BE59:BJ59">SUM(BE57:BE58)</f>
        <v>7</v>
      </c>
      <c r="BF59" s="25">
        <f t="shared" si="92"/>
        <v>2</v>
      </c>
      <c r="BG59" s="25">
        <f t="shared" si="92"/>
        <v>0</v>
      </c>
      <c r="BH59" s="25">
        <f t="shared" si="92"/>
        <v>2</v>
      </c>
      <c r="BI59" s="25">
        <f t="shared" si="92"/>
        <v>2</v>
      </c>
      <c r="BJ59" s="25">
        <f t="shared" si="92"/>
        <v>13</v>
      </c>
      <c r="BK59" s="207" t="s">
        <v>13</v>
      </c>
      <c r="BL59" s="208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335" t="s">
        <v>61</v>
      </c>
      <c r="AF60" s="335"/>
      <c r="AY60" s="335" t="s">
        <v>61</v>
      </c>
      <c r="AZ60" s="335"/>
      <c r="BS60" s="335" t="s">
        <v>61</v>
      </c>
      <c r="BT60" s="335"/>
    </row>
    <row r="61" spans="17:72" ht="14.25">
      <c r="Q61" s="336" t="s">
        <v>19</v>
      </c>
      <c r="R61" s="337"/>
      <c r="S61" s="338"/>
      <c r="T61" s="158"/>
      <c r="U61" s="159"/>
      <c r="V61" s="339" t="s">
        <v>20</v>
      </c>
      <c r="W61" s="340"/>
      <c r="X61" s="341"/>
      <c r="Y61" s="160"/>
      <c r="Z61" s="160"/>
      <c r="AA61" s="342" t="s">
        <v>21</v>
      </c>
      <c r="AB61" s="343"/>
      <c r="AC61" s="344"/>
      <c r="AE61" s="161" t="s">
        <v>23</v>
      </c>
      <c r="AF61" s="161" t="s">
        <v>24</v>
      </c>
      <c r="AK61" s="196" t="s">
        <v>19</v>
      </c>
      <c r="AL61" s="197"/>
      <c r="AM61" s="198"/>
      <c r="AN61" s="41"/>
      <c r="AP61" s="199" t="s">
        <v>20</v>
      </c>
      <c r="AQ61" s="200"/>
      <c r="AR61" s="201"/>
      <c r="AS61" s="42"/>
      <c r="AT61" s="42"/>
      <c r="AU61" s="202" t="s">
        <v>21</v>
      </c>
      <c r="AV61" s="203"/>
      <c r="AW61" s="204"/>
      <c r="AY61" s="161" t="s">
        <v>23</v>
      </c>
      <c r="AZ61" s="161" t="s">
        <v>24</v>
      </c>
      <c r="BE61" s="196" t="s">
        <v>19</v>
      </c>
      <c r="BF61" s="197"/>
      <c r="BG61" s="198"/>
      <c r="BH61" s="41"/>
      <c r="BJ61" s="199" t="s">
        <v>20</v>
      </c>
      <c r="BK61" s="200"/>
      <c r="BL61" s="201"/>
      <c r="BM61" s="42"/>
      <c r="BN61" s="42"/>
      <c r="BO61" s="202" t="s">
        <v>21</v>
      </c>
      <c r="BP61" s="203"/>
      <c r="BQ61" s="204"/>
      <c r="BS61" s="161" t="s">
        <v>23</v>
      </c>
      <c r="BT61" s="161" t="s">
        <v>24</v>
      </c>
    </row>
    <row r="62" spans="17:72" ht="14.25">
      <c r="Q62" s="162" t="s">
        <v>17</v>
      </c>
      <c r="R62" s="345">
        <f>V7+AD7+V12</f>
        <v>648</v>
      </c>
      <c r="S62" s="346"/>
      <c r="T62" s="158"/>
      <c r="U62" s="159"/>
      <c r="V62" s="162" t="s">
        <v>17</v>
      </c>
      <c r="W62" s="345">
        <f>AD12+V17+AD17+V22+AD22+V27+AD27+V32+AD32+V37</f>
        <v>2992</v>
      </c>
      <c r="X62" s="346"/>
      <c r="Y62" s="163"/>
      <c r="Z62" s="163"/>
      <c r="AA62" s="162" t="s">
        <v>17</v>
      </c>
      <c r="AB62" s="345">
        <f>AD37+V42+AD42+V47+AD47+V52+AD52+V57+AD57</f>
        <v>1615</v>
      </c>
      <c r="AC62" s="346"/>
      <c r="AD62" s="164" t="s">
        <v>17</v>
      </c>
      <c r="AE62" s="165">
        <f>AD37+V42</f>
        <v>894</v>
      </c>
      <c r="AF62" s="165">
        <f>AD42+V47+AD47+V52+AD52+V57+AD57</f>
        <v>721</v>
      </c>
      <c r="AK62" s="43" t="s">
        <v>17</v>
      </c>
      <c r="AL62" s="193">
        <f>AP7+AX7+AP12</f>
        <v>0</v>
      </c>
      <c r="AM62" s="195"/>
      <c r="AN62" s="41"/>
      <c r="AP62" s="43" t="s">
        <v>17</v>
      </c>
      <c r="AQ62" s="193">
        <f>AX12+AP17+AX17+AP22+AX22+AP27+AX27+AP32+AX32+AP37</f>
        <v>21</v>
      </c>
      <c r="AR62" s="195"/>
      <c r="AS62" s="44"/>
      <c r="AT62" s="44"/>
      <c r="AU62" s="43" t="s">
        <v>17</v>
      </c>
      <c r="AV62" s="193">
        <f>AX37+AP42+AX42+AP47+AX47+AP52+AX52+AP57+AX57</f>
        <v>2</v>
      </c>
      <c r="AW62" s="195"/>
      <c r="AX62" s="164" t="s">
        <v>17</v>
      </c>
      <c r="AY62" s="165">
        <f>AX37+AP42</f>
        <v>1</v>
      </c>
      <c r="AZ62" s="165">
        <f>AX42+AP47+AX47+AP52+AX52+AP57+AX57</f>
        <v>1</v>
      </c>
      <c r="BE62" s="43" t="s">
        <v>17</v>
      </c>
      <c r="BF62" s="193">
        <f>BJ7+BR7+BJ12</f>
        <v>648</v>
      </c>
      <c r="BG62" s="195"/>
      <c r="BH62" s="41"/>
      <c r="BJ62" s="43" t="s">
        <v>17</v>
      </c>
      <c r="BK62" s="193">
        <f>BR12+BJ17+BR17+BJ22+BR22+BJ27+BR27+BJ32+BR32+BJ37</f>
        <v>3013</v>
      </c>
      <c r="BL62" s="195"/>
      <c r="BM62" s="44"/>
      <c r="BN62" s="44"/>
      <c r="BO62" s="43" t="s">
        <v>17</v>
      </c>
      <c r="BP62" s="193">
        <f>BR37+BJ42+BR42+BJ47+BR47+BJ52+BR52+BJ57+BR57</f>
        <v>1617</v>
      </c>
      <c r="BQ62" s="195"/>
      <c r="BR62" s="164" t="s">
        <v>17</v>
      </c>
      <c r="BS62" s="165">
        <f>BR37+BJ42</f>
        <v>895</v>
      </c>
      <c r="BT62" s="165">
        <f>BR42+BJ47+BR47+BJ52+BR52+BJ57+BR57</f>
        <v>722</v>
      </c>
    </row>
    <row r="63" spans="17:72" ht="15" thickBot="1">
      <c r="Q63" s="166" t="s">
        <v>15</v>
      </c>
      <c r="R63" s="347">
        <f>V8+AD8+V13</f>
        <v>668</v>
      </c>
      <c r="S63" s="348"/>
      <c r="T63" s="158"/>
      <c r="U63" s="159"/>
      <c r="V63" s="166" t="s">
        <v>15</v>
      </c>
      <c r="W63" s="347">
        <f>AD13+V18+AD18+V23+AD23+V28+AD28+V33+AD33+V38</f>
        <v>2927</v>
      </c>
      <c r="X63" s="348"/>
      <c r="Y63" s="163"/>
      <c r="Z63" s="163"/>
      <c r="AA63" s="166" t="s">
        <v>15</v>
      </c>
      <c r="AB63" s="347">
        <f>AD38+V43+AD43+V48+AD48+V53+AD53+V58+AD58</f>
        <v>2231</v>
      </c>
      <c r="AC63" s="348"/>
      <c r="AD63" s="164" t="s">
        <v>15</v>
      </c>
      <c r="AE63" s="167">
        <f>AD38+V43</f>
        <v>945</v>
      </c>
      <c r="AF63" s="167">
        <f>AD43+V48+AD48+V53+AD53+V58+AD58</f>
        <v>1286</v>
      </c>
      <c r="AK63" s="43" t="s">
        <v>15</v>
      </c>
      <c r="AL63" s="193">
        <f>AP8+AX8+AP13</f>
        <v>0</v>
      </c>
      <c r="AM63" s="195"/>
      <c r="AN63" s="41"/>
      <c r="AP63" s="43" t="s">
        <v>15</v>
      </c>
      <c r="AQ63" s="193">
        <f>AX13+AP18+AX18+AP23+AX23+AP28+AX28+AP33+AX33+AP38</f>
        <v>38</v>
      </c>
      <c r="AR63" s="195"/>
      <c r="AS63" s="44"/>
      <c r="AT63" s="44"/>
      <c r="AU63" s="43" t="s">
        <v>15</v>
      </c>
      <c r="AV63" s="193">
        <f>AX38+AP43+AX43+AP48+AX48+AP53+AX53+AP58+AX58</f>
        <v>1</v>
      </c>
      <c r="AW63" s="195"/>
      <c r="AX63" s="164" t="s">
        <v>15</v>
      </c>
      <c r="AY63" s="167">
        <f>AX38+AP43</f>
        <v>1</v>
      </c>
      <c r="AZ63" s="167">
        <f>AX43+AP48+AX48+AP53+AX53+AP58+AX58</f>
        <v>0</v>
      </c>
      <c r="BE63" s="43" t="s">
        <v>15</v>
      </c>
      <c r="BF63" s="193">
        <f>BJ8+BR8+BJ13</f>
        <v>668</v>
      </c>
      <c r="BG63" s="195"/>
      <c r="BH63" s="41"/>
      <c r="BJ63" s="43" t="s">
        <v>15</v>
      </c>
      <c r="BK63" s="193">
        <f>BR13+BJ18+BR18+BJ23+BR23+BJ28+BR28+BJ33+BR33+BJ38</f>
        <v>2965</v>
      </c>
      <c r="BL63" s="195"/>
      <c r="BM63" s="44"/>
      <c r="BN63" s="44"/>
      <c r="BO63" s="43" t="s">
        <v>15</v>
      </c>
      <c r="BP63" s="193">
        <f>BR38+BJ43+BR43+BJ48+BR48+BJ53+BR53+BJ58+BR58</f>
        <v>2232</v>
      </c>
      <c r="BQ63" s="194"/>
      <c r="BR63" s="164" t="s">
        <v>15</v>
      </c>
      <c r="BS63" s="167">
        <f>BR38+BJ43</f>
        <v>946</v>
      </c>
      <c r="BT63" s="167">
        <f>BR43+BJ48+BR48+BJ53+BR53+BJ58+BR58</f>
        <v>1286</v>
      </c>
    </row>
    <row r="64" spans="17:76" ht="15" thickBot="1">
      <c r="Q64" s="168" t="s">
        <v>13</v>
      </c>
      <c r="R64" s="349">
        <f>R62+R63</f>
        <v>1316</v>
      </c>
      <c r="S64" s="350"/>
      <c r="T64" s="158"/>
      <c r="U64" s="159"/>
      <c r="V64" s="168" t="s">
        <v>13</v>
      </c>
      <c r="W64" s="349">
        <f>W62+W63</f>
        <v>5919</v>
      </c>
      <c r="X64" s="350"/>
      <c r="Y64" s="163"/>
      <c r="Z64" s="163"/>
      <c r="AA64" s="168" t="s">
        <v>13</v>
      </c>
      <c r="AB64" s="349">
        <f>AB62+AB63</f>
        <v>3846</v>
      </c>
      <c r="AC64" s="350"/>
      <c r="AD64" s="164" t="s">
        <v>13</v>
      </c>
      <c r="AE64" s="169">
        <f>AD39+V44</f>
        <v>1839</v>
      </c>
      <c r="AF64" s="170">
        <f>AD44+V49+AD49+V54+AD54+V59+AD59</f>
        <v>2007</v>
      </c>
      <c r="AK64" s="43" t="s">
        <v>13</v>
      </c>
      <c r="AL64" s="193">
        <f>AL62+AL63</f>
        <v>0</v>
      </c>
      <c r="AM64" s="195"/>
      <c r="AN64" s="41"/>
      <c r="AP64" s="43" t="s">
        <v>13</v>
      </c>
      <c r="AQ64" s="193">
        <f>AQ62+AQ63</f>
        <v>59</v>
      </c>
      <c r="AR64" s="195"/>
      <c r="AS64" s="44"/>
      <c r="AT64" s="44"/>
      <c r="AU64" s="43" t="s">
        <v>13</v>
      </c>
      <c r="AV64" s="193">
        <f>AV62+AV63</f>
        <v>3</v>
      </c>
      <c r="AW64" s="195"/>
      <c r="AX64" s="164" t="s">
        <v>13</v>
      </c>
      <c r="AY64" s="169">
        <f>AX39+AP44</f>
        <v>2</v>
      </c>
      <c r="AZ64" s="170">
        <f>AX44+AP49+AX49+AP54+AX54+AP59+AX59</f>
        <v>1</v>
      </c>
      <c r="BE64" s="43" t="s">
        <v>13</v>
      </c>
      <c r="BF64" s="193">
        <f>BF62+BF63</f>
        <v>1316</v>
      </c>
      <c r="BG64" s="195"/>
      <c r="BH64" s="41"/>
      <c r="BJ64" s="43" t="s">
        <v>13</v>
      </c>
      <c r="BK64" s="193">
        <f>BK62+BK63</f>
        <v>5978</v>
      </c>
      <c r="BL64" s="195"/>
      <c r="BM64" s="44"/>
      <c r="BN64" s="44"/>
      <c r="BO64" s="43" t="s">
        <v>13</v>
      </c>
      <c r="BP64" s="193">
        <f>BP62+BP63</f>
        <v>3849</v>
      </c>
      <c r="BQ64" s="195"/>
      <c r="BR64" s="164" t="s">
        <v>13</v>
      </c>
      <c r="BS64" s="169">
        <f>BR39+BJ44</f>
        <v>1841</v>
      </c>
      <c r="BT64" s="170">
        <f>BR44+BJ49+BR49+BJ54+BR54+BJ59+BR59</f>
        <v>2008</v>
      </c>
      <c r="BW64" s="45"/>
      <c r="BX64" s="45"/>
    </row>
    <row r="65" spans="17:76" ht="14.25">
      <c r="Q65" s="171" t="s">
        <v>101</v>
      </c>
      <c r="R65" s="351">
        <f>R64/O9</f>
        <v>0.11876184459886292</v>
      </c>
      <c r="S65" s="352"/>
      <c r="T65" s="159"/>
      <c r="U65" s="159"/>
      <c r="V65" s="171" t="s">
        <v>101</v>
      </c>
      <c r="W65" s="351">
        <f>W64/O9</f>
        <v>0.5341575670065879</v>
      </c>
      <c r="X65" s="352"/>
      <c r="Y65" s="172"/>
      <c r="Z65" s="172"/>
      <c r="AA65" s="171" t="s">
        <v>101</v>
      </c>
      <c r="AB65" s="351">
        <f>AB64/O9</f>
        <v>0.34708058839454925</v>
      </c>
      <c r="AC65" s="352"/>
      <c r="AE65" s="173">
        <f>AE64/O9</f>
        <v>0.16595975092500675</v>
      </c>
      <c r="AF65" s="173">
        <f>AF64/O9</f>
        <v>0.18112083746954247</v>
      </c>
      <c r="AK65" s="46" t="s">
        <v>101</v>
      </c>
      <c r="AL65" s="190">
        <f>AL64/AI9</f>
        <v>0</v>
      </c>
      <c r="AM65" s="191"/>
      <c r="AP65" s="46" t="s">
        <v>101</v>
      </c>
      <c r="AQ65" s="190">
        <f>AQ64/AI9</f>
        <v>0.9516129032258065</v>
      </c>
      <c r="AR65" s="191"/>
      <c r="AS65" s="47"/>
      <c r="AT65" s="47"/>
      <c r="AU65" s="46" t="s">
        <v>101</v>
      </c>
      <c r="AV65" s="190">
        <f>AV64/AI9</f>
        <v>0.04838709677419355</v>
      </c>
      <c r="AW65" s="191"/>
      <c r="AY65" s="173">
        <f>AY64/AI9</f>
        <v>0.03225806451612903</v>
      </c>
      <c r="AZ65" s="173">
        <f>AZ64/AI9</f>
        <v>0.016129032258064516</v>
      </c>
      <c r="BE65" s="46" t="s">
        <v>101</v>
      </c>
      <c r="BF65" s="190">
        <f>BF64/BC9</f>
        <v>0.11810104998653863</v>
      </c>
      <c r="BG65" s="191"/>
      <c r="BJ65" s="46" t="s">
        <v>101</v>
      </c>
      <c r="BK65" s="190">
        <f>BK64/BC9</f>
        <v>0.5364803015345957</v>
      </c>
      <c r="BL65" s="191"/>
      <c r="BM65" s="47"/>
      <c r="BN65" s="47"/>
      <c r="BO65" s="46" t="s">
        <v>101</v>
      </c>
      <c r="BP65" s="190">
        <f>BP64/BC9</f>
        <v>0.34541864847886566</v>
      </c>
      <c r="BQ65" s="191"/>
      <c r="BS65" s="173">
        <f>BS64/BC9</f>
        <v>0.16521583056627479</v>
      </c>
      <c r="BT65" s="173">
        <f>BT64/BC9</f>
        <v>0.18020281791259085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192">
        <f>V27+AD27+V32+AD32+V37</f>
        <v>1767</v>
      </c>
      <c r="AA74" s="192"/>
    </row>
    <row r="75" spans="23:27" ht="13.5">
      <c r="W75" s="49"/>
      <c r="X75" s="49"/>
      <c r="Y75" s="50" t="s">
        <v>31</v>
      </c>
      <c r="Z75" s="192">
        <f>V28+AD28+V33+AD33+V38</f>
        <v>1743</v>
      </c>
      <c r="AA75" s="192"/>
    </row>
  </sheetData>
  <sheetProtection/>
  <mergeCells count="408">
    <mergeCell ref="BK65:BL65"/>
    <mergeCell ref="BP65:BQ65"/>
    <mergeCell ref="Z74:AA74"/>
    <mergeCell ref="Z75:AA75"/>
    <mergeCell ref="BF64:BG64"/>
    <mergeCell ref="BK64:BL64"/>
    <mergeCell ref="BP64:BQ64"/>
    <mergeCell ref="BF65:BG65"/>
    <mergeCell ref="R65:S65"/>
    <mergeCell ref="W65:X65"/>
    <mergeCell ref="AB65:AC65"/>
    <mergeCell ref="AL65:AM65"/>
    <mergeCell ref="AQ65:AR65"/>
    <mergeCell ref="AV65:AW65"/>
    <mergeCell ref="R64:S64"/>
    <mergeCell ref="W64:X64"/>
    <mergeCell ref="AB64:AC64"/>
    <mergeCell ref="AL64:AM64"/>
    <mergeCell ref="AQ64:AR64"/>
    <mergeCell ref="AV64:AW64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O34:P34"/>
    <mergeCell ref="W34:X34"/>
    <mergeCell ref="AI34:AJ34"/>
    <mergeCell ref="C34:C35"/>
    <mergeCell ref="D34:D35"/>
    <mergeCell ref="E34:E35"/>
    <mergeCell ref="F34:F35"/>
    <mergeCell ref="G34:G35"/>
    <mergeCell ref="H34:H35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75" zoomScaleSheetLayoutView="75" zoomScalePageLayoutView="0" workbookViewId="0" topLeftCell="AO1">
      <selection activeCell="V58" sqref="V58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51"/>
      <c r="M1" s="30" t="s">
        <v>33</v>
      </c>
      <c r="N1" s="2"/>
      <c r="O1" s="2"/>
    </row>
    <row r="2" spans="1:9" ht="13.5" customHeight="1">
      <c r="A2" s="353"/>
      <c r="B2" s="353"/>
      <c r="C2" s="237" t="s">
        <v>34</v>
      </c>
      <c r="D2" s="237"/>
      <c r="E2" s="237"/>
      <c r="F2" s="237"/>
      <c r="G2" s="237"/>
      <c r="H2" s="237"/>
      <c r="I2" s="237"/>
    </row>
    <row r="3" spans="1:67" ht="13.5" customHeight="1">
      <c r="A3" s="353"/>
      <c r="B3" s="353"/>
      <c r="C3" s="237"/>
      <c r="D3" s="237"/>
      <c r="E3" s="237"/>
      <c r="F3" s="237"/>
      <c r="G3" s="237"/>
      <c r="H3" s="237"/>
      <c r="I3" s="237"/>
      <c r="Q3" s="232" t="s">
        <v>1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K3" s="232" t="s">
        <v>2</v>
      </c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BE3" s="232" t="s">
        <v>3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7:70" ht="14.25">
      <c r="G4" s="238" t="s">
        <v>102</v>
      </c>
      <c r="H4" s="239"/>
      <c r="I4" s="239"/>
      <c r="J4" s="239"/>
      <c r="K4" s="239"/>
      <c r="M4" s="3" t="s">
        <v>4</v>
      </c>
      <c r="N4" s="4"/>
      <c r="O4" s="3"/>
      <c r="V4" s="5"/>
      <c r="W4" s="6"/>
      <c r="X4" s="6"/>
      <c r="Z4" s="233" t="str">
        <f>G4</f>
        <v>平成29年3月31日現在 </v>
      </c>
      <c r="AA4" s="234"/>
      <c r="AB4" s="234"/>
      <c r="AC4" s="234"/>
      <c r="AD4" s="234"/>
      <c r="AG4" s="7" t="s">
        <v>5</v>
      </c>
      <c r="AH4" s="8"/>
      <c r="AI4" s="7"/>
      <c r="AP4" s="5"/>
      <c r="AQ4" s="6"/>
      <c r="AR4" s="6"/>
      <c r="AT4" s="235" t="str">
        <f>Z4</f>
        <v>平成29年3月31日現在 </v>
      </c>
      <c r="AU4" s="236"/>
      <c r="AV4" s="236"/>
      <c r="AW4" s="236"/>
      <c r="AX4" s="236"/>
      <c r="BA4" s="9" t="s">
        <v>6</v>
      </c>
      <c r="BB4" s="10"/>
      <c r="BC4" s="9"/>
      <c r="BJ4" s="5"/>
      <c r="BK4" s="6"/>
      <c r="BL4" s="6"/>
      <c r="BN4" s="235" t="str">
        <f>AT4</f>
        <v>平成29年3月31日現在 </v>
      </c>
      <c r="BO4" s="236"/>
      <c r="BP4" s="236"/>
      <c r="BQ4" s="236"/>
      <c r="BR4" s="236"/>
    </row>
    <row r="5" spans="13:70" ht="14.25" thickBot="1">
      <c r="M5" s="226" t="s">
        <v>7</v>
      </c>
      <c r="N5" s="227"/>
      <c r="O5" s="228" t="s">
        <v>8</v>
      </c>
      <c r="P5" s="229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226" t="s">
        <v>7</v>
      </c>
      <c r="AH5" s="227"/>
      <c r="AI5" s="226" t="s">
        <v>9</v>
      </c>
      <c r="AJ5" s="195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226" t="s">
        <v>7</v>
      </c>
      <c r="BB5" s="227"/>
      <c r="BC5" s="230" t="s">
        <v>10</v>
      </c>
      <c r="BD5" s="23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240" t="s">
        <v>36</v>
      </c>
      <c r="C6" s="242" t="s">
        <v>37</v>
      </c>
      <c r="D6" s="243"/>
      <c r="E6" s="244"/>
      <c r="F6" s="245" t="s">
        <v>38</v>
      </c>
      <c r="G6" s="243"/>
      <c r="H6" s="246"/>
      <c r="I6" s="247" t="s">
        <v>39</v>
      </c>
      <c r="J6" s="248"/>
      <c r="K6" s="249"/>
      <c r="L6" s="52"/>
      <c r="M6" s="205" t="s">
        <v>11</v>
      </c>
      <c r="N6" s="206"/>
      <c r="O6" s="224" t="s">
        <v>106</v>
      </c>
      <c r="P6" s="22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14" t="s">
        <v>11</v>
      </c>
      <c r="X6" s="215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5" t="s">
        <v>11</v>
      </c>
      <c r="AH6" s="206"/>
      <c r="AI6" s="224" t="s">
        <v>103</v>
      </c>
      <c r="AJ6" s="22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14" t="s">
        <v>11</v>
      </c>
      <c r="AR6" s="215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5" t="s">
        <v>11</v>
      </c>
      <c r="BB6" s="206"/>
      <c r="BC6" s="224" t="s">
        <v>103</v>
      </c>
      <c r="BD6" s="22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14" t="s">
        <v>11</v>
      </c>
      <c r="BL6" s="215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241"/>
      <c r="C7" s="53" t="s">
        <v>17</v>
      </c>
      <c r="D7" s="54" t="s">
        <v>15</v>
      </c>
      <c r="E7" s="55" t="s">
        <v>40</v>
      </c>
      <c r="F7" s="56" t="s">
        <v>17</v>
      </c>
      <c r="G7" s="54" t="s">
        <v>15</v>
      </c>
      <c r="H7" s="55" t="s">
        <v>40</v>
      </c>
      <c r="I7" s="57" t="s">
        <v>17</v>
      </c>
      <c r="J7" s="58" t="s">
        <v>15</v>
      </c>
      <c r="K7" s="59" t="s">
        <v>40</v>
      </c>
      <c r="M7" s="205" t="s">
        <v>14</v>
      </c>
      <c r="N7" s="206"/>
      <c r="O7" s="217">
        <f>V7+AD7+V12+AD12+V17+AD17+V22+AD22+V27+AD27+V32+AD32+V37+AD37+V42+AD42+V47+AD47+V52+AD52+V57+AD57</f>
        <v>5229</v>
      </c>
      <c r="P7" s="221"/>
      <c r="Q7" s="15">
        <v>31</v>
      </c>
      <c r="R7" s="16">
        <v>37</v>
      </c>
      <c r="S7" s="16">
        <v>31</v>
      </c>
      <c r="T7" s="16">
        <v>36</v>
      </c>
      <c r="U7" s="16">
        <v>35</v>
      </c>
      <c r="V7" s="16">
        <f>SUM(Q7:U7)</f>
        <v>170</v>
      </c>
      <c r="W7" s="212" t="s">
        <v>14</v>
      </c>
      <c r="X7" s="213"/>
      <c r="Y7" s="16">
        <v>45</v>
      </c>
      <c r="Z7" s="16">
        <v>31</v>
      </c>
      <c r="AA7" s="16">
        <v>49</v>
      </c>
      <c r="AB7" s="16">
        <v>43</v>
      </c>
      <c r="AC7" s="16">
        <v>38</v>
      </c>
      <c r="AD7" s="17">
        <f>SUM(Y7:AC7)</f>
        <v>206</v>
      </c>
      <c r="AG7" s="205" t="s">
        <v>14</v>
      </c>
      <c r="AH7" s="206"/>
      <c r="AI7" s="217">
        <f>AP7+AX7+AP12+AX12+AP17+AX17+AP22+AX22+AP27+AX27+AP32+AX32+AP37+AX37+AP42+AX42+AP47+AX47+AP52+AX52+AP57+AX57</f>
        <v>22</v>
      </c>
      <c r="AJ7" s="221"/>
      <c r="AK7" s="15"/>
      <c r="AL7" s="16"/>
      <c r="AM7" s="16"/>
      <c r="AN7" s="16"/>
      <c r="AO7" s="16"/>
      <c r="AP7" s="16">
        <f>SUM(AK7:AO7)</f>
        <v>0</v>
      </c>
      <c r="AQ7" s="212" t="s">
        <v>14</v>
      </c>
      <c r="AR7" s="213"/>
      <c r="AS7" s="16"/>
      <c r="AT7" s="16"/>
      <c r="AU7" s="16"/>
      <c r="AV7" s="16"/>
      <c r="AW7" s="16"/>
      <c r="AX7" s="17">
        <f>SUM(AS7:AW7)</f>
        <v>0</v>
      </c>
      <c r="BA7" s="205" t="s">
        <v>14</v>
      </c>
      <c r="BB7" s="206"/>
      <c r="BC7" s="217">
        <f>BJ7+BR7+BJ12+BR12+BJ17+BR17+BJ22+BR22+BJ27+BR27+BJ32+BR32+BJ37+BR37+BJ42+BR42+BJ47+BR47+BJ52+BR52+BJ57+BR57</f>
        <v>5251</v>
      </c>
      <c r="BD7" s="221"/>
      <c r="BE7" s="15">
        <f>Q7+AK7</f>
        <v>31</v>
      </c>
      <c r="BF7" s="16">
        <f aca="true" t="shared" si="0" ref="BF7:BJ8">R7+AL7</f>
        <v>37</v>
      </c>
      <c r="BG7" s="16">
        <f t="shared" si="0"/>
        <v>31</v>
      </c>
      <c r="BH7" s="16">
        <f t="shared" si="0"/>
        <v>36</v>
      </c>
      <c r="BI7" s="17">
        <f t="shared" si="0"/>
        <v>35</v>
      </c>
      <c r="BJ7" s="18">
        <f t="shared" si="0"/>
        <v>170</v>
      </c>
      <c r="BK7" s="223" t="s">
        <v>14</v>
      </c>
      <c r="BL7" s="223"/>
      <c r="BM7" s="15">
        <f>Y7+AS7</f>
        <v>45</v>
      </c>
      <c r="BN7" s="16">
        <f aca="true" t="shared" si="1" ref="BN7:BQ8">Z7+AT7</f>
        <v>31</v>
      </c>
      <c r="BO7" s="16">
        <f t="shared" si="1"/>
        <v>49</v>
      </c>
      <c r="BP7" s="16">
        <f t="shared" si="1"/>
        <v>43</v>
      </c>
      <c r="BQ7" s="17">
        <f t="shared" si="1"/>
        <v>38</v>
      </c>
      <c r="BR7" s="19">
        <f>SUM(BM7:BQ7)</f>
        <v>206</v>
      </c>
    </row>
    <row r="8" spans="2:70" ht="12.75" customHeight="1" thickBot="1">
      <c r="B8" s="60" t="s">
        <v>41</v>
      </c>
      <c r="C8" s="61">
        <f aca="true" t="shared" si="2" ref="C8:H8">+C10-C9</f>
        <v>3615</v>
      </c>
      <c r="D8" s="62">
        <f t="shared" si="2"/>
        <v>3575</v>
      </c>
      <c r="E8" s="63">
        <f t="shared" si="2"/>
        <v>7190</v>
      </c>
      <c r="F8" s="64">
        <f t="shared" si="2"/>
        <v>20</v>
      </c>
      <c r="G8" s="65">
        <f t="shared" si="2"/>
        <v>35</v>
      </c>
      <c r="H8" s="63">
        <f t="shared" si="2"/>
        <v>55</v>
      </c>
      <c r="I8" s="66">
        <f aca="true" t="shared" si="3" ref="I8:K10">+C8+F8</f>
        <v>3635</v>
      </c>
      <c r="J8" s="67">
        <f t="shared" si="3"/>
        <v>3610</v>
      </c>
      <c r="K8" s="68">
        <f t="shared" si="3"/>
        <v>7245</v>
      </c>
      <c r="L8" s="69"/>
      <c r="M8" s="205" t="s">
        <v>15</v>
      </c>
      <c r="N8" s="206"/>
      <c r="O8" s="217">
        <f>V8+AD8+V13+AD13+V18+AD18+V23+AD23+V28+AD28+V33+AD33+V38+AD38+V43+AD43+V48+AD48+V53+AD53+V58+AD58</f>
        <v>5814</v>
      </c>
      <c r="P8" s="221"/>
      <c r="Q8" s="20">
        <v>26</v>
      </c>
      <c r="R8" s="21">
        <v>28</v>
      </c>
      <c r="S8" s="21">
        <v>38</v>
      </c>
      <c r="T8" s="21">
        <v>35</v>
      </c>
      <c r="U8" s="21">
        <v>46</v>
      </c>
      <c r="V8" s="21">
        <f>SUM(Q8:U8)</f>
        <v>173</v>
      </c>
      <c r="W8" s="210" t="s">
        <v>16</v>
      </c>
      <c r="X8" s="211"/>
      <c r="Y8" s="21">
        <v>50</v>
      </c>
      <c r="Z8" s="38">
        <v>44</v>
      </c>
      <c r="AA8" s="21">
        <v>45</v>
      </c>
      <c r="AB8" s="21">
        <v>37</v>
      </c>
      <c r="AC8" s="21">
        <v>43</v>
      </c>
      <c r="AD8" s="22">
        <f>SUM(Y8:AC8)</f>
        <v>219</v>
      </c>
      <c r="AG8" s="205" t="s">
        <v>15</v>
      </c>
      <c r="AH8" s="206"/>
      <c r="AI8" s="217">
        <f>AP8+AX8+AP13+AX13+AP18+AX18+AP23+AX23+AP28+AX28+AP33+AX33+AP38+AX38+AP43+AX43+AP48+AX48+AP53+AX53+AP58+AX58</f>
        <v>36</v>
      </c>
      <c r="AJ8" s="221"/>
      <c r="AK8" s="20"/>
      <c r="AL8" s="21"/>
      <c r="AM8" s="21"/>
      <c r="AN8" s="21"/>
      <c r="AO8" s="21"/>
      <c r="AP8" s="21">
        <f>SUM(AK8:AO8)</f>
        <v>0</v>
      </c>
      <c r="AQ8" s="210" t="s">
        <v>16</v>
      </c>
      <c r="AR8" s="211"/>
      <c r="AS8" s="21"/>
      <c r="AT8" s="21"/>
      <c r="AU8" s="21"/>
      <c r="AV8" s="21"/>
      <c r="AW8" s="21"/>
      <c r="AX8" s="22">
        <f>SUM(AS8:AW8)</f>
        <v>0</v>
      </c>
      <c r="BA8" s="205" t="s">
        <v>15</v>
      </c>
      <c r="BB8" s="206"/>
      <c r="BC8" s="217">
        <f>BJ8+BR8+BJ13+BR13+BJ18+BR18+BJ23+BR23+BJ28+BR28+BJ33+BR33+BJ38+BR38+BJ43+BR43+BJ48+BR48+BJ53+BR53+BJ58+BR58</f>
        <v>5850</v>
      </c>
      <c r="BD8" s="221"/>
      <c r="BE8" s="20">
        <f>Q8+AK8</f>
        <v>26</v>
      </c>
      <c r="BF8" s="21">
        <f t="shared" si="0"/>
        <v>28</v>
      </c>
      <c r="BG8" s="21">
        <f t="shared" si="0"/>
        <v>38</v>
      </c>
      <c r="BH8" s="21">
        <f t="shared" si="0"/>
        <v>35</v>
      </c>
      <c r="BI8" s="22">
        <f t="shared" si="0"/>
        <v>46</v>
      </c>
      <c r="BJ8" s="23">
        <f>SUM(BE8:BI8)</f>
        <v>173</v>
      </c>
      <c r="BK8" s="216" t="s">
        <v>16</v>
      </c>
      <c r="BL8" s="216"/>
      <c r="BM8" s="20">
        <f>Y8+AS8</f>
        <v>50</v>
      </c>
      <c r="BN8" s="21">
        <f t="shared" si="1"/>
        <v>44</v>
      </c>
      <c r="BO8" s="21">
        <f t="shared" si="1"/>
        <v>45</v>
      </c>
      <c r="BP8" s="21">
        <f t="shared" si="1"/>
        <v>37</v>
      </c>
      <c r="BQ8" s="22">
        <f t="shared" si="1"/>
        <v>43</v>
      </c>
      <c r="BR8" s="24">
        <f>SUM(BM8:BQ8)</f>
        <v>219</v>
      </c>
    </row>
    <row r="9" spans="2:70" ht="15.75" thickBot="1">
      <c r="B9" s="70" t="s">
        <v>42</v>
      </c>
      <c r="C9" s="71">
        <f>AB62</f>
        <v>1614</v>
      </c>
      <c r="D9" s="72">
        <f>AB63</f>
        <v>2239</v>
      </c>
      <c r="E9" s="73">
        <f>+C9+D9</f>
        <v>3853</v>
      </c>
      <c r="F9" s="74">
        <f>AV62</f>
        <v>2</v>
      </c>
      <c r="G9" s="72">
        <f>AV63</f>
        <v>1</v>
      </c>
      <c r="H9" s="73">
        <f>SUM(F9:G9)</f>
        <v>3</v>
      </c>
      <c r="I9" s="75">
        <f t="shared" si="3"/>
        <v>1616</v>
      </c>
      <c r="J9" s="76">
        <f t="shared" si="3"/>
        <v>2240</v>
      </c>
      <c r="K9" s="77">
        <f t="shared" si="3"/>
        <v>3856</v>
      </c>
      <c r="L9" s="69"/>
      <c r="M9" s="205" t="s">
        <v>13</v>
      </c>
      <c r="N9" s="206"/>
      <c r="O9" s="217">
        <f>SUM(O7:O8)</f>
        <v>11043</v>
      </c>
      <c r="P9" s="218"/>
      <c r="Q9" s="25">
        <f aca="true" t="shared" si="4" ref="Q9:V9">SUM(Q7:Q8)</f>
        <v>57</v>
      </c>
      <c r="R9" s="25">
        <f t="shared" si="4"/>
        <v>65</v>
      </c>
      <c r="S9" s="25">
        <f t="shared" si="4"/>
        <v>69</v>
      </c>
      <c r="T9" s="25">
        <f t="shared" si="4"/>
        <v>71</v>
      </c>
      <c r="U9" s="25">
        <f t="shared" si="4"/>
        <v>81</v>
      </c>
      <c r="V9" s="25">
        <f t="shared" si="4"/>
        <v>343</v>
      </c>
      <c r="W9" s="219" t="s">
        <v>13</v>
      </c>
      <c r="X9" s="220"/>
      <c r="Y9" s="25">
        <f aca="true" t="shared" si="5" ref="Y9:AD9">SUM(Y7:Y8)</f>
        <v>95</v>
      </c>
      <c r="Z9" s="25">
        <f t="shared" si="5"/>
        <v>75</v>
      </c>
      <c r="AA9" s="25">
        <f t="shared" si="5"/>
        <v>94</v>
      </c>
      <c r="AB9" s="25">
        <f t="shared" si="5"/>
        <v>80</v>
      </c>
      <c r="AC9" s="25">
        <f t="shared" si="5"/>
        <v>81</v>
      </c>
      <c r="AD9" s="25">
        <f t="shared" si="5"/>
        <v>425</v>
      </c>
      <c r="AG9" s="205" t="s">
        <v>13</v>
      </c>
      <c r="AH9" s="206"/>
      <c r="AI9" s="217">
        <f>SUM(AI7:AI8)</f>
        <v>58</v>
      </c>
      <c r="AJ9" s="218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9" t="s">
        <v>13</v>
      </c>
      <c r="AR9" s="220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5" t="s">
        <v>13</v>
      </c>
      <c r="BB9" s="206"/>
      <c r="BC9" s="217">
        <f>SUM(BC7:BC8)</f>
        <v>11101</v>
      </c>
      <c r="BD9" s="221"/>
      <c r="BE9" s="26">
        <f aca="true" t="shared" si="8" ref="BE9:BJ9">SUM(BE7:BE8)</f>
        <v>57</v>
      </c>
      <c r="BF9" s="27">
        <f t="shared" si="8"/>
        <v>65</v>
      </c>
      <c r="BG9" s="27">
        <f t="shared" si="8"/>
        <v>69</v>
      </c>
      <c r="BH9" s="27">
        <f t="shared" si="8"/>
        <v>71</v>
      </c>
      <c r="BI9" s="28">
        <f t="shared" si="8"/>
        <v>81</v>
      </c>
      <c r="BJ9" s="29">
        <f t="shared" si="8"/>
        <v>343</v>
      </c>
      <c r="BK9" s="222" t="s">
        <v>13</v>
      </c>
      <c r="BL9" s="222"/>
      <c r="BM9" s="26">
        <f aca="true" t="shared" si="9" ref="BM9:BR9">SUM(BM7:BM8)</f>
        <v>95</v>
      </c>
      <c r="BN9" s="27">
        <f t="shared" si="9"/>
        <v>75</v>
      </c>
      <c r="BO9" s="27">
        <f t="shared" si="9"/>
        <v>94</v>
      </c>
      <c r="BP9" s="27">
        <f t="shared" si="9"/>
        <v>80</v>
      </c>
      <c r="BQ9" s="28">
        <f t="shared" si="9"/>
        <v>81</v>
      </c>
      <c r="BR9" s="29">
        <f t="shared" si="9"/>
        <v>425</v>
      </c>
    </row>
    <row r="10" spans="2:70" ht="15.75" thickBot="1">
      <c r="B10" s="78" t="s">
        <v>13</v>
      </c>
      <c r="C10" s="79">
        <f>O7</f>
        <v>5229</v>
      </c>
      <c r="D10" s="80">
        <f>O8</f>
        <v>5814</v>
      </c>
      <c r="E10" s="81">
        <f>+C10+D10</f>
        <v>11043</v>
      </c>
      <c r="F10" s="82">
        <f>AI7</f>
        <v>22</v>
      </c>
      <c r="G10" s="80">
        <f>AI8</f>
        <v>36</v>
      </c>
      <c r="H10" s="81">
        <f>SUM(F10:G10)</f>
        <v>58</v>
      </c>
      <c r="I10" s="83">
        <f t="shared" si="3"/>
        <v>5251</v>
      </c>
      <c r="J10" s="84">
        <f t="shared" si="3"/>
        <v>5850</v>
      </c>
      <c r="K10" s="85">
        <f t="shared" si="3"/>
        <v>11101</v>
      </c>
      <c r="L10" s="69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86"/>
      <c r="D11" s="86"/>
      <c r="E11" s="69"/>
      <c r="F11" s="86"/>
      <c r="G11" s="86"/>
      <c r="H11" s="69"/>
      <c r="I11" s="87"/>
      <c r="J11" s="87"/>
      <c r="K11" s="88"/>
      <c r="L11" s="89"/>
      <c r="O11" s="205" t="s">
        <v>11</v>
      </c>
      <c r="P11" s="206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14" t="s">
        <v>11</v>
      </c>
      <c r="X11" s="215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5" t="s">
        <v>11</v>
      </c>
      <c r="AJ11" s="206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14" t="s">
        <v>11</v>
      </c>
      <c r="AR11" s="215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5" t="s">
        <v>11</v>
      </c>
      <c r="BD11" s="206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14" t="s">
        <v>11</v>
      </c>
      <c r="BL11" s="215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90" t="s">
        <v>43</v>
      </c>
      <c r="C12" s="91">
        <f aca="true" t="shared" si="10" ref="C12:K12">ROUND(C9/C10*100,2)</f>
        <v>30.87</v>
      </c>
      <c r="D12" s="182">
        <f t="shared" si="10"/>
        <v>38.51</v>
      </c>
      <c r="E12" s="93">
        <f t="shared" si="10"/>
        <v>34.89</v>
      </c>
      <c r="F12" s="91">
        <f t="shared" si="10"/>
        <v>9.09</v>
      </c>
      <c r="G12" s="182">
        <f t="shared" si="10"/>
        <v>2.78</v>
      </c>
      <c r="H12" s="93">
        <f t="shared" si="10"/>
        <v>5.17</v>
      </c>
      <c r="I12" s="94">
        <f t="shared" si="10"/>
        <v>30.78</v>
      </c>
      <c r="J12" s="95">
        <f t="shared" si="10"/>
        <v>38.29</v>
      </c>
      <c r="K12" s="96">
        <f t="shared" si="10"/>
        <v>34.74</v>
      </c>
      <c r="L12" s="89"/>
      <c r="N12" s="176"/>
      <c r="O12" s="205" t="s">
        <v>14</v>
      </c>
      <c r="P12" s="209"/>
      <c r="Q12" s="36">
        <v>55</v>
      </c>
      <c r="R12" s="16">
        <v>62</v>
      </c>
      <c r="S12" s="16">
        <v>42</v>
      </c>
      <c r="T12" s="16">
        <v>66</v>
      </c>
      <c r="U12" s="16">
        <v>46</v>
      </c>
      <c r="V12" s="16">
        <f>SUM(Q12:U12)</f>
        <v>271</v>
      </c>
      <c r="W12" s="212" t="s">
        <v>14</v>
      </c>
      <c r="X12" s="213"/>
      <c r="Y12" s="37">
        <v>40</v>
      </c>
      <c r="Z12" s="16">
        <v>59</v>
      </c>
      <c r="AA12" s="16">
        <v>57</v>
      </c>
      <c r="AB12" s="16">
        <v>55</v>
      </c>
      <c r="AC12" s="16">
        <v>46</v>
      </c>
      <c r="AD12" s="17">
        <f>SUM(Y12:AC12)</f>
        <v>257</v>
      </c>
      <c r="AI12" s="205" t="s">
        <v>14</v>
      </c>
      <c r="AJ12" s="209"/>
      <c r="AK12" s="15"/>
      <c r="AL12" s="16"/>
      <c r="AM12" s="16"/>
      <c r="AN12" s="16"/>
      <c r="AO12" s="16"/>
      <c r="AP12" s="16">
        <f>SUM(AK12:AO12)</f>
        <v>0</v>
      </c>
      <c r="AQ12" s="212" t="s">
        <v>14</v>
      </c>
      <c r="AR12" s="213"/>
      <c r="AS12" s="16"/>
      <c r="AT12" s="16"/>
      <c r="AU12" s="16"/>
      <c r="AV12" s="16"/>
      <c r="AW12" s="16">
        <v>1</v>
      </c>
      <c r="AX12" s="17">
        <f>SUM(AS12:AW12)</f>
        <v>1</v>
      </c>
      <c r="BC12" s="205" t="s">
        <v>14</v>
      </c>
      <c r="BD12" s="209"/>
      <c r="BE12" s="34">
        <f>Q12+AK12</f>
        <v>55</v>
      </c>
      <c r="BF12" s="34">
        <f aca="true" t="shared" si="11" ref="BF12:BI13">R12+AL12</f>
        <v>62</v>
      </c>
      <c r="BG12" s="34">
        <f t="shared" si="11"/>
        <v>42</v>
      </c>
      <c r="BH12" s="34">
        <f t="shared" si="11"/>
        <v>66</v>
      </c>
      <c r="BI12" s="34">
        <f t="shared" si="11"/>
        <v>46</v>
      </c>
      <c r="BJ12" s="16">
        <f>SUM(BE12:BI12)</f>
        <v>271</v>
      </c>
      <c r="BK12" s="212" t="s">
        <v>14</v>
      </c>
      <c r="BL12" s="213"/>
      <c r="BM12" s="16">
        <f>Y12+AS12</f>
        <v>40</v>
      </c>
      <c r="BN12" s="16">
        <f aca="true" t="shared" si="12" ref="BN12:BQ13">Z12+AT12</f>
        <v>59</v>
      </c>
      <c r="BO12" s="16">
        <f t="shared" si="12"/>
        <v>57</v>
      </c>
      <c r="BP12" s="16">
        <f t="shared" si="12"/>
        <v>55</v>
      </c>
      <c r="BQ12" s="16">
        <f t="shared" si="12"/>
        <v>47</v>
      </c>
      <c r="BR12" s="17">
        <f>SUM(BM12:BQ12)</f>
        <v>258</v>
      </c>
    </row>
    <row r="13" spans="5:70" ht="16.5" thickBot="1" thickTop="1">
      <c r="E13" s="48"/>
      <c r="H13" s="48"/>
      <c r="I13" s="97"/>
      <c r="J13" s="97"/>
      <c r="K13" s="98"/>
      <c r="L13" s="89"/>
      <c r="O13" s="205" t="s">
        <v>16</v>
      </c>
      <c r="P13" s="209"/>
      <c r="Q13" s="20">
        <v>57</v>
      </c>
      <c r="R13" s="21">
        <v>58</v>
      </c>
      <c r="S13" s="21">
        <v>45</v>
      </c>
      <c r="T13" s="21">
        <v>54</v>
      </c>
      <c r="U13" s="21">
        <v>54</v>
      </c>
      <c r="V13" s="21">
        <f>SUM(Q13:U13)</f>
        <v>268</v>
      </c>
      <c r="W13" s="210" t="s">
        <v>16</v>
      </c>
      <c r="X13" s="211"/>
      <c r="Y13" s="21">
        <v>63</v>
      </c>
      <c r="Z13" s="21">
        <v>69</v>
      </c>
      <c r="AA13" s="21">
        <v>32</v>
      </c>
      <c r="AB13" s="21">
        <v>51</v>
      </c>
      <c r="AC13" s="21">
        <v>44</v>
      </c>
      <c r="AD13" s="22">
        <f>SUM(Y13:AC13)</f>
        <v>259</v>
      </c>
      <c r="AI13" s="205" t="s">
        <v>16</v>
      </c>
      <c r="AJ13" s="209"/>
      <c r="AK13" s="20"/>
      <c r="AL13" s="21"/>
      <c r="AM13" s="21"/>
      <c r="AN13" s="21"/>
      <c r="AO13" s="21"/>
      <c r="AP13" s="21">
        <f>SUM(AK13:AO13)</f>
        <v>0</v>
      </c>
      <c r="AQ13" s="210" t="s">
        <v>16</v>
      </c>
      <c r="AR13" s="211"/>
      <c r="AS13" s="21"/>
      <c r="AT13" s="21"/>
      <c r="AU13" s="21"/>
      <c r="AV13" s="21"/>
      <c r="AW13" s="21"/>
      <c r="AX13" s="22">
        <f>SUM(AS13:AW13)</f>
        <v>0</v>
      </c>
      <c r="BC13" s="205" t="s">
        <v>16</v>
      </c>
      <c r="BD13" s="209"/>
      <c r="BE13" s="34">
        <f>Q13+AK13</f>
        <v>57</v>
      </c>
      <c r="BF13" s="34">
        <f t="shared" si="11"/>
        <v>58</v>
      </c>
      <c r="BG13" s="34">
        <f t="shared" si="11"/>
        <v>45</v>
      </c>
      <c r="BH13" s="34">
        <f t="shared" si="11"/>
        <v>54</v>
      </c>
      <c r="BI13" s="34">
        <f t="shared" si="11"/>
        <v>54</v>
      </c>
      <c r="BJ13" s="21">
        <f>SUM(BE13:BI13)</f>
        <v>268</v>
      </c>
      <c r="BK13" s="210" t="s">
        <v>16</v>
      </c>
      <c r="BL13" s="211"/>
      <c r="BM13" s="16">
        <f>Y13+AS13</f>
        <v>63</v>
      </c>
      <c r="BN13" s="16">
        <f t="shared" si="12"/>
        <v>69</v>
      </c>
      <c r="BO13" s="16">
        <f t="shared" si="12"/>
        <v>32</v>
      </c>
      <c r="BP13" s="16">
        <f t="shared" si="12"/>
        <v>51</v>
      </c>
      <c r="BQ13" s="16">
        <f t="shared" si="12"/>
        <v>44</v>
      </c>
      <c r="BR13" s="22">
        <f>SUM(BM13:BQ13)</f>
        <v>259</v>
      </c>
    </row>
    <row r="14" spans="1:70" ht="15">
      <c r="A14" s="2"/>
      <c r="E14" s="48"/>
      <c r="H14" s="48"/>
      <c r="I14" s="97"/>
      <c r="J14" s="97"/>
      <c r="K14" s="98"/>
      <c r="L14" s="99"/>
      <c r="O14" s="205" t="s">
        <v>13</v>
      </c>
      <c r="P14" s="206"/>
      <c r="Q14" s="25">
        <f aca="true" t="shared" si="13" ref="Q14:V14">SUM(Q12:Q13)</f>
        <v>112</v>
      </c>
      <c r="R14" s="25">
        <f t="shared" si="13"/>
        <v>120</v>
      </c>
      <c r="S14" s="25">
        <f t="shared" si="13"/>
        <v>87</v>
      </c>
      <c r="T14" s="25">
        <f t="shared" si="13"/>
        <v>120</v>
      </c>
      <c r="U14" s="25">
        <f t="shared" si="13"/>
        <v>100</v>
      </c>
      <c r="V14" s="25">
        <f t="shared" si="13"/>
        <v>539</v>
      </c>
      <c r="W14" s="207" t="s">
        <v>13</v>
      </c>
      <c r="X14" s="208"/>
      <c r="Y14" s="25">
        <f aca="true" t="shared" si="14" ref="Y14:AD14">SUM(Y12:Y13)</f>
        <v>103</v>
      </c>
      <c r="Z14" s="25">
        <f t="shared" si="14"/>
        <v>128</v>
      </c>
      <c r="AA14" s="25">
        <f t="shared" si="14"/>
        <v>89</v>
      </c>
      <c r="AB14" s="25">
        <f t="shared" si="14"/>
        <v>106</v>
      </c>
      <c r="AC14" s="25">
        <f t="shared" si="14"/>
        <v>90</v>
      </c>
      <c r="AD14" s="25">
        <f t="shared" si="14"/>
        <v>516</v>
      </c>
      <c r="AI14" s="205" t="s">
        <v>13</v>
      </c>
      <c r="AJ14" s="206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07" t="s">
        <v>13</v>
      </c>
      <c r="AR14" s="208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1</v>
      </c>
      <c r="AX14" s="25">
        <f t="shared" si="16"/>
        <v>1</v>
      </c>
      <c r="BC14" s="205" t="s">
        <v>13</v>
      </c>
      <c r="BD14" s="206"/>
      <c r="BE14" s="25">
        <f aca="true" t="shared" si="17" ref="BE14:BJ14">SUM(BE12:BE13)</f>
        <v>112</v>
      </c>
      <c r="BF14" s="25">
        <f t="shared" si="17"/>
        <v>120</v>
      </c>
      <c r="BG14" s="25">
        <f t="shared" si="17"/>
        <v>87</v>
      </c>
      <c r="BH14" s="25">
        <f t="shared" si="17"/>
        <v>120</v>
      </c>
      <c r="BI14" s="25">
        <f t="shared" si="17"/>
        <v>100</v>
      </c>
      <c r="BJ14" s="25">
        <f t="shared" si="17"/>
        <v>539</v>
      </c>
      <c r="BK14" s="207" t="s">
        <v>13</v>
      </c>
      <c r="BL14" s="208"/>
      <c r="BM14" s="25">
        <f aca="true" t="shared" si="18" ref="BM14:BR14">SUM(BM12:BM13)</f>
        <v>103</v>
      </c>
      <c r="BN14" s="25">
        <f t="shared" si="18"/>
        <v>128</v>
      </c>
      <c r="BO14" s="25">
        <f t="shared" si="18"/>
        <v>89</v>
      </c>
      <c r="BP14" s="25">
        <f t="shared" si="18"/>
        <v>106</v>
      </c>
      <c r="BQ14" s="25">
        <f t="shared" si="18"/>
        <v>91</v>
      </c>
      <c r="BR14" s="25">
        <f t="shared" si="18"/>
        <v>517</v>
      </c>
    </row>
    <row r="15" spans="1:70" ht="15.75" thickBot="1">
      <c r="A15" s="2"/>
      <c r="E15" s="48"/>
      <c r="H15" s="48"/>
      <c r="I15" s="97"/>
      <c r="J15" s="97"/>
      <c r="K15" s="98"/>
      <c r="L15" s="99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00" t="s">
        <v>44</v>
      </c>
      <c r="C16" s="250" t="s">
        <v>37</v>
      </c>
      <c r="D16" s="251"/>
      <c r="E16" s="252"/>
      <c r="F16" s="250" t="s">
        <v>38</v>
      </c>
      <c r="G16" s="251"/>
      <c r="H16" s="252"/>
      <c r="I16" s="253" t="s">
        <v>45</v>
      </c>
      <c r="J16" s="254"/>
      <c r="K16" s="255"/>
      <c r="L16" s="69"/>
      <c r="O16" s="205" t="s">
        <v>11</v>
      </c>
      <c r="P16" s="206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14" t="s">
        <v>11</v>
      </c>
      <c r="X16" s="215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5" t="s">
        <v>11</v>
      </c>
      <c r="AJ16" s="206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14" t="s">
        <v>11</v>
      </c>
      <c r="AR16" s="215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5" t="s">
        <v>11</v>
      </c>
      <c r="BD16" s="206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14" t="s">
        <v>11</v>
      </c>
      <c r="BL16" s="215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01" t="s">
        <v>46</v>
      </c>
      <c r="C17" s="102">
        <f>V27+AD27+V32+AD32+V37</f>
        <v>1756</v>
      </c>
      <c r="D17" s="103">
        <f>V28+AD28+V33+AD33+V38</f>
        <v>1737</v>
      </c>
      <c r="E17" s="104">
        <f>SUM(C17:D17)</f>
        <v>3493</v>
      </c>
      <c r="F17" s="105">
        <f>AP27+AX27+AP32+AX32+AP37</f>
        <v>3</v>
      </c>
      <c r="G17" s="103">
        <f>AP28+AX28+AP33+AX33+AP38</f>
        <v>17</v>
      </c>
      <c r="H17" s="104">
        <f>SUM(F17:G17)</f>
        <v>20</v>
      </c>
      <c r="I17" s="106">
        <f aca="true" t="shared" si="19" ref="I17:K20">+C17+F17</f>
        <v>1759</v>
      </c>
      <c r="J17" s="107">
        <f t="shared" si="19"/>
        <v>1754</v>
      </c>
      <c r="K17" s="108">
        <f t="shared" si="19"/>
        <v>3513</v>
      </c>
      <c r="L17" s="69"/>
      <c r="O17" s="205" t="s">
        <v>14</v>
      </c>
      <c r="P17" s="209"/>
      <c r="Q17" s="15">
        <v>42</v>
      </c>
      <c r="R17" s="16">
        <v>38</v>
      </c>
      <c r="S17" s="16">
        <v>52</v>
      </c>
      <c r="T17" s="16">
        <v>23</v>
      </c>
      <c r="U17" s="16">
        <v>40</v>
      </c>
      <c r="V17" s="16">
        <f>SUM(Q17:U17)</f>
        <v>195</v>
      </c>
      <c r="W17" s="212" t="s">
        <v>14</v>
      </c>
      <c r="X17" s="213"/>
      <c r="Y17" s="16">
        <v>42</v>
      </c>
      <c r="Z17" s="16">
        <v>46</v>
      </c>
      <c r="AA17" s="16">
        <v>40</v>
      </c>
      <c r="AB17" s="16">
        <v>37</v>
      </c>
      <c r="AC17" s="16">
        <v>38</v>
      </c>
      <c r="AD17" s="17">
        <f>SUM(Y17:AC17)</f>
        <v>203</v>
      </c>
      <c r="AI17" s="205" t="s">
        <v>14</v>
      </c>
      <c r="AJ17" s="209"/>
      <c r="AK17" s="36">
        <v>2</v>
      </c>
      <c r="AL17" s="16">
        <v>0</v>
      </c>
      <c r="AM17" s="16">
        <v>0</v>
      </c>
      <c r="AN17" s="16">
        <v>0</v>
      </c>
      <c r="AO17" s="16">
        <v>3</v>
      </c>
      <c r="AP17" s="16">
        <f>SUM(AK17:AO17)</f>
        <v>5</v>
      </c>
      <c r="AQ17" s="212" t="s">
        <v>14</v>
      </c>
      <c r="AR17" s="213"/>
      <c r="AS17" s="16">
        <v>0</v>
      </c>
      <c r="AT17" s="16">
        <v>2</v>
      </c>
      <c r="AU17" s="16">
        <v>0</v>
      </c>
      <c r="AV17" s="16">
        <v>1</v>
      </c>
      <c r="AW17" s="16">
        <v>2</v>
      </c>
      <c r="AX17" s="17">
        <f>SUM(AS17:AW17)</f>
        <v>5</v>
      </c>
      <c r="BC17" s="205" t="s">
        <v>14</v>
      </c>
      <c r="BD17" s="209"/>
      <c r="BE17" s="15">
        <f>Q17+AK17</f>
        <v>44</v>
      </c>
      <c r="BF17" s="15">
        <f aca="true" t="shared" si="20" ref="BF17:BI18">R17+AL17</f>
        <v>38</v>
      </c>
      <c r="BG17" s="15">
        <f t="shared" si="20"/>
        <v>52</v>
      </c>
      <c r="BH17" s="15">
        <f t="shared" si="20"/>
        <v>23</v>
      </c>
      <c r="BI17" s="15">
        <f t="shared" si="20"/>
        <v>43</v>
      </c>
      <c r="BJ17" s="16">
        <f>SUM(BE17:BI17)</f>
        <v>200</v>
      </c>
      <c r="BK17" s="212" t="s">
        <v>14</v>
      </c>
      <c r="BL17" s="213"/>
      <c r="BM17" s="16">
        <f>Y17+AS17</f>
        <v>42</v>
      </c>
      <c r="BN17" s="16">
        <f aca="true" t="shared" si="21" ref="BN17:BQ18">Z17+AT17</f>
        <v>48</v>
      </c>
      <c r="BO17" s="16">
        <f t="shared" si="21"/>
        <v>40</v>
      </c>
      <c r="BP17" s="16">
        <f t="shared" si="21"/>
        <v>38</v>
      </c>
      <c r="BQ17" s="16">
        <f t="shared" si="21"/>
        <v>40</v>
      </c>
      <c r="BR17" s="17">
        <f>SUM(BM17:BQ17)</f>
        <v>208</v>
      </c>
    </row>
    <row r="18" spans="2:70" ht="15.75" thickBot="1">
      <c r="B18" s="109" t="s">
        <v>47</v>
      </c>
      <c r="C18" s="110">
        <f>AD37</f>
        <v>533</v>
      </c>
      <c r="D18" s="111">
        <f>AD38</f>
        <v>544</v>
      </c>
      <c r="E18" s="112">
        <f>SUM(C18:D18)</f>
        <v>1077</v>
      </c>
      <c r="F18" s="113">
        <f>AX37</f>
        <v>1</v>
      </c>
      <c r="G18" s="111">
        <f>AX38</f>
        <v>0</v>
      </c>
      <c r="H18" s="112">
        <f>SUM(F18:G18)</f>
        <v>1</v>
      </c>
      <c r="I18" s="114">
        <f t="shared" si="19"/>
        <v>534</v>
      </c>
      <c r="J18" s="115">
        <f t="shared" si="19"/>
        <v>544</v>
      </c>
      <c r="K18" s="116">
        <f t="shared" si="19"/>
        <v>1078</v>
      </c>
      <c r="L18" s="89"/>
      <c r="O18" s="205" t="s">
        <v>16</v>
      </c>
      <c r="P18" s="209"/>
      <c r="Q18" s="20">
        <v>57</v>
      </c>
      <c r="R18" s="21">
        <v>48</v>
      </c>
      <c r="S18" s="21">
        <v>44</v>
      </c>
      <c r="T18" s="21">
        <v>27</v>
      </c>
      <c r="U18" s="21">
        <v>42</v>
      </c>
      <c r="V18" s="21">
        <f>SUM(Q18:U18)</f>
        <v>218</v>
      </c>
      <c r="W18" s="210" t="s">
        <v>16</v>
      </c>
      <c r="X18" s="211"/>
      <c r="Y18" s="21">
        <v>28</v>
      </c>
      <c r="Z18" s="21">
        <v>40</v>
      </c>
      <c r="AA18" s="21">
        <v>32</v>
      </c>
      <c r="AB18" s="21">
        <v>38</v>
      </c>
      <c r="AC18" s="21">
        <v>32</v>
      </c>
      <c r="AD18" s="22">
        <f>SUM(Y18:AC18)</f>
        <v>170</v>
      </c>
      <c r="AI18" s="205" t="s">
        <v>16</v>
      </c>
      <c r="AJ18" s="209"/>
      <c r="AK18" s="20">
        <v>1</v>
      </c>
      <c r="AL18" s="21">
        <v>1</v>
      </c>
      <c r="AM18" s="21">
        <v>0</v>
      </c>
      <c r="AN18" s="21">
        <v>0</v>
      </c>
      <c r="AO18" s="21">
        <v>0</v>
      </c>
      <c r="AP18" s="21">
        <f>SUM(AK18:AO18)</f>
        <v>2</v>
      </c>
      <c r="AQ18" s="210" t="s">
        <v>16</v>
      </c>
      <c r="AR18" s="211"/>
      <c r="AS18" s="21">
        <v>0</v>
      </c>
      <c r="AT18" s="21">
        <v>1</v>
      </c>
      <c r="AU18" s="21">
        <v>1</v>
      </c>
      <c r="AV18" s="21">
        <v>0</v>
      </c>
      <c r="AW18" s="21">
        <v>1</v>
      </c>
      <c r="AX18" s="22">
        <f>SUM(AS18:AW18)</f>
        <v>3</v>
      </c>
      <c r="BC18" s="205" t="s">
        <v>16</v>
      </c>
      <c r="BD18" s="209"/>
      <c r="BE18" s="20">
        <f>Q18+AK18</f>
        <v>58</v>
      </c>
      <c r="BF18" s="20">
        <f t="shared" si="20"/>
        <v>49</v>
      </c>
      <c r="BG18" s="20">
        <f t="shared" si="20"/>
        <v>44</v>
      </c>
      <c r="BH18" s="20">
        <f t="shared" si="20"/>
        <v>27</v>
      </c>
      <c r="BI18" s="20">
        <f t="shared" si="20"/>
        <v>42</v>
      </c>
      <c r="BJ18" s="21">
        <f>SUM(BE18:BI18)</f>
        <v>220</v>
      </c>
      <c r="BK18" s="210" t="s">
        <v>16</v>
      </c>
      <c r="BL18" s="211"/>
      <c r="BM18" s="16">
        <f>Y18+AS18</f>
        <v>28</v>
      </c>
      <c r="BN18" s="16">
        <f t="shared" si="21"/>
        <v>41</v>
      </c>
      <c r="BO18" s="16">
        <f t="shared" si="21"/>
        <v>33</v>
      </c>
      <c r="BP18" s="16">
        <f t="shared" si="21"/>
        <v>38</v>
      </c>
      <c r="BQ18" s="16">
        <f t="shared" si="21"/>
        <v>33</v>
      </c>
      <c r="BR18" s="22">
        <f>SUM(BM18:BQ18)</f>
        <v>173</v>
      </c>
    </row>
    <row r="19" spans="2:70" ht="15">
      <c r="B19" s="117" t="s">
        <v>48</v>
      </c>
      <c r="C19" s="71">
        <f>V42</f>
        <v>360</v>
      </c>
      <c r="D19" s="72">
        <f>V43</f>
        <v>405</v>
      </c>
      <c r="E19" s="73">
        <f>SUM(C19:D19)</f>
        <v>765</v>
      </c>
      <c r="F19" s="74">
        <f>AP42</f>
        <v>0</v>
      </c>
      <c r="G19" s="72">
        <f>AP43</f>
        <v>1</v>
      </c>
      <c r="H19" s="73">
        <f>SUM(F19:G19)</f>
        <v>1</v>
      </c>
      <c r="I19" s="75">
        <f t="shared" si="19"/>
        <v>360</v>
      </c>
      <c r="J19" s="76">
        <f t="shared" si="19"/>
        <v>406</v>
      </c>
      <c r="K19" s="118">
        <f t="shared" si="19"/>
        <v>766</v>
      </c>
      <c r="L19" s="89"/>
      <c r="O19" s="205" t="s">
        <v>13</v>
      </c>
      <c r="P19" s="206"/>
      <c r="Q19" s="25">
        <f aca="true" t="shared" si="22" ref="Q19:V19">SUM(Q17:Q18)</f>
        <v>99</v>
      </c>
      <c r="R19" s="25">
        <f t="shared" si="22"/>
        <v>86</v>
      </c>
      <c r="S19" s="25">
        <f t="shared" si="22"/>
        <v>96</v>
      </c>
      <c r="T19" s="25">
        <f t="shared" si="22"/>
        <v>50</v>
      </c>
      <c r="U19" s="25">
        <f t="shared" si="22"/>
        <v>82</v>
      </c>
      <c r="V19" s="25">
        <f t="shared" si="22"/>
        <v>413</v>
      </c>
      <c r="W19" s="207" t="s">
        <v>13</v>
      </c>
      <c r="X19" s="208"/>
      <c r="Y19" s="25">
        <f aca="true" t="shared" si="23" ref="Y19:AD19">SUM(Y17:Y18)</f>
        <v>70</v>
      </c>
      <c r="Z19" s="25">
        <f t="shared" si="23"/>
        <v>86</v>
      </c>
      <c r="AA19" s="25">
        <f t="shared" si="23"/>
        <v>72</v>
      </c>
      <c r="AB19" s="25">
        <f t="shared" si="23"/>
        <v>75</v>
      </c>
      <c r="AC19" s="25">
        <f t="shared" si="23"/>
        <v>70</v>
      </c>
      <c r="AD19" s="25">
        <f t="shared" si="23"/>
        <v>373</v>
      </c>
      <c r="AI19" s="205" t="s">
        <v>13</v>
      </c>
      <c r="AJ19" s="206"/>
      <c r="AK19" s="25">
        <f aca="true" t="shared" si="24" ref="AK19:AP19">SUM(AK17:AK18)</f>
        <v>3</v>
      </c>
      <c r="AL19" s="25">
        <f t="shared" si="24"/>
        <v>1</v>
      </c>
      <c r="AM19" s="25">
        <f t="shared" si="24"/>
        <v>0</v>
      </c>
      <c r="AN19" s="25">
        <f t="shared" si="24"/>
        <v>0</v>
      </c>
      <c r="AO19" s="25">
        <f t="shared" si="24"/>
        <v>3</v>
      </c>
      <c r="AP19" s="25">
        <f t="shared" si="24"/>
        <v>7</v>
      </c>
      <c r="AQ19" s="207" t="s">
        <v>13</v>
      </c>
      <c r="AR19" s="208"/>
      <c r="AS19" s="25">
        <f aca="true" t="shared" si="25" ref="AS19:AX19">SUM(AS17:AS18)</f>
        <v>0</v>
      </c>
      <c r="AT19" s="25">
        <f t="shared" si="25"/>
        <v>3</v>
      </c>
      <c r="AU19" s="25">
        <f t="shared" si="25"/>
        <v>1</v>
      </c>
      <c r="AV19" s="25">
        <f t="shared" si="25"/>
        <v>1</v>
      </c>
      <c r="AW19" s="25">
        <f t="shared" si="25"/>
        <v>3</v>
      </c>
      <c r="AX19" s="25">
        <f t="shared" si="25"/>
        <v>8</v>
      </c>
      <c r="BC19" s="205" t="s">
        <v>13</v>
      </c>
      <c r="BD19" s="206"/>
      <c r="BE19" s="25">
        <f aca="true" t="shared" si="26" ref="BE19:BJ19">SUM(BE17:BE18)</f>
        <v>102</v>
      </c>
      <c r="BF19" s="25">
        <f t="shared" si="26"/>
        <v>87</v>
      </c>
      <c r="BG19" s="25">
        <f t="shared" si="26"/>
        <v>96</v>
      </c>
      <c r="BH19" s="25">
        <f t="shared" si="26"/>
        <v>50</v>
      </c>
      <c r="BI19" s="25">
        <f t="shared" si="26"/>
        <v>85</v>
      </c>
      <c r="BJ19" s="25">
        <f t="shared" si="26"/>
        <v>420</v>
      </c>
      <c r="BK19" s="207" t="s">
        <v>13</v>
      </c>
      <c r="BL19" s="208"/>
      <c r="BM19" s="25">
        <f aca="true" t="shared" si="27" ref="BM19:BR19">SUM(BM17:BM18)</f>
        <v>70</v>
      </c>
      <c r="BN19" s="25">
        <f t="shared" si="27"/>
        <v>89</v>
      </c>
      <c r="BO19" s="25">
        <f t="shared" si="27"/>
        <v>73</v>
      </c>
      <c r="BP19" s="25">
        <f t="shared" si="27"/>
        <v>76</v>
      </c>
      <c r="BQ19" s="25">
        <f t="shared" si="27"/>
        <v>73</v>
      </c>
      <c r="BR19" s="25">
        <f t="shared" si="27"/>
        <v>381</v>
      </c>
    </row>
    <row r="20" spans="2:70" ht="15.75" thickBot="1">
      <c r="B20" s="119" t="s">
        <v>24</v>
      </c>
      <c r="C20" s="120">
        <f>C9-C18-C19</f>
        <v>721</v>
      </c>
      <c r="D20" s="121">
        <f>D9-D18-D19</f>
        <v>1290</v>
      </c>
      <c r="E20" s="122">
        <f>SUM(C20:D20)</f>
        <v>2011</v>
      </c>
      <c r="F20" s="123">
        <f>F9-F18-F19</f>
        <v>1</v>
      </c>
      <c r="G20" s="121">
        <f>G9-G18-G19</f>
        <v>0</v>
      </c>
      <c r="H20" s="124">
        <f>H9-H18-H19</f>
        <v>1</v>
      </c>
      <c r="I20" s="125">
        <f>+C20+F20</f>
        <v>722</v>
      </c>
      <c r="J20" s="126">
        <f t="shared" si="19"/>
        <v>1290</v>
      </c>
      <c r="K20" s="127">
        <f t="shared" si="19"/>
        <v>2012</v>
      </c>
      <c r="L20" s="89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256" t="s">
        <v>49</v>
      </c>
      <c r="C21" s="258" t="s">
        <v>50</v>
      </c>
      <c r="D21" s="260" t="s">
        <v>51</v>
      </c>
      <c r="E21" s="262" t="s">
        <v>52</v>
      </c>
      <c r="F21" s="258" t="s">
        <v>50</v>
      </c>
      <c r="G21" s="260" t="s">
        <v>51</v>
      </c>
      <c r="H21" s="262" t="s">
        <v>53</v>
      </c>
      <c r="I21" s="264" t="s">
        <v>50</v>
      </c>
      <c r="J21" s="266" t="s">
        <v>51</v>
      </c>
      <c r="K21" s="268" t="s">
        <v>54</v>
      </c>
      <c r="L21" s="89"/>
      <c r="O21" s="205" t="s">
        <v>11</v>
      </c>
      <c r="P21" s="206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14" t="s">
        <v>11</v>
      </c>
      <c r="X21" s="215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5" t="s">
        <v>11</v>
      </c>
      <c r="AJ21" s="206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14" t="s">
        <v>11</v>
      </c>
      <c r="AR21" s="215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5" t="s">
        <v>11</v>
      </c>
      <c r="BD21" s="206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14" t="s">
        <v>11</v>
      </c>
      <c r="BL21" s="215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257"/>
      <c r="C22" s="259"/>
      <c r="D22" s="261"/>
      <c r="E22" s="263"/>
      <c r="F22" s="259"/>
      <c r="G22" s="261"/>
      <c r="H22" s="263"/>
      <c r="I22" s="265"/>
      <c r="J22" s="267"/>
      <c r="K22" s="269"/>
      <c r="L22" s="89"/>
      <c r="O22" s="205" t="s">
        <v>14</v>
      </c>
      <c r="P22" s="209"/>
      <c r="Q22" s="15">
        <v>52</v>
      </c>
      <c r="R22" s="16">
        <v>50</v>
      </c>
      <c r="S22" s="16">
        <v>40</v>
      </c>
      <c r="T22" s="16">
        <v>52</v>
      </c>
      <c r="U22" s="16">
        <v>65</v>
      </c>
      <c r="V22" s="16">
        <f>SUM(Q22:U22)</f>
        <v>259</v>
      </c>
      <c r="W22" s="212" t="s">
        <v>14</v>
      </c>
      <c r="X22" s="213"/>
      <c r="Y22" s="16">
        <v>54</v>
      </c>
      <c r="Z22" s="16">
        <v>49</v>
      </c>
      <c r="AA22" s="16">
        <v>61</v>
      </c>
      <c r="AB22" s="16">
        <v>64</v>
      </c>
      <c r="AC22" s="37">
        <v>70</v>
      </c>
      <c r="AD22" s="17">
        <f>SUM(Y22:AC22)</f>
        <v>298</v>
      </c>
      <c r="AI22" s="205" t="s">
        <v>14</v>
      </c>
      <c r="AJ22" s="209"/>
      <c r="AK22" s="15">
        <v>2</v>
      </c>
      <c r="AL22" s="16">
        <v>1</v>
      </c>
      <c r="AM22" s="16">
        <v>0</v>
      </c>
      <c r="AN22" s="16">
        <v>1</v>
      </c>
      <c r="AO22" s="16">
        <v>1</v>
      </c>
      <c r="AP22" s="16">
        <f>SUM(AK22:AO22)</f>
        <v>5</v>
      </c>
      <c r="AQ22" s="212" t="s">
        <v>14</v>
      </c>
      <c r="AR22" s="213"/>
      <c r="AS22" s="16">
        <v>1</v>
      </c>
      <c r="AT22" s="16">
        <v>0</v>
      </c>
      <c r="AU22" s="16">
        <v>0</v>
      </c>
      <c r="AV22" s="16">
        <v>0</v>
      </c>
      <c r="AW22" s="16">
        <v>0</v>
      </c>
      <c r="AX22" s="17">
        <f>SUM(AS22:AW22)</f>
        <v>1</v>
      </c>
      <c r="BC22" s="205" t="s">
        <v>14</v>
      </c>
      <c r="BD22" s="209"/>
      <c r="BE22" s="15">
        <f>Q22+AK22</f>
        <v>54</v>
      </c>
      <c r="BF22" s="15">
        <f aca="true" t="shared" si="28" ref="BF22:BI23">R22+AL22</f>
        <v>51</v>
      </c>
      <c r="BG22" s="15">
        <f t="shared" si="28"/>
        <v>40</v>
      </c>
      <c r="BH22" s="15">
        <f t="shared" si="28"/>
        <v>53</v>
      </c>
      <c r="BI22" s="15">
        <f t="shared" si="28"/>
        <v>66</v>
      </c>
      <c r="BJ22" s="16">
        <f>SUM(BE22:BI22)</f>
        <v>264</v>
      </c>
      <c r="BK22" s="212" t="s">
        <v>14</v>
      </c>
      <c r="BL22" s="213"/>
      <c r="BM22" s="16">
        <f>Y22+AS22</f>
        <v>55</v>
      </c>
      <c r="BN22" s="16">
        <f aca="true" t="shared" si="29" ref="BN22:BQ23">Z22+AT22</f>
        <v>49</v>
      </c>
      <c r="BO22" s="16">
        <f t="shared" si="29"/>
        <v>61</v>
      </c>
      <c r="BP22" s="16">
        <f t="shared" si="29"/>
        <v>64</v>
      </c>
      <c r="BQ22" s="16">
        <f t="shared" si="29"/>
        <v>70</v>
      </c>
      <c r="BR22" s="17">
        <f>SUM(BM22:BQ22)</f>
        <v>299</v>
      </c>
    </row>
    <row r="23" spans="2:70" ht="16.5" thickBot="1" thickTop="1">
      <c r="B23" s="128" t="s">
        <v>46</v>
      </c>
      <c r="C23" s="129">
        <f>ROUND(C17/$C$10,4)</f>
        <v>0.3358</v>
      </c>
      <c r="D23" s="130">
        <f>ROUND(D17/$D$10,4)</f>
        <v>0.2988</v>
      </c>
      <c r="E23" s="131">
        <f>ROUND(E17/$E$10,4)</f>
        <v>0.3163</v>
      </c>
      <c r="F23" s="129">
        <f>ROUND(F17/$F$10,4)</f>
        <v>0.1364</v>
      </c>
      <c r="G23" s="130">
        <f>ROUND(G17/$G$10,4)</f>
        <v>0.4722</v>
      </c>
      <c r="H23" s="131">
        <f>ROUND(H17/$H$10,4)</f>
        <v>0.3448</v>
      </c>
      <c r="I23" s="132">
        <f>ROUND(I17/$I$10,4)</f>
        <v>0.335</v>
      </c>
      <c r="J23" s="133">
        <f>ROUND(J17/$J$10,4)</f>
        <v>0.2998</v>
      </c>
      <c r="K23" s="134">
        <f>ROUND(K17/$K$10,4)</f>
        <v>0.3165</v>
      </c>
      <c r="L23" s="89"/>
      <c r="O23" s="205" t="s">
        <v>16</v>
      </c>
      <c r="P23" s="209"/>
      <c r="Q23" s="20">
        <v>40</v>
      </c>
      <c r="R23" s="21">
        <v>33</v>
      </c>
      <c r="S23" s="21">
        <v>44</v>
      </c>
      <c r="T23" s="21">
        <v>63</v>
      </c>
      <c r="U23" s="21">
        <v>51</v>
      </c>
      <c r="V23" s="21">
        <f>SUM(Q23:U23)</f>
        <v>231</v>
      </c>
      <c r="W23" s="210" t="s">
        <v>16</v>
      </c>
      <c r="X23" s="211"/>
      <c r="Y23" s="21">
        <v>53</v>
      </c>
      <c r="Z23" s="21">
        <v>51</v>
      </c>
      <c r="AA23" s="21">
        <v>50</v>
      </c>
      <c r="AB23" s="21">
        <v>78</v>
      </c>
      <c r="AC23" s="38">
        <v>68</v>
      </c>
      <c r="AD23" s="22">
        <f>SUM(Y23:AC23)</f>
        <v>300</v>
      </c>
      <c r="AI23" s="205" t="s">
        <v>16</v>
      </c>
      <c r="AJ23" s="209"/>
      <c r="AK23" s="20">
        <v>1</v>
      </c>
      <c r="AL23" s="21">
        <v>3</v>
      </c>
      <c r="AM23" s="21">
        <v>0</v>
      </c>
      <c r="AN23" s="21">
        <v>2</v>
      </c>
      <c r="AO23" s="21">
        <v>0</v>
      </c>
      <c r="AP23" s="21">
        <f>SUM(AK23:AO23)</f>
        <v>6</v>
      </c>
      <c r="AQ23" s="210" t="s">
        <v>16</v>
      </c>
      <c r="AR23" s="211"/>
      <c r="AS23" s="21">
        <v>1</v>
      </c>
      <c r="AT23" s="21">
        <v>1</v>
      </c>
      <c r="AU23" s="21">
        <v>3</v>
      </c>
      <c r="AV23" s="21">
        <v>1</v>
      </c>
      <c r="AW23" s="21">
        <v>1</v>
      </c>
      <c r="AX23" s="22">
        <f>SUM(AS23:AW23)</f>
        <v>7</v>
      </c>
      <c r="BC23" s="205" t="s">
        <v>16</v>
      </c>
      <c r="BD23" s="209"/>
      <c r="BE23" s="15">
        <f>Q23+AK23</f>
        <v>41</v>
      </c>
      <c r="BF23" s="15">
        <f t="shared" si="28"/>
        <v>36</v>
      </c>
      <c r="BG23" s="15">
        <f t="shared" si="28"/>
        <v>44</v>
      </c>
      <c r="BH23" s="15">
        <f t="shared" si="28"/>
        <v>65</v>
      </c>
      <c r="BI23" s="15">
        <f t="shared" si="28"/>
        <v>51</v>
      </c>
      <c r="BJ23" s="21">
        <f>SUM(BE23:BI23)</f>
        <v>237</v>
      </c>
      <c r="BK23" s="210" t="s">
        <v>16</v>
      </c>
      <c r="BL23" s="211"/>
      <c r="BM23" s="16">
        <f>Y23+AS23</f>
        <v>54</v>
      </c>
      <c r="BN23" s="16">
        <f t="shared" si="29"/>
        <v>52</v>
      </c>
      <c r="BO23" s="16">
        <f t="shared" si="29"/>
        <v>53</v>
      </c>
      <c r="BP23" s="16">
        <f t="shared" si="29"/>
        <v>79</v>
      </c>
      <c r="BQ23" s="16">
        <f t="shared" si="29"/>
        <v>69</v>
      </c>
      <c r="BR23" s="22">
        <f>SUM(BM23:BQ23)</f>
        <v>307</v>
      </c>
    </row>
    <row r="24" spans="2:70" ht="15">
      <c r="B24" s="135" t="s">
        <v>47</v>
      </c>
      <c r="C24" s="136">
        <f>ROUND(C18/$C$10,4)</f>
        <v>0.1019</v>
      </c>
      <c r="D24" s="137">
        <f>ROUND(D18/$D$10,4)</f>
        <v>0.0936</v>
      </c>
      <c r="E24" s="138">
        <f>ROUND(E18/$E$10,4)</f>
        <v>0.0975</v>
      </c>
      <c r="F24" s="136">
        <f>ROUND(F18/$F$10,4)</f>
        <v>0.0455</v>
      </c>
      <c r="G24" s="137">
        <f>ROUND(G18/$G$10,4)</f>
        <v>0</v>
      </c>
      <c r="H24" s="138">
        <f>ROUND(H18/$H$10,4)</f>
        <v>0.0172</v>
      </c>
      <c r="I24" s="139">
        <f>ROUND(I18/$I$10,4)</f>
        <v>0.1017</v>
      </c>
      <c r="J24" s="140">
        <f>ROUND(J18/$J$10,4)</f>
        <v>0.093</v>
      </c>
      <c r="K24" s="141">
        <f>ROUND(K18/$K$10,4)</f>
        <v>0.0971</v>
      </c>
      <c r="O24" s="205" t="s">
        <v>13</v>
      </c>
      <c r="P24" s="206"/>
      <c r="Q24" s="25">
        <f aca="true" t="shared" si="30" ref="Q24:V24">SUM(Q22:Q23)</f>
        <v>92</v>
      </c>
      <c r="R24" s="25">
        <f t="shared" si="30"/>
        <v>83</v>
      </c>
      <c r="S24" s="25">
        <f t="shared" si="30"/>
        <v>84</v>
      </c>
      <c r="T24" s="25">
        <f t="shared" si="30"/>
        <v>115</v>
      </c>
      <c r="U24" s="25">
        <f t="shared" si="30"/>
        <v>116</v>
      </c>
      <c r="V24" s="25">
        <f t="shared" si="30"/>
        <v>490</v>
      </c>
      <c r="W24" s="207" t="s">
        <v>13</v>
      </c>
      <c r="X24" s="208"/>
      <c r="Y24" s="25">
        <f aca="true" t="shared" si="31" ref="Y24:AD24">SUM(Y22:Y23)</f>
        <v>107</v>
      </c>
      <c r="Z24" s="25">
        <f t="shared" si="31"/>
        <v>100</v>
      </c>
      <c r="AA24" s="25">
        <f t="shared" si="31"/>
        <v>111</v>
      </c>
      <c r="AB24" s="25">
        <f t="shared" si="31"/>
        <v>142</v>
      </c>
      <c r="AC24" s="25">
        <f t="shared" si="31"/>
        <v>138</v>
      </c>
      <c r="AD24" s="25">
        <f t="shared" si="31"/>
        <v>598</v>
      </c>
      <c r="AI24" s="205" t="s">
        <v>13</v>
      </c>
      <c r="AJ24" s="206"/>
      <c r="AK24" s="25">
        <f aca="true" t="shared" si="32" ref="AK24:AP24">SUM(AK22:AK23)</f>
        <v>3</v>
      </c>
      <c r="AL24" s="25">
        <f t="shared" si="32"/>
        <v>4</v>
      </c>
      <c r="AM24" s="25">
        <f t="shared" si="32"/>
        <v>0</v>
      </c>
      <c r="AN24" s="25">
        <f t="shared" si="32"/>
        <v>3</v>
      </c>
      <c r="AO24" s="25">
        <f t="shared" si="32"/>
        <v>1</v>
      </c>
      <c r="AP24" s="39">
        <f t="shared" si="32"/>
        <v>11</v>
      </c>
      <c r="AQ24" s="207" t="s">
        <v>13</v>
      </c>
      <c r="AR24" s="208"/>
      <c r="AS24" s="25">
        <f aca="true" t="shared" si="33" ref="AS24:AX24">SUM(AS22:AS23)</f>
        <v>2</v>
      </c>
      <c r="AT24" s="25">
        <f t="shared" si="33"/>
        <v>1</v>
      </c>
      <c r="AU24" s="25">
        <f t="shared" si="33"/>
        <v>3</v>
      </c>
      <c r="AV24" s="25">
        <f t="shared" si="33"/>
        <v>1</v>
      </c>
      <c r="AW24" s="25">
        <f t="shared" si="33"/>
        <v>1</v>
      </c>
      <c r="AX24" s="25">
        <f t="shared" si="33"/>
        <v>8</v>
      </c>
      <c r="BC24" s="205" t="s">
        <v>13</v>
      </c>
      <c r="BD24" s="206"/>
      <c r="BE24" s="25">
        <f aca="true" t="shared" si="34" ref="BE24:BJ24">SUM(BE22:BE23)</f>
        <v>95</v>
      </c>
      <c r="BF24" s="25">
        <f t="shared" si="34"/>
        <v>87</v>
      </c>
      <c r="BG24" s="25">
        <f t="shared" si="34"/>
        <v>84</v>
      </c>
      <c r="BH24" s="25">
        <f t="shared" si="34"/>
        <v>118</v>
      </c>
      <c r="BI24" s="25">
        <f t="shared" si="34"/>
        <v>117</v>
      </c>
      <c r="BJ24" s="25">
        <f t="shared" si="34"/>
        <v>501</v>
      </c>
      <c r="BK24" s="207" t="s">
        <v>13</v>
      </c>
      <c r="BL24" s="208"/>
      <c r="BM24" s="25">
        <f aca="true" t="shared" si="35" ref="BM24:BR24">SUM(BM22:BM23)</f>
        <v>109</v>
      </c>
      <c r="BN24" s="25">
        <f t="shared" si="35"/>
        <v>101</v>
      </c>
      <c r="BO24" s="25">
        <f t="shared" si="35"/>
        <v>114</v>
      </c>
      <c r="BP24" s="25">
        <f t="shared" si="35"/>
        <v>143</v>
      </c>
      <c r="BQ24" s="25">
        <f t="shared" si="35"/>
        <v>139</v>
      </c>
      <c r="BR24" s="25">
        <f t="shared" si="35"/>
        <v>606</v>
      </c>
    </row>
    <row r="25" spans="2:70" ht="15">
      <c r="B25" s="135" t="s">
        <v>48</v>
      </c>
      <c r="C25" s="136">
        <f>ROUND(C19/$C$10,4)</f>
        <v>0.0688</v>
      </c>
      <c r="D25" s="137">
        <f>ROUND(D19/$D$10,4)</f>
        <v>0.0697</v>
      </c>
      <c r="E25" s="138">
        <f>ROUND(E19/$E$10,4)</f>
        <v>0.0693</v>
      </c>
      <c r="F25" s="136">
        <f>ROUND(F19/$F$10,4)</f>
        <v>0</v>
      </c>
      <c r="G25" s="137">
        <f>ROUND(G19/$G$10,4)</f>
        <v>0.0278</v>
      </c>
      <c r="H25" s="138">
        <f>ROUND(H19/$H$10,4)</f>
        <v>0.0172</v>
      </c>
      <c r="I25" s="139">
        <f>ROUND(I19/$I$10,4)</f>
        <v>0.0686</v>
      </c>
      <c r="J25" s="140">
        <f>ROUND(J19/$J$10,4)</f>
        <v>0.0694</v>
      </c>
      <c r="K25" s="141">
        <f>ROUND(K19/$K$10,4)</f>
        <v>0.069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142" t="s">
        <v>24</v>
      </c>
      <c r="C26" s="143">
        <f>ROUND(C20/$C$10,4)</f>
        <v>0.1379</v>
      </c>
      <c r="D26" s="144">
        <f>ROUND(D20/$D$10,4)</f>
        <v>0.2219</v>
      </c>
      <c r="E26" s="145">
        <f>ROUND(E20/$E$10,4)</f>
        <v>0.1821</v>
      </c>
      <c r="F26" s="143">
        <f>ROUND(F20/$F$10,4)</f>
        <v>0.0455</v>
      </c>
      <c r="G26" s="144">
        <f>ROUND(G20/$G$10,4)</f>
        <v>0</v>
      </c>
      <c r="H26" s="145">
        <f>ROUND(H20/$H$10,4)</f>
        <v>0.0172</v>
      </c>
      <c r="I26" s="146">
        <f>ROUND(I20/$I$10,4)</f>
        <v>0.1375</v>
      </c>
      <c r="J26" s="147">
        <f>ROUND(J20/$J$10,4)</f>
        <v>0.2205</v>
      </c>
      <c r="K26" s="148">
        <f>ROUND(K20/$K$10,4)</f>
        <v>0.1812</v>
      </c>
      <c r="O26" s="205" t="s">
        <v>11</v>
      </c>
      <c r="P26" s="206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14" t="s">
        <v>11</v>
      </c>
      <c r="X26" s="215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5" t="s">
        <v>11</v>
      </c>
      <c r="AJ26" s="206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14" t="s">
        <v>11</v>
      </c>
      <c r="AR26" s="215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5" t="s">
        <v>11</v>
      </c>
      <c r="BD26" s="206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14" t="s">
        <v>11</v>
      </c>
      <c r="BL26" s="215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97"/>
      <c r="J27" s="97"/>
      <c r="K27" s="97"/>
      <c r="O27" s="205" t="s">
        <v>14</v>
      </c>
      <c r="P27" s="209"/>
      <c r="Q27" s="15">
        <v>68</v>
      </c>
      <c r="R27" s="16">
        <v>97</v>
      </c>
      <c r="S27" s="16">
        <v>81</v>
      </c>
      <c r="T27" s="16">
        <v>66</v>
      </c>
      <c r="U27" s="16">
        <v>61</v>
      </c>
      <c r="V27" s="16">
        <f>SUM(Q27:U27)</f>
        <v>373</v>
      </c>
      <c r="W27" s="212" t="s">
        <v>14</v>
      </c>
      <c r="X27" s="213"/>
      <c r="Y27" s="16">
        <v>67</v>
      </c>
      <c r="Z27" s="16">
        <v>61</v>
      </c>
      <c r="AA27" s="16">
        <v>63</v>
      </c>
      <c r="AB27" s="16">
        <v>55</v>
      </c>
      <c r="AC27" s="16">
        <v>54</v>
      </c>
      <c r="AD27" s="17">
        <f>SUM(Y27:AC27)</f>
        <v>300</v>
      </c>
      <c r="AI27" s="205" t="s">
        <v>14</v>
      </c>
      <c r="AJ27" s="209"/>
      <c r="AK27" s="15">
        <v>0</v>
      </c>
      <c r="AL27" s="16">
        <v>0</v>
      </c>
      <c r="AM27" s="16">
        <v>1</v>
      </c>
      <c r="AN27" s="16">
        <v>0</v>
      </c>
      <c r="AO27" s="16">
        <v>1</v>
      </c>
      <c r="AP27" s="16">
        <f>SUM(AK27:AO27)</f>
        <v>2</v>
      </c>
      <c r="AQ27" s="212" t="s">
        <v>14</v>
      </c>
      <c r="AR27" s="213"/>
      <c r="AS27" s="16">
        <v>0</v>
      </c>
      <c r="AT27" s="16">
        <v>0</v>
      </c>
      <c r="AU27" s="16">
        <v>0</v>
      </c>
      <c r="AV27" s="16">
        <v>0</v>
      </c>
      <c r="AW27" s="16">
        <v>1</v>
      </c>
      <c r="AX27" s="17">
        <f>SUM(AS27:AW27)</f>
        <v>1</v>
      </c>
      <c r="BC27" s="205" t="s">
        <v>14</v>
      </c>
      <c r="BD27" s="209"/>
      <c r="BE27" s="15">
        <f>Q27+AK27</f>
        <v>68</v>
      </c>
      <c r="BF27" s="15">
        <f aca="true" t="shared" si="36" ref="BF27:BI28">R27+AL27</f>
        <v>97</v>
      </c>
      <c r="BG27" s="15">
        <f t="shared" si="36"/>
        <v>82</v>
      </c>
      <c r="BH27" s="15">
        <f t="shared" si="36"/>
        <v>66</v>
      </c>
      <c r="BI27" s="15">
        <f t="shared" si="36"/>
        <v>62</v>
      </c>
      <c r="BJ27" s="16">
        <f>SUM(BE27:BI27)</f>
        <v>375</v>
      </c>
      <c r="BK27" s="212" t="s">
        <v>14</v>
      </c>
      <c r="BL27" s="213"/>
      <c r="BM27" s="16">
        <f>Y27+AS27</f>
        <v>67</v>
      </c>
      <c r="BN27" s="16">
        <f aca="true" t="shared" si="37" ref="BN27:BQ28">Z27+AT27</f>
        <v>61</v>
      </c>
      <c r="BO27" s="16">
        <f t="shared" si="37"/>
        <v>63</v>
      </c>
      <c r="BP27" s="16">
        <f t="shared" si="37"/>
        <v>55</v>
      </c>
      <c r="BQ27" s="16">
        <f t="shared" si="37"/>
        <v>55</v>
      </c>
      <c r="BR27" s="17">
        <f>SUM(BM27:BQ27)</f>
        <v>301</v>
      </c>
    </row>
    <row r="28" spans="9:70" ht="15.75" thickBot="1">
      <c r="I28" s="97"/>
      <c r="J28" s="97"/>
      <c r="K28" s="97"/>
      <c r="O28" s="205" t="s">
        <v>16</v>
      </c>
      <c r="P28" s="209"/>
      <c r="Q28" s="20">
        <v>68</v>
      </c>
      <c r="R28" s="21">
        <v>59</v>
      </c>
      <c r="S28" s="21">
        <v>66</v>
      </c>
      <c r="T28" s="21">
        <v>65</v>
      </c>
      <c r="U28" s="21">
        <v>76</v>
      </c>
      <c r="V28" s="21">
        <f>SUM(Q28:U28)</f>
        <v>334</v>
      </c>
      <c r="W28" s="210" t="s">
        <v>16</v>
      </c>
      <c r="X28" s="211"/>
      <c r="Y28" s="21">
        <v>81</v>
      </c>
      <c r="Z28" s="21">
        <v>59</v>
      </c>
      <c r="AA28" s="21">
        <v>54</v>
      </c>
      <c r="AB28" s="21">
        <v>66</v>
      </c>
      <c r="AC28" s="21">
        <v>49</v>
      </c>
      <c r="AD28" s="22">
        <f>SUM(Y28:AC28)</f>
        <v>309</v>
      </c>
      <c r="AI28" s="205" t="s">
        <v>16</v>
      </c>
      <c r="AJ28" s="209"/>
      <c r="AK28" s="20">
        <v>0</v>
      </c>
      <c r="AL28" s="21">
        <v>2</v>
      </c>
      <c r="AM28" s="21">
        <v>3</v>
      </c>
      <c r="AN28" s="21">
        <v>1</v>
      </c>
      <c r="AO28" s="21">
        <v>3</v>
      </c>
      <c r="AP28" s="21">
        <f>SUM(AK28:AO28)</f>
        <v>9</v>
      </c>
      <c r="AQ28" s="210" t="s">
        <v>16</v>
      </c>
      <c r="AR28" s="211"/>
      <c r="AS28" s="21">
        <v>4</v>
      </c>
      <c r="AT28" s="21">
        <v>1</v>
      </c>
      <c r="AU28" s="21">
        <v>1</v>
      </c>
      <c r="AV28" s="21">
        <v>1</v>
      </c>
      <c r="AW28" s="21">
        <v>0</v>
      </c>
      <c r="AX28" s="22">
        <f>SUM(AS28:AW28)</f>
        <v>7</v>
      </c>
      <c r="BC28" s="205" t="s">
        <v>16</v>
      </c>
      <c r="BD28" s="209"/>
      <c r="BE28" s="15">
        <f>Q28+AK28</f>
        <v>68</v>
      </c>
      <c r="BF28" s="15">
        <f t="shared" si="36"/>
        <v>61</v>
      </c>
      <c r="BG28" s="15">
        <f t="shared" si="36"/>
        <v>69</v>
      </c>
      <c r="BH28" s="15">
        <f t="shared" si="36"/>
        <v>66</v>
      </c>
      <c r="BI28" s="15">
        <f t="shared" si="36"/>
        <v>79</v>
      </c>
      <c r="BJ28" s="21">
        <f>SUM(BE28:BI28)</f>
        <v>343</v>
      </c>
      <c r="BK28" s="210" t="s">
        <v>16</v>
      </c>
      <c r="BL28" s="211"/>
      <c r="BM28" s="16">
        <f>Y28+AS28</f>
        <v>85</v>
      </c>
      <c r="BN28" s="16">
        <f t="shared" si="37"/>
        <v>60</v>
      </c>
      <c r="BO28" s="16">
        <f t="shared" si="37"/>
        <v>55</v>
      </c>
      <c r="BP28" s="16">
        <f t="shared" si="37"/>
        <v>67</v>
      </c>
      <c r="BQ28" s="16">
        <f t="shared" si="37"/>
        <v>49</v>
      </c>
      <c r="BR28" s="22">
        <f>SUM(BM28:BQ28)</f>
        <v>316</v>
      </c>
    </row>
    <row r="29" spans="9:70" ht="15.75" thickBot="1">
      <c r="I29" s="97"/>
      <c r="J29" s="97"/>
      <c r="K29" s="97"/>
      <c r="O29" s="205" t="s">
        <v>13</v>
      </c>
      <c r="P29" s="206"/>
      <c r="Q29" s="25">
        <f aca="true" t="shared" si="38" ref="Q29:V29">SUM(Q27:Q28)</f>
        <v>136</v>
      </c>
      <c r="R29" s="25">
        <f t="shared" si="38"/>
        <v>156</v>
      </c>
      <c r="S29" s="25">
        <f t="shared" si="38"/>
        <v>147</v>
      </c>
      <c r="T29" s="25">
        <f t="shared" si="38"/>
        <v>131</v>
      </c>
      <c r="U29" s="25">
        <f t="shared" si="38"/>
        <v>137</v>
      </c>
      <c r="V29" s="25">
        <f t="shared" si="38"/>
        <v>707</v>
      </c>
      <c r="W29" s="207" t="s">
        <v>13</v>
      </c>
      <c r="X29" s="208"/>
      <c r="Y29" s="25">
        <f aca="true" t="shared" si="39" ref="Y29:AD29">SUM(Y27:Y28)</f>
        <v>148</v>
      </c>
      <c r="Z29" s="25">
        <f t="shared" si="39"/>
        <v>120</v>
      </c>
      <c r="AA29" s="25">
        <f t="shared" si="39"/>
        <v>117</v>
      </c>
      <c r="AB29" s="25">
        <f t="shared" si="39"/>
        <v>121</v>
      </c>
      <c r="AC29" s="25">
        <f t="shared" si="39"/>
        <v>103</v>
      </c>
      <c r="AD29" s="25">
        <f t="shared" si="39"/>
        <v>609</v>
      </c>
      <c r="AI29" s="205" t="s">
        <v>13</v>
      </c>
      <c r="AJ29" s="206"/>
      <c r="AK29" s="25">
        <f aca="true" t="shared" si="40" ref="AK29:AP29">SUM(AK27:AK28)</f>
        <v>0</v>
      </c>
      <c r="AL29" s="25">
        <f t="shared" si="40"/>
        <v>2</v>
      </c>
      <c r="AM29" s="25">
        <f t="shared" si="40"/>
        <v>4</v>
      </c>
      <c r="AN29" s="25">
        <f t="shared" si="40"/>
        <v>1</v>
      </c>
      <c r="AO29" s="25">
        <f t="shared" si="40"/>
        <v>4</v>
      </c>
      <c r="AP29" s="25">
        <f t="shared" si="40"/>
        <v>11</v>
      </c>
      <c r="AQ29" s="207" t="s">
        <v>13</v>
      </c>
      <c r="AR29" s="208"/>
      <c r="AS29" s="25">
        <f aca="true" t="shared" si="41" ref="AS29:AX29">SUM(AS27:AS28)</f>
        <v>4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1</v>
      </c>
      <c r="AX29" s="25">
        <f t="shared" si="41"/>
        <v>8</v>
      </c>
      <c r="BC29" s="205" t="s">
        <v>13</v>
      </c>
      <c r="BD29" s="206"/>
      <c r="BE29" s="25">
        <f aca="true" t="shared" si="42" ref="BE29:BJ29">SUM(BE27:BE28)</f>
        <v>136</v>
      </c>
      <c r="BF29" s="25">
        <f t="shared" si="42"/>
        <v>158</v>
      </c>
      <c r="BG29" s="25">
        <f t="shared" si="42"/>
        <v>151</v>
      </c>
      <c r="BH29" s="25">
        <f t="shared" si="42"/>
        <v>132</v>
      </c>
      <c r="BI29" s="25">
        <f t="shared" si="42"/>
        <v>141</v>
      </c>
      <c r="BJ29" s="25">
        <f t="shared" si="42"/>
        <v>718</v>
      </c>
      <c r="BK29" s="207" t="s">
        <v>13</v>
      </c>
      <c r="BL29" s="208"/>
      <c r="BM29" s="25">
        <f aca="true" t="shared" si="43" ref="BM29:BR29">SUM(BM27:BM28)</f>
        <v>152</v>
      </c>
      <c r="BN29" s="25">
        <f t="shared" si="43"/>
        <v>121</v>
      </c>
      <c r="BO29" s="25">
        <f t="shared" si="43"/>
        <v>118</v>
      </c>
      <c r="BP29" s="25">
        <f t="shared" si="43"/>
        <v>122</v>
      </c>
      <c r="BQ29" s="25">
        <f t="shared" si="43"/>
        <v>104</v>
      </c>
      <c r="BR29" s="25">
        <f t="shared" si="43"/>
        <v>617</v>
      </c>
    </row>
    <row r="30" spans="2:70" ht="15">
      <c r="B30" s="270" t="s">
        <v>44</v>
      </c>
      <c r="C30" s="272" t="s">
        <v>37</v>
      </c>
      <c r="D30" s="243"/>
      <c r="E30" s="273"/>
      <c r="F30" s="272" t="s">
        <v>38</v>
      </c>
      <c r="G30" s="243"/>
      <c r="H30" s="273"/>
      <c r="I30" s="274" t="s">
        <v>45</v>
      </c>
      <c r="J30" s="274"/>
      <c r="K30" s="275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271"/>
      <c r="C31" s="20" t="s">
        <v>17</v>
      </c>
      <c r="D31" s="21" t="s">
        <v>15</v>
      </c>
      <c r="E31" s="22" t="s">
        <v>40</v>
      </c>
      <c r="F31" s="20" t="s">
        <v>17</v>
      </c>
      <c r="G31" s="21" t="s">
        <v>15</v>
      </c>
      <c r="H31" s="22" t="s">
        <v>40</v>
      </c>
      <c r="I31" s="149" t="s">
        <v>17</v>
      </c>
      <c r="J31" s="150" t="s">
        <v>15</v>
      </c>
      <c r="K31" s="151" t="s">
        <v>40</v>
      </c>
      <c r="O31" s="205" t="s">
        <v>11</v>
      </c>
      <c r="P31" s="206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14" t="s">
        <v>11</v>
      </c>
      <c r="X31" s="215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5" t="s">
        <v>11</v>
      </c>
      <c r="AJ31" s="206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14" t="s">
        <v>11</v>
      </c>
      <c r="AR31" s="215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5" t="s">
        <v>11</v>
      </c>
      <c r="BD31" s="206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14" t="s">
        <v>11</v>
      </c>
      <c r="BL31" s="215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152" t="s">
        <v>55</v>
      </c>
      <c r="C32" s="276">
        <f aca="true" t="shared" si="44" ref="C32:K32">C18+C19</f>
        <v>893</v>
      </c>
      <c r="D32" s="278">
        <f t="shared" si="44"/>
        <v>949</v>
      </c>
      <c r="E32" s="280">
        <f t="shared" si="44"/>
        <v>1842</v>
      </c>
      <c r="F32" s="276">
        <f t="shared" si="44"/>
        <v>1</v>
      </c>
      <c r="G32" s="278">
        <f t="shared" si="44"/>
        <v>1</v>
      </c>
      <c r="H32" s="280">
        <f t="shared" si="44"/>
        <v>2</v>
      </c>
      <c r="I32" s="282">
        <f t="shared" si="44"/>
        <v>894</v>
      </c>
      <c r="J32" s="284">
        <f t="shared" si="44"/>
        <v>950</v>
      </c>
      <c r="K32" s="286">
        <f t="shared" si="44"/>
        <v>1844</v>
      </c>
      <c r="O32" s="205" t="s">
        <v>14</v>
      </c>
      <c r="P32" s="209"/>
      <c r="Q32" s="15">
        <v>50</v>
      </c>
      <c r="R32" s="16">
        <v>62</v>
      </c>
      <c r="S32" s="16">
        <v>61</v>
      </c>
      <c r="T32" s="16">
        <v>42</v>
      </c>
      <c r="U32" s="16">
        <v>58</v>
      </c>
      <c r="V32" s="16">
        <f>SUM(Q32:U32)</f>
        <v>273</v>
      </c>
      <c r="W32" s="212" t="s">
        <v>14</v>
      </c>
      <c r="X32" s="213"/>
      <c r="Y32" s="16">
        <v>81</v>
      </c>
      <c r="Z32" s="16">
        <v>64</v>
      </c>
      <c r="AA32" s="16">
        <v>83</v>
      </c>
      <c r="AB32" s="16">
        <v>79</v>
      </c>
      <c r="AC32" s="16">
        <v>75</v>
      </c>
      <c r="AD32" s="17">
        <f>SUM(Y32:AC32)</f>
        <v>382</v>
      </c>
      <c r="AI32" s="205" t="s">
        <v>14</v>
      </c>
      <c r="AJ32" s="209"/>
      <c r="AK32" s="15"/>
      <c r="AL32" s="16"/>
      <c r="AM32" s="16"/>
      <c r="AN32" s="16"/>
      <c r="AO32" s="16"/>
      <c r="AP32" s="16">
        <f>SUM(AK32:AO32)</f>
        <v>0</v>
      </c>
      <c r="AQ32" s="212" t="s">
        <v>14</v>
      </c>
      <c r="AR32" s="213"/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7">
        <f>SUM(AS32:AW32)</f>
        <v>0</v>
      </c>
      <c r="BC32" s="205" t="s">
        <v>14</v>
      </c>
      <c r="BD32" s="209"/>
      <c r="BE32" s="15">
        <f>Q32+AK32</f>
        <v>50</v>
      </c>
      <c r="BF32" s="15">
        <f aca="true" t="shared" si="45" ref="BF32:BI33">R32+AL32</f>
        <v>62</v>
      </c>
      <c r="BG32" s="15">
        <f t="shared" si="45"/>
        <v>61</v>
      </c>
      <c r="BH32" s="15">
        <f t="shared" si="45"/>
        <v>42</v>
      </c>
      <c r="BI32" s="15">
        <f t="shared" si="45"/>
        <v>58</v>
      </c>
      <c r="BJ32" s="16">
        <f>SUM(BE32:BI32)</f>
        <v>273</v>
      </c>
      <c r="BK32" s="212" t="s">
        <v>14</v>
      </c>
      <c r="BL32" s="213"/>
      <c r="BM32" s="16">
        <f>Y32+AS32</f>
        <v>81</v>
      </c>
      <c r="BN32" s="16">
        <f aca="true" t="shared" si="46" ref="BN32:BQ33">Z32+AT32</f>
        <v>64</v>
      </c>
      <c r="BO32" s="16">
        <f t="shared" si="46"/>
        <v>83</v>
      </c>
      <c r="BP32" s="16">
        <f t="shared" si="46"/>
        <v>79</v>
      </c>
      <c r="BQ32" s="16">
        <f t="shared" si="46"/>
        <v>75</v>
      </c>
      <c r="BR32" s="17">
        <f>SUM(BM32:BQ32)</f>
        <v>382</v>
      </c>
    </row>
    <row r="33" spans="2:70" ht="14.25" thickBot="1">
      <c r="B33" s="153" t="s">
        <v>56</v>
      </c>
      <c r="C33" s="277"/>
      <c r="D33" s="279"/>
      <c r="E33" s="281"/>
      <c r="F33" s="277"/>
      <c r="G33" s="279"/>
      <c r="H33" s="281"/>
      <c r="I33" s="283"/>
      <c r="J33" s="285"/>
      <c r="K33" s="287"/>
      <c r="O33" s="205" t="s">
        <v>16</v>
      </c>
      <c r="P33" s="209"/>
      <c r="Q33" s="20">
        <v>60</v>
      </c>
      <c r="R33" s="21">
        <v>48</v>
      </c>
      <c r="S33" s="21">
        <v>58</v>
      </c>
      <c r="T33" s="21">
        <v>66</v>
      </c>
      <c r="U33" s="21">
        <v>72</v>
      </c>
      <c r="V33" s="21">
        <f>SUM(Q33:U33)</f>
        <v>304</v>
      </c>
      <c r="W33" s="210" t="s">
        <v>16</v>
      </c>
      <c r="X33" s="211"/>
      <c r="Y33" s="21">
        <v>65</v>
      </c>
      <c r="Z33" s="21">
        <v>61</v>
      </c>
      <c r="AA33" s="21">
        <v>79</v>
      </c>
      <c r="AB33" s="21">
        <v>73</v>
      </c>
      <c r="AC33" s="21">
        <v>96</v>
      </c>
      <c r="AD33" s="22">
        <f>SUM(Y33:AC33)</f>
        <v>374</v>
      </c>
      <c r="AI33" s="205" t="s">
        <v>16</v>
      </c>
      <c r="AJ33" s="209"/>
      <c r="AK33" s="20"/>
      <c r="AL33" s="21"/>
      <c r="AM33" s="21"/>
      <c r="AN33" s="21"/>
      <c r="AO33" s="21"/>
      <c r="AP33" s="21">
        <f>SUM(AK33:AO33)</f>
        <v>0</v>
      </c>
      <c r="AQ33" s="210" t="s">
        <v>16</v>
      </c>
      <c r="AR33" s="211"/>
      <c r="AS33" s="21">
        <v>0</v>
      </c>
      <c r="AT33" s="21">
        <v>0</v>
      </c>
      <c r="AU33" s="21">
        <v>1</v>
      </c>
      <c r="AV33" s="21">
        <v>0</v>
      </c>
      <c r="AW33" s="21">
        <v>0</v>
      </c>
      <c r="AX33" s="22">
        <f>SUM(AS33:AW33)</f>
        <v>1</v>
      </c>
      <c r="BC33" s="205" t="s">
        <v>16</v>
      </c>
      <c r="BD33" s="209"/>
      <c r="BE33" s="15">
        <f>Q33+AK33</f>
        <v>60</v>
      </c>
      <c r="BF33" s="15">
        <f t="shared" si="45"/>
        <v>48</v>
      </c>
      <c r="BG33" s="15">
        <f t="shared" si="45"/>
        <v>58</v>
      </c>
      <c r="BH33" s="15">
        <f t="shared" si="45"/>
        <v>66</v>
      </c>
      <c r="BI33" s="15">
        <f t="shared" si="45"/>
        <v>72</v>
      </c>
      <c r="BJ33" s="21">
        <f>SUM(BE33:BI33)</f>
        <v>304</v>
      </c>
      <c r="BK33" s="210" t="s">
        <v>16</v>
      </c>
      <c r="BL33" s="211"/>
      <c r="BM33" s="16">
        <f>Y33+AS33</f>
        <v>65</v>
      </c>
      <c r="BN33" s="16">
        <f t="shared" si="46"/>
        <v>61</v>
      </c>
      <c r="BO33" s="16">
        <f t="shared" si="46"/>
        <v>80</v>
      </c>
      <c r="BP33" s="16">
        <f t="shared" si="46"/>
        <v>73</v>
      </c>
      <c r="BQ33" s="16">
        <f t="shared" si="46"/>
        <v>96</v>
      </c>
      <c r="BR33" s="22">
        <f>SUM(BM33:BQ33)</f>
        <v>375</v>
      </c>
    </row>
    <row r="34" spans="2:70" ht="13.5">
      <c r="B34" s="152" t="s">
        <v>57</v>
      </c>
      <c r="C34" s="288">
        <f aca="true" t="shared" si="47" ref="C34:K34">C20</f>
        <v>721</v>
      </c>
      <c r="D34" s="290">
        <f t="shared" si="47"/>
        <v>1290</v>
      </c>
      <c r="E34" s="292">
        <f t="shared" si="47"/>
        <v>2011</v>
      </c>
      <c r="F34" s="288">
        <f t="shared" si="47"/>
        <v>1</v>
      </c>
      <c r="G34" s="294">
        <f t="shared" si="47"/>
        <v>0</v>
      </c>
      <c r="H34" s="295">
        <f t="shared" si="47"/>
        <v>1</v>
      </c>
      <c r="I34" s="296">
        <f t="shared" si="47"/>
        <v>722</v>
      </c>
      <c r="J34" s="298">
        <f t="shared" si="47"/>
        <v>1290</v>
      </c>
      <c r="K34" s="300">
        <f t="shared" si="47"/>
        <v>2012</v>
      </c>
      <c r="O34" s="205" t="s">
        <v>13</v>
      </c>
      <c r="P34" s="206"/>
      <c r="Q34" s="25">
        <f aca="true" t="shared" si="48" ref="Q34:V34">SUM(Q32:Q33)</f>
        <v>110</v>
      </c>
      <c r="R34" s="25">
        <f t="shared" si="48"/>
        <v>110</v>
      </c>
      <c r="S34" s="25">
        <f t="shared" si="48"/>
        <v>119</v>
      </c>
      <c r="T34" s="25">
        <f t="shared" si="48"/>
        <v>108</v>
      </c>
      <c r="U34" s="25">
        <f t="shared" si="48"/>
        <v>130</v>
      </c>
      <c r="V34" s="25">
        <f t="shared" si="48"/>
        <v>577</v>
      </c>
      <c r="W34" s="207" t="s">
        <v>13</v>
      </c>
      <c r="X34" s="208"/>
      <c r="Y34" s="25">
        <f aca="true" t="shared" si="49" ref="Y34:AD34">SUM(Y32:Y33)</f>
        <v>146</v>
      </c>
      <c r="Z34" s="25">
        <f t="shared" si="49"/>
        <v>125</v>
      </c>
      <c r="AA34" s="25">
        <f t="shared" si="49"/>
        <v>162</v>
      </c>
      <c r="AB34" s="25">
        <f t="shared" si="49"/>
        <v>152</v>
      </c>
      <c r="AC34" s="25">
        <f t="shared" si="49"/>
        <v>171</v>
      </c>
      <c r="AD34" s="25">
        <f t="shared" si="49"/>
        <v>756</v>
      </c>
      <c r="AI34" s="205" t="s">
        <v>13</v>
      </c>
      <c r="AJ34" s="206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07" t="s">
        <v>13</v>
      </c>
      <c r="AR34" s="208"/>
      <c r="AS34" s="25">
        <f aca="true" t="shared" si="51" ref="AS34:AX34">SUM(AS32:AS33)</f>
        <v>0</v>
      </c>
      <c r="AT34" s="25">
        <f t="shared" si="51"/>
        <v>0</v>
      </c>
      <c r="AU34" s="25">
        <f t="shared" si="51"/>
        <v>1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5" t="s">
        <v>13</v>
      </c>
      <c r="BD34" s="206"/>
      <c r="BE34" s="25">
        <f aca="true" t="shared" si="52" ref="BE34:BJ34">SUM(BE32:BE33)</f>
        <v>110</v>
      </c>
      <c r="BF34" s="25">
        <f t="shared" si="52"/>
        <v>110</v>
      </c>
      <c r="BG34" s="25">
        <f t="shared" si="52"/>
        <v>119</v>
      </c>
      <c r="BH34" s="25">
        <f t="shared" si="52"/>
        <v>108</v>
      </c>
      <c r="BI34" s="25">
        <f t="shared" si="52"/>
        <v>130</v>
      </c>
      <c r="BJ34" s="25">
        <f t="shared" si="52"/>
        <v>577</v>
      </c>
      <c r="BK34" s="207" t="s">
        <v>13</v>
      </c>
      <c r="BL34" s="208"/>
      <c r="BM34" s="25">
        <f aca="true" t="shared" si="53" ref="BM34:BR34">SUM(BM32:BM33)</f>
        <v>146</v>
      </c>
      <c r="BN34" s="25">
        <f t="shared" si="53"/>
        <v>125</v>
      </c>
      <c r="BO34" s="25">
        <f t="shared" si="53"/>
        <v>163</v>
      </c>
      <c r="BP34" s="25">
        <f t="shared" si="53"/>
        <v>152</v>
      </c>
      <c r="BQ34" s="25">
        <f t="shared" si="53"/>
        <v>171</v>
      </c>
      <c r="BR34" s="25">
        <f t="shared" si="53"/>
        <v>757</v>
      </c>
    </row>
    <row r="35" spans="2:70" ht="14.25" thickBot="1">
      <c r="B35" s="153" t="s">
        <v>24</v>
      </c>
      <c r="C35" s="289"/>
      <c r="D35" s="291"/>
      <c r="E35" s="293"/>
      <c r="F35" s="289"/>
      <c r="G35" s="291"/>
      <c r="H35" s="293"/>
      <c r="I35" s="297"/>
      <c r="J35" s="299"/>
      <c r="K35" s="301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302" t="s">
        <v>49</v>
      </c>
      <c r="C36" s="304" t="s">
        <v>50</v>
      </c>
      <c r="D36" s="306" t="s">
        <v>51</v>
      </c>
      <c r="E36" s="308" t="s">
        <v>52</v>
      </c>
      <c r="F36" s="304" t="s">
        <v>50</v>
      </c>
      <c r="G36" s="306" t="s">
        <v>51</v>
      </c>
      <c r="H36" s="308" t="s">
        <v>53</v>
      </c>
      <c r="I36" s="310" t="s">
        <v>50</v>
      </c>
      <c r="J36" s="312" t="s">
        <v>51</v>
      </c>
      <c r="K36" s="308" t="s">
        <v>58</v>
      </c>
      <c r="O36" s="205" t="s">
        <v>11</v>
      </c>
      <c r="P36" s="206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14" t="s">
        <v>11</v>
      </c>
      <c r="X36" s="215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5" t="s">
        <v>11</v>
      </c>
      <c r="AJ36" s="206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14" t="s">
        <v>11</v>
      </c>
      <c r="AR36" s="215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5" t="s">
        <v>11</v>
      </c>
      <c r="BD36" s="206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14" t="s">
        <v>11</v>
      </c>
      <c r="BL36" s="215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303"/>
      <c r="C37" s="305"/>
      <c r="D37" s="307"/>
      <c r="E37" s="309"/>
      <c r="F37" s="305"/>
      <c r="G37" s="307"/>
      <c r="H37" s="309"/>
      <c r="I37" s="311"/>
      <c r="J37" s="313"/>
      <c r="K37" s="309"/>
      <c r="O37" s="205" t="s">
        <v>14</v>
      </c>
      <c r="P37" s="209"/>
      <c r="Q37" s="15">
        <v>59</v>
      </c>
      <c r="R37" s="16">
        <v>86</v>
      </c>
      <c r="S37" s="16">
        <v>100</v>
      </c>
      <c r="T37" s="16">
        <v>100</v>
      </c>
      <c r="U37" s="16">
        <v>83</v>
      </c>
      <c r="V37" s="16">
        <f>SUM(Q37:U37)</f>
        <v>428</v>
      </c>
      <c r="W37" s="212" t="s">
        <v>14</v>
      </c>
      <c r="X37" s="213"/>
      <c r="Y37" s="16">
        <v>104</v>
      </c>
      <c r="Z37" s="16">
        <v>93</v>
      </c>
      <c r="AA37" s="16">
        <v>105</v>
      </c>
      <c r="AB37" s="16">
        <v>118</v>
      </c>
      <c r="AC37" s="16">
        <v>113</v>
      </c>
      <c r="AD37" s="17">
        <f>SUM(Y37:AC37)</f>
        <v>533</v>
      </c>
      <c r="AI37" s="205" t="s">
        <v>14</v>
      </c>
      <c r="AJ37" s="209"/>
      <c r="AK37" s="15"/>
      <c r="AL37" s="16"/>
      <c r="AM37" s="16"/>
      <c r="AN37" s="16"/>
      <c r="AO37" s="16"/>
      <c r="AP37" s="16">
        <f>SUM(AK37:AO37)</f>
        <v>0</v>
      </c>
      <c r="AQ37" s="212" t="s">
        <v>14</v>
      </c>
      <c r="AR37" s="213"/>
      <c r="AS37" s="16">
        <v>0</v>
      </c>
      <c r="AT37" s="16">
        <v>0</v>
      </c>
      <c r="AU37" s="16">
        <v>0</v>
      </c>
      <c r="AV37" s="16">
        <v>1</v>
      </c>
      <c r="AW37" s="16">
        <v>0</v>
      </c>
      <c r="AX37" s="17">
        <f>SUM(AS37:AW37)</f>
        <v>1</v>
      </c>
      <c r="BC37" s="205" t="s">
        <v>14</v>
      </c>
      <c r="BD37" s="209"/>
      <c r="BE37" s="15">
        <f>Q37+AK37</f>
        <v>59</v>
      </c>
      <c r="BF37" s="15">
        <f aca="true" t="shared" si="54" ref="BF37:BI38">R37+AL37</f>
        <v>86</v>
      </c>
      <c r="BG37" s="15">
        <f t="shared" si="54"/>
        <v>100</v>
      </c>
      <c r="BH37" s="15">
        <f t="shared" si="54"/>
        <v>100</v>
      </c>
      <c r="BI37" s="15">
        <f t="shared" si="54"/>
        <v>83</v>
      </c>
      <c r="BJ37" s="16">
        <f>SUM(BE37:BI37)</f>
        <v>428</v>
      </c>
      <c r="BK37" s="212" t="s">
        <v>14</v>
      </c>
      <c r="BL37" s="213"/>
      <c r="BM37" s="16">
        <f>Y37+AS37</f>
        <v>104</v>
      </c>
      <c r="BN37" s="16">
        <f aca="true" t="shared" si="55" ref="BN37:BQ38">Z37+AT37</f>
        <v>93</v>
      </c>
      <c r="BO37" s="16">
        <f t="shared" si="55"/>
        <v>105</v>
      </c>
      <c r="BP37" s="16">
        <f t="shared" si="55"/>
        <v>119</v>
      </c>
      <c r="BQ37" s="16">
        <f t="shared" si="55"/>
        <v>113</v>
      </c>
      <c r="BR37" s="17">
        <f>SUM(BM37:BQ37)</f>
        <v>534</v>
      </c>
    </row>
    <row r="38" spans="2:70" ht="14.25" thickBot="1">
      <c r="B38" s="154" t="s">
        <v>59</v>
      </c>
      <c r="C38" s="314">
        <f>ROUND(C32/$C$10,4)</f>
        <v>0.1708</v>
      </c>
      <c r="D38" s="316">
        <f>ROUND(D32/$D$10,4)</f>
        <v>0.1632</v>
      </c>
      <c r="E38" s="318">
        <f>ROUND(E32/$E$10,4)</f>
        <v>0.1668</v>
      </c>
      <c r="F38" s="314">
        <f>ROUND(F32/$F$10,4)</f>
        <v>0.0455</v>
      </c>
      <c r="G38" s="316">
        <f>ROUND(G32/$G$10,4)</f>
        <v>0.0278</v>
      </c>
      <c r="H38" s="320">
        <f>ROUND(H32/$H$10,4)</f>
        <v>0.0345</v>
      </c>
      <c r="I38" s="322">
        <f>ROUND(I32/$I$10,4)</f>
        <v>0.1703</v>
      </c>
      <c r="J38" s="324">
        <f>ROUND(J32/$J$10,4)</f>
        <v>0.1624</v>
      </c>
      <c r="K38" s="326">
        <f>ROUND(K32/$K$10,4)</f>
        <v>0.1661</v>
      </c>
      <c r="O38" s="205" t="s">
        <v>16</v>
      </c>
      <c r="P38" s="209"/>
      <c r="Q38" s="20">
        <v>66</v>
      </c>
      <c r="R38" s="21">
        <v>79</v>
      </c>
      <c r="S38" s="21">
        <v>83</v>
      </c>
      <c r="T38" s="21">
        <v>97</v>
      </c>
      <c r="U38" s="21">
        <v>91</v>
      </c>
      <c r="V38" s="21">
        <f>SUM(Q38:U38)</f>
        <v>416</v>
      </c>
      <c r="W38" s="210" t="s">
        <v>16</v>
      </c>
      <c r="X38" s="211"/>
      <c r="Y38" s="21">
        <v>96</v>
      </c>
      <c r="Z38" s="21">
        <v>120</v>
      </c>
      <c r="AA38" s="21">
        <v>105</v>
      </c>
      <c r="AB38" s="21">
        <v>108</v>
      </c>
      <c r="AC38" s="21">
        <v>115</v>
      </c>
      <c r="AD38" s="22">
        <f>SUM(Y38:AC38)</f>
        <v>544</v>
      </c>
      <c r="AI38" s="205" t="s">
        <v>16</v>
      </c>
      <c r="AJ38" s="209"/>
      <c r="AK38" s="20"/>
      <c r="AL38" s="21"/>
      <c r="AM38" s="21"/>
      <c r="AN38" s="21"/>
      <c r="AO38" s="21"/>
      <c r="AP38" s="21">
        <f>SUM(AK38:AO38)</f>
        <v>0</v>
      </c>
      <c r="AQ38" s="210" t="s">
        <v>16</v>
      </c>
      <c r="AR38" s="211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5" t="s">
        <v>16</v>
      </c>
      <c r="BD38" s="209"/>
      <c r="BE38" s="15">
        <f>Q38+AK38</f>
        <v>66</v>
      </c>
      <c r="BF38" s="15">
        <f t="shared" si="54"/>
        <v>79</v>
      </c>
      <c r="BG38" s="15">
        <f t="shared" si="54"/>
        <v>83</v>
      </c>
      <c r="BH38" s="15">
        <f t="shared" si="54"/>
        <v>97</v>
      </c>
      <c r="BI38" s="15">
        <f t="shared" si="54"/>
        <v>91</v>
      </c>
      <c r="BJ38" s="21">
        <f>SUM(BE38:BI38)</f>
        <v>416</v>
      </c>
      <c r="BK38" s="210" t="s">
        <v>16</v>
      </c>
      <c r="BL38" s="211"/>
      <c r="BM38" s="16">
        <f>Y38+AS38</f>
        <v>96</v>
      </c>
      <c r="BN38" s="16">
        <f t="shared" si="55"/>
        <v>120</v>
      </c>
      <c r="BO38" s="16">
        <f t="shared" si="55"/>
        <v>105</v>
      </c>
      <c r="BP38" s="16">
        <f t="shared" si="55"/>
        <v>108</v>
      </c>
      <c r="BQ38" s="16">
        <f t="shared" si="55"/>
        <v>115</v>
      </c>
      <c r="BR38" s="22">
        <f>SUM(BM38:BQ38)</f>
        <v>544</v>
      </c>
    </row>
    <row r="39" spans="2:70" ht="14.25" thickBot="1">
      <c r="B39" s="155" t="s">
        <v>49</v>
      </c>
      <c r="C39" s="315"/>
      <c r="D39" s="317"/>
      <c r="E39" s="319"/>
      <c r="F39" s="315"/>
      <c r="G39" s="317"/>
      <c r="H39" s="321"/>
      <c r="I39" s="323"/>
      <c r="J39" s="325"/>
      <c r="K39" s="327"/>
      <c r="L39" s="89"/>
      <c r="O39" s="205" t="s">
        <v>13</v>
      </c>
      <c r="P39" s="206"/>
      <c r="Q39" s="25">
        <f aca="true" t="shared" si="56" ref="Q39:V39">SUM(Q37:Q38)</f>
        <v>125</v>
      </c>
      <c r="R39" s="25">
        <f t="shared" si="56"/>
        <v>165</v>
      </c>
      <c r="S39" s="25">
        <f t="shared" si="56"/>
        <v>183</v>
      </c>
      <c r="T39" s="25">
        <f t="shared" si="56"/>
        <v>197</v>
      </c>
      <c r="U39" s="25">
        <f t="shared" si="56"/>
        <v>174</v>
      </c>
      <c r="V39" s="25">
        <f t="shared" si="56"/>
        <v>844</v>
      </c>
      <c r="W39" s="207" t="s">
        <v>13</v>
      </c>
      <c r="X39" s="208"/>
      <c r="Y39" s="25">
        <f aca="true" t="shared" si="57" ref="Y39:AD39">SUM(Y37:Y38)</f>
        <v>200</v>
      </c>
      <c r="Z39" s="25">
        <f t="shared" si="57"/>
        <v>213</v>
      </c>
      <c r="AA39" s="25">
        <f t="shared" si="57"/>
        <v>210</v>
      </c>
      <c r="AB39" s="25">
        <f t="shared" si="57"/>
        <v>226</v>
      </c>
      <c r="AC39" s="25">
        <f t="shared" si="57"/>
        <v>228</v>
      </c>
      <c r="AD39" s="25">
        <f t="shared" si="57"/>
        <v>1077</v>
      </c>
      <c r="AI39" s="205" t="s">
        <v>13</v>
      </c>
      <c r="AJ39" s="206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07" t="s">
        <v>13</v>
      </c>
      <c r="AR39" s="208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0</v>
      </c>
      <c r="AV39" s="25">
        <f t="shared" si="59"/>
        <v>1</v>
      </c>
      <c r="AW39" s="25">
        <f t="shared" si="59"/>
        <v>0</v>
      </c>
      <c r="AX39" s="25">
        <f t="shared" si="59"/>
        <v>1</v>
      </c>
      <c r="BC39" s="205" t="s">
        <v>13</v>
      </c>
      <c r="BD39" s="206"/>
      <c r="BE39" s="25">
        <f aca="true" t="shared" si="60" ref="BE39:BJ39">SUM(BE37:BE38)</f>
        <v>125</v>
      </c>
      <c r="BF39" s="25">
        <f t="shared" si="60"/>
        <v>165</v>
      </c>
      <c r="BG39" s="25">
        <f t="shared" si="60"/>
        <v>183</v>
      </c>
      <c r="BH39" s="25">
        <f t="shared" si="60"/>
        <v>197</v>
      </c>
      <c r="BI39" s="25">
        <f t="shared" si="60"/>
        <v>174</v>
      </c>
      <c r="BJ39" s="25">
        <f t="shared" si="60"/>
        <v>844</v>
      </c>
      <c r="BK39" s="207" t="s">
        <v>13</v>
      </c>
      <c r="BL39" s="208"/>
      <c r="BM39" s="25">
        <f aca="true" t="shared" si="61" ref="BM39:BR39">SUM(BM37:BM38)</f>
        <v>200</v>
      </c>
      <c r="BN39" s="25">
        <f t="shared" si="61"/>
        <v>213</v>
      </c>
      <c r="BO39" s="25">
        <f t="shared" si="61"/>
        <v>210</v>
      </c>
      <c r="BP39" s="25">
        <f t="shared" si="61"/>
        <v>227</v>
      </c>
      <c r="BQ39" s="25">
        <f t="shared" si="61"/>
        <v>228</v>
      </c>
      <c r="BR39" s="25">
        <f t="shared" si="61"/>
        <v>1078</v>
      </c>
    </row>
    <row r="40" spans="2:70" ht="13.5">
      <c r="B40" s="156" t="s">
        <v>60</v>
      </c>
      <c r="C40" s="315">
        <f>ROUND(C34/$C$10,4)</f>
        <v>0.1379</v>
      </c>
      <c r="D40" s="317">
        <f>ROUND(D34/$D$10,4)</f>
        <v>0.2219</v>
      </c>
      <c r="E40" s="319">
        <f>ROUND(E34/$E$10,4)</f>
        <v>0.1821</v>
      </c>
      <c r="F40" s="315">
        <f>ROUND(F34/$F$10,4)</f>
        <v>0.0455</v>
      </c>
      <c r="G40" s="317">
        <f>ROUND(G34/$G$10,4)</f>
        <v>0</v>
      </c>
      <c r="H40" s="321">
        <f>ROUND(H34/$H$10,4)</f>
        <v>0.0172</v>
      </c>
      <c r="I40" s="323">
        <f>ROUND(I34/$I$10,4)</f>
        <v>0.1375</v>
      </c>
      <c r="J40" s="325">
        <f>ROUND(J34/$J$10,4)</f>
        <v>0.2205</v>
      </c>
      <c r="K40" s="327">
        <f>ROUND(K34/$K$10,4)</f>
        <v>0.1812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57" t="s">
        <v>49</v>
      </c>
      <c r="C41" s="328"/>
      <c r="D41" s="329"/>
      <c r="E41" s="330"/>
      <c r="F41" s="328"/>
      <c r="G41" s="329"/>
      <c r="H41" s="331"/>
      <c r="I41" s="332"/>
      <c r="J41" s="333"/>
      <c r="K41" s="334"/>
      <c r="O41" s="205" t="s">
        <v>11</v>
      </c>
      <c r="P41" s="206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14" t="s">
        <v>11</v>
      </c>
      <c r="X41" s="215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5" t="s">
        <v>11</v>
      </c>
      <c r="AJ41" s="206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14" t="s">
        <v>11</v>
      </c>
      <c r="AR41" s="215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5" t="s">
        <v>11</v>
      </c>
      <c r="BD41" s="206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14" t="s">
        <v>11</v>
      </c>
      <c r="BL41" s="215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97"/>
      <c r="J42" s="97"/>
      <c r="K42" s="97"/>
      <c r="O42" s="205" t="s">
        <v>17</v>
      </c>
      <c r="P42" s="209"/>
      <c r="Q42" s="15">
        <v>76</v>
      </c>
      <c r="R42" s="16">
        <v>46</v>
      </c>
      <c r="S42" s="16">
        <v>78</v>
      </c>
      <c r="T42" s="16">
        <v>74</v>
      </c>
      <c r="U42" s="16">
        <v>86</v>
      </c>
      <c r="V42" s="16">
        <f>SUM(Q42:U42)</f>
        <v>360</v>
      </c>
      <c r="W42" s="212" t="s">
        <v>14</v>
      </c>
      <c r="X42" s="213"/>
      <c r="Y42" s="16">
        <v>62</v>
      </c>
      <c r="Z42" s="16">
        <v>54</v>
      </c>
      <c r="AA42" s="16">
        <v>60</v>
      </c>
      <c r="AB42" s="16">
        <v>43</v>
      </c>
      <c r="AC42" s="16">
        <v>55</v>
      </c>
      <c r="AD42" s="17">
        <f>SUM(Y42:AC42)</f>
        <v>274</v>
      </c>
      <c r="AI42" s="205" t="s">
        <v>14</v>
      </c>
      <c r="AJ42" s="209"/>
      <c r="AK42" s="15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f>SUM(AK42:AO42)</f>
        <v>0</v>
      </c>
      <c r="AQ42" s="212" t="s">
        <v>14</v>
      </c>
      <c r="AR42" s="213"/>
      <c r="AS42" s="16"/>
      <c r="AT42" s="16"/>
      <c r="AU42" s="16"/>
      <c r="AV42" s="16"/>
      <c r="AW42" s="16"/>
      <c r="AX42" s="17">
        <f>SUM(AS42:AW42)</f>
        <v>0</v>
      </c>
      <c r="BC42" s="205" t="s">
        <v>14</v>
      </c>
      <c r="BD42" s="209"/>
      <c r="BE42" s="15">
        <f>Q42+AK42</f>
        <v>76</v>
      </c>
      <c r="BF42" s="15">
        <f aca="true" t="shared" si="62" ref="BF42:BI43">R42+AL42</f>
        <v>46</v>
      </c>
      <c r="BG42" s="15">
        <f t="shared" si="62"/>
        <v>78</v>
      </c>
      <c r="BH42" s="15">
        <f t="shared" si="62"/>
        <v>74</v>
      </c>
      <c r="BI42" s="15">
        <f t="shared" si="62"/>
        <v>86</v>
      </c>
      <c r="BJ42" s="16">
        <f>SUM(BE42:BI42)</f>
        <v>360</v>
      </c>
      <c r="BK42" s="212" t="s">
        <v>14</v>
      </c>
      <c r="BL42" s="213"/>
      <c r="BM42" s="16">
        <f>Y42+AS42</f>
        <v>62</v>
      </c>
      <c r="BN42" s="16">
        <f aca="true" t="shared" si="63" ref="BN42:BQ43">Z42+AT42</f>
        <v>54</v>
      </c>
      <c r="BO42" s="16">
        <f t="shared" si="63"/>
        <v>60</v>
      </c>
      <c r="BP42" s="16">
        <f t="shared" si="63"/>
        <v>43</v>
      </c>
      <c r="BQ42" s="16">
        <f t="shared" si="63"/>
        <v>55</v>
      </c>
      <c r="BR42" s="17">
        <f>SUM(BM42:BQ42)</f>
        <v>274</v>
      </c>
    </row>
    <row r="43" spans="9:70" ht="15.75" thickBot="1">
      <c r="I43" s="97"/>
      <c r="J43" s="97"/>
      <c r="K43" s="97"/>
      <c r="O43" s="205" t="s">
        <v>16</v>
      </c>
      <c r="P43" s="209"/>
      <c r="Q43" s="20">
        <v>108</v>
      </c>
      <c r="R43" s="21">
        <v>63</v>
      </c>
      <c r="S43" s="21">
        <v>68</v>
      </c>
      <c r="T43" s="21">
        <v>91</v>
      </c>
      <c r="U43" s="21">
        <v>75</v>
      </c>
      <c r="V43" s="21">
        <f>SUM(Q43:U43)</f>
        <v>405</v>
      </c>
      <c r="W43" s="210" t="s">
        <v>16</v>
      </c>
      <c r="X43" s="211"/>
      <c r="Y43" s="21">
        <v>68</v>
      </c>
      <c r="Z43" s="21">
        <v>71</v>
      </c>
      <c r="AA43" s="21">
        <v>58</v>
      </c>
      <c r="AB43" s="21">
        <v>69</v>
      </c>
      <c r="AC43" s="21">
        <v>81</v>
      </c>
      <c r="AD43" s="183">
        <f>SUM(Y43:AC43)</f>
        <v>347</v>
      </c>
      <c r="AI43" s="205" t="s">
        <v>16</v>
      </c>
      <c r="AJ43" s="209"/>
      <c r="AK43" s="20">
        <v>0</v>
      </c>
      <c r="AL43" s="21">
        <v>0</v>
      </c>
      <c r="AM43" s="21">
        <v>0</v>
      </c>
      <c r="AN43" s="21">
        <v>0</v>
      </c>
      <c r="AO43" s="21">
        <v>1</v>
      </c>
      <c r="AP43" s="21">
        <f>SUM(AK43:AO43)</f>
        <v>1</v>
      </c>
      <c r="AQ43" s="210" t="s">
        <v>16</v>
      </c>
      <c r="AR43" s="211"/>
      <c r="AS43" s="21"/>
      <c r="AT43" s="21"/>
      <c r="AU43" s="21"/>
      <c r="AV43" s="21"/>
      <c r="AW43" s="21"/>
      <c r="AX43" s="22">
        <f>SUM(AS43:AW43)</f>
        <v>0</v>
      </c>
      <c r="BC43" s="205" t="s">
        <v>16</v>
      </c>
      <c r="BD43" s="209"/>
      <c r="BE43" s="20">
        <f>Q43+AK43</f>
        <v>108</v>
      </c>
      <c r="BF43" s="20">
        <f t="shared" si="62"/>
        <v>63</v>
      </c>
      <c r="BG43" s="20">
        <f t="shared" si="62"/>
        <v>68</v>
      </c>
      <c r="BH43" s="20">
        <f t="shared" si="62"/>
        <v>91</v>
      </c>
      <c r="BI43" s="20">
        <f t="shared" si="62"/>
        <v>76</v>
      </c>
      <c r="BJ43" s="21">
        <f>SUM(BE43:BI43)</f>
        <v>406</v>
      </c>
      <c r="BK43" s="210" t="s">
        <v>16</v>
      </c>
      <c r="BL43" s="211"/>
      <c r="BM43" s="21">
        <f>Y43+AS43</f>
        <v>68</v>
      </c>
      <c r="BN43" s="21">
        <f t="shared" si="63"/>
        <v>71</v>
      </c>
      <c r="BO43" s="21">
        <f t="shared" si="63"/>
        <v>58</v>
      </c>
      <c r="BP43" s="21">
        <f t="shared" si="63"/>
        <v>69</v>
      </c>
      <c r="BQ43" s="21">
        <f t="shared" si="63"/>
        <v>81</v>
      </c>
      <c r="BR43" s="22">
        <f>SUM(BM43:BQ43)</f>
        <v>347</v>
      </c>
    </row>
    <row r="44" spans="15:70" ht="13.5">
      <c r="O44" s="205" t="s">
        <v>13</v>
      </c>
      <c r="P44" s="206"/>
      <c r="Q44" s="25">
        <f aca="true" t="shared" si="64" ref="Q44:V44">SUM(Q42:Q43)</f>
        <v>184</v>
      </c>
      <c r="R44" s="25">
        <f t="shared" si="64"/>
        <v>109</v>
      </c>
      <c r="S44" s="25">
        <f t="shared" si="64"/>
        <v>146</v>
      </c>
      <c r="T44" s="25">
        <f t="shared" si="64"/>
        <v>165</v>
      </c>
      <c r="U44" s="25">
        <f t="shared" si="64"/>
        <v>161</v>
      </c>
      <c r="V44" s="25">
        <f t="shared" si="64"/>
        <v>765</v>
      </c>
      <c r="W44" s="207" t="s">
        <v>13</v>
      </c>
      <c r="X44" s="208"/>
      <c r="Y44" s="25">
        <f aca="true" t="shared" si="65" ref="Y44:AD44">SUM(Y42:Y43)</f>
        <v>130</v>
      </c>
      <c r="Z44" s="25">
        <f t="shared" si="65"/>
        <v>125</v>
      </c>
      <c r="AA44" s="25">
        <f t="shared" si="65"/>
        <v>118</v>
      </c>
      <c r="AB44" s="25">
        <f t="shared" si="65"/>
        <v>112</v>
      </c>
      <c r="AC44" s="25">
        <f t="shared" si="65"/>
        <v>136</v>
      </c>
      <c r="AD44" s="25">
        <f t="shared" si="65"/>
        <v>621</v>
      </c>
      <c r="AI44" s="205" t="s">
        <v>13</v>
      </c>
      <c r="AJ44" s="206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0</v>
      </c>
      <c r="AO44" s="25">
        <f t="shared" si="66"/>
        <v>1</v>
      </c>
      <c r="AP44" s="25">
        <f t="shared" si="66"/>
        <v>1</v>
      </c>
      <c r="AQ44" s="207" t="s">
        <v>13</v>
      </c>
      <c r="AR44" s="208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5" t="s">
        <v>13</v>
      </c>
      <c r="BD44" s="206"/>
      <c r="BE44" s="25">
        <f aca="true" t="shared" si="68" ref="BE44:BJ44">SUM(BE42:BE43)</f>
        <v>184</v>
      </c>
      <c r="BF44" s="25">
        <f t="shared" si="68"/>
        <v>109</v>
      </c>
      <c r="BG44" s="25">
        <f t="shared" si="68"/>
        <v>146</v>
      </c>
      <c r="BH44" s="25">
        <f t="shared" si="68"/>
        <v>165</v>
      </c>
      <c r="BI44" s="25">
        <f t="shared" si="68"/>
        <v>162</v>
      </c>
      <c r="BJ44" s="25">
        <f t="shared" si="68"/>
        <v>766</v>
      </c>
      <c r="BK44" s="207" t="s">
        <v>13</v>
      </c>
      <c r="BL44" s="208"/>
      <c r="BM44" s="25">
        <f aca="true" t="shared" si="69" ref="BM44:BR44">SUM(BM42:BM43)</f>
        <v>130</v>
      </c>
      <c r="BN44" s="25">
        <f t="shared" si="69"/>
        <v>125</v>
      </c>
      <c r="BO44" s="25">
        <f t="shared" si="69"/>
        <v>118</v>
      </c>
      <c r="BP44" s="25">
        <f t="shared" si="69"/>
        <v>112</v>
      </c>
      <c r="BQ44" s="25">
        <f t="shared" si="69"/>
        <v>136</v>
      </c>
      <c r="BR44" s="25">
        <f t="shared" si="69"/>
        <v>621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5" t="s">
        <v>11</v>
      </c>
      <c r="P46" s="206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14" t="s">
        <v>11</v>
      </c>
      <c r="X46" s="215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5" t="s">
        <v>11</v>
      </c>
      <c r="AJ46" s="206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14" t="s">
        <v>11</v>
      </c>
      <c r="AR46" s="215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5" t="s">
        <v>11</v>
      </c>
      <c r="BD46" s="206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14" t="s">
        <v>11</v>
      </c>
      <c r="BL46" s="215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5" t="s">
        <v>14</v>
      </c>
      <c r="P47" s="209"/>
      <c r="Q47" s="15">
        <v>56</v>
      </c>
      <c r="R47" s="16">
        <v>53</v>
      </c>
      <c r="S47" s="16">
        <v>46</v>
      </c>
      <c r="T47" s="16">
        <v>42</v>
      </c>
      <c r="U47" s="16">
        <v>46</v>
      </c>
      <c r="V47" s="16">
        <f>SUM(Q47:U47)</f>
        <v>243</v>
      </c>
      <c r="W47" s="212" t="s">
        <v>14</v>
      </c>
      <c r="X47" s="213"/>
      <c r="Y47" s="16">
        <v>41</v>
      </c>
      <c r="Z47" s="16">
        <v>31</v>
      </c>
      <c r="AA47" s="16">
        <v>24</v>
      </c>
      <c r="AB47" s="16">
        <v>13</v>
      </c>
      <c r="AC47" s="16">
        <v>26</v>
      </c>
      <c r="AD47" s="17">
        <f>SUM(Y47:AC47)</f>
        <v>135</v>
      </c>
      <c r="AI47" s="205" t="s">
        <v>14</v>
      </c>
      <c r="AJ47" s="209"/>
      <c r="AK47" s="15">
        <v>0</v>
      </c>
      <c r="AL47" s="16">
        <v>0</v>
      </c>
      <c r="AM47" s="16">
        <v>1</v>
      </c>
      <c r="AN47" s="16">
        <v>0</v>
      </c>
      <c r="AO47" s="16">
        <v>0</v>
      </c>
      <c r="AP47" s="16">
        <f>SUM(AK47:AO47)</f>
        <v>1</v>
      </c>
      <c r="AQ47" s="212" t="s">
        <v>14</v>
      </c>
      <c r="AR47" s="213"/>
      <c r="AS47" s="16"/>
      <c r="AT47" s="16"/>
      <c r="AU47" s="16"/>
      <c r="AV47" s="16"/>
      <c r="AW47" s="16"/>
      <c r="AX47" s="17">
        <f>SUM(AS47:AW47)</f>
        <v>0</v>
      </c>
      <c r="BC47" s="205" t="s">
        <v>14</v>
      </c>
      <c r="BD47" s="209"/>
      <c r="BE47" s="15">
        <f>Q47+AK47</f>
        <v>56</v>
      </c>
      <c r="BF47" s="15">
        <f aca="true" t="shared" si="70" ref="BF47:BI48">R47+AL47</f>
        <v>53</v>
      </c>
      <c r="BG47" s="15">
        <f t="shared" si="70"/>
        <v>47</v>
      </c>
      <c r="BH47" s="15">
        <f t="shared" si="70"/>
        <v>42</v>
      </c>
      <c r="BI47" s="15">
        <f t="shared" si="70"/>
        <v>46</v>
      </c>
      <c r="BJ47" s="16">
        <f>SUM(BE47:BI47)</f>
        <v>244</v>
      </c>
      <c r="BK47" s="212" t="s">
        <v>14</v>
      </c>
      <c r="BL47" s="213"/>
      <c r="BM47" s="16">
        <f>Y47+AS47</f>
        <v>41</v>
      </c>
      <c r="BN47" s="16">
        <f aca="true" t="shared" si="71" ref="BN47:BQ48">Z47+AT47</f>
        <v>31</v>
      </c>
      <c r="BO47" s="16">
        <f t="shared" si="71"/>
        <v>24</v>
      </c>
      <c r="BP47" s="16">
        <f t="shared" si="71"/>
        <v>13</v>
      </c>
      <c r="BQ47" s="16">
        <f t="shared" si="71"/>
        <v>26</v>
      </c>
      <c r="BR47" s="17">
        <f>SUM(BM47:BQ47)</f>
        <v>135</v>
      </c>
    </row>
    <row r="48" spans="15:70" ht="14.25" thickBot="1">
      <c r="O48" s="205" t="s">
        <v>16</v>
      </c>
      <c r="P48" s="209"/>
      <c r="Q48" s="20">
        <v>85</v>
      </c>
      <c r="R48" s="21">
        <v>73</v>
      </c>
      <c r="S48" s="21">
        <v>72</v>
      </c>
      <c r="T48" s="21">
        <v>93</v>
      </c>
      <c r="U48" s="21">
        <v>65</v>
      </c>
      <c r="V48" s="21">
        <f>SUM(Q48:U48)</f>
        <v>388</v>
      </c>
      <c r="W48" s="210" t="s">
        <v>16</v>
      </c>
      <c r="X48" s="211"/>
      <c r="Y48" s="21">
        <v>71</v>
      </c>
      <c r="Z48" s="21">
        <v>79</v>
      </c>
      <c r="AA48" s="21">
        <v>61</v>
      </c>
      <c r="AB48" s="21">
        <v>63</v>
      </c>
      <c r="AC48" s="21">
        <v>40</v>
      </c>
      <c r="AD48" s="22">
        <f>SUM(Y48:AC48)</f>
        <v>314</v>
      </c>
      <c r="AI48" s="205" t="s">
        <v>16</v>
      </c>
      <c r="AJ48" s="209"/>
      <c r="AK48" s="20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f>SUM(AK48:AO48)</f>
        <v>0</v>
      </c>
      <c r="AQ48" s="210" t="s">
        <v>16</v>
      </c>
      <c r="AR48" s="211"/>
      <c r="AS48" s="21"/>
      <c r="AT48" s="21"/>
      <c r="AU48" s="21"/>
      <c r="AV48" s="21"/>
      <c r="AW48" s="21"/>
      <c r="AX48" s="22">
        <f>SUM(AS48:AW48)</f>
        <v>0</v>
      </c>
      <c r="BC48" s="205" t="s">
        <v>16</v>
      </c>
      <c r="BD48" s="209"/>
      <c r="BE48" s="20">
        <f>Q48+AK48</f>
        <v>85</v>
      </c>
      <c r="BF48" s="20">
        <f t="shared" si="70"/>
        <v>73</v>
      </c>
      <c r="BG48" s="20">
        <f t="shared" si="70"/>
        <v>72</v>
      </c>
      <c r="BH48" s="20">
        <f t="shared" si="70"/>
        <v>93</v>
      </c>
      <c r="BI48" s="20">
        <f t="shared" si="70"/>
        <v>65</v>
      </c>
      <c r="BJ48" s="21">
        <f>SUM(BE48:BI48)</f>
        <v>388</v>
      </c>
      <c r="BK48" s="210" t="s">
        <v>16</v>
      </c>
      <c r="BL48" s="211"/>
      <c r="BM48" s="21">
        <f>Y48+AS48</f>
        <v>71</v>
      </c>
      <c r="BN48" s="21">
        <f t="shared" si="71"/>
        <v>79</v>
      </c>
      <c r="BO48" s="21">
        <f t="shared" si="71"/>
        <v>61</v>
      </c>
      <c r="BP48" s="21">
        <f t="shared" si="71"/>
        <v>63</v>
      </c>
      <c r="BQ48" s="21">
        <f t="shared" si="71"/>
        <v>40</v>
      </c>
      <c r="BR48" s="22">
        <f>SUM(BM48:BQ48)</f>
        <v>314</v>
      </c>
    </row>
    <row r="49" spans="15:70" ht="13.5">
      <c r="O49" s="205" t="s">
        <v>13</v>
      </c>
      <c r="P49" s="206"/>
      <c r="Q49" s="25">
        <f aca="true" t="shared" si="72" ref="Q49:V49">SUM(Q47:Q48)</f>
        <v>141</v>
      </c>
      <c r="R49" s="25">
        <f t="shared" si="72"/>
        <v>126</v>
      </c>
      <c r="S49" s="25">
        <f t="shared" si="72"/>
        <v>118</v>
      </c>
      <c r="T49" s="25">
        <f t="shared" si="72"/>
        <v>135</v>
      </c>
      <c r="U49" s="25">
        <f t="shared" si="72"/>
        <v>111</v>
      </c>
      <c r="V49" s="25">
        <f t="shared" si="72"/>
        <v>631</v>
      </c>
      <c r="W49" s="207" t="s">
        <v>13</v>
      </c>
      <c r="X49" s="208"/>
      <c r="Y49" s="25">
        <f aca="true" t="shared" si="73" ref="Y49:AD49">SUM(Y47:Y48)</f>
        <v>112</v>
      </c>
      <c r="Z49" s="25">
        <f t="shared" si="73"/>
        <v>110</v>
      </c>
      <c r="AA49" s="25">
        <f t="shared" si="73"/>
        <v>85</v>
      </c>
      <c r="AB49" s="25">
        <f t="shared" si="73"/>
        <v>76</v>
      </c>
      <c r="AC49" s="25">
        <f t="shared" si="73"/>
        <v>66</v>
      </c>
      <c r="AD49" s="25">
        <f t="shared" si="73"/>
        <v>449</v>
      </c>
      <c r="AI49" s="205" t="s">
        <v>13</v>
      </c>
      <c r="AJ49" s="206"/>
      <c r="AK49" s="25">
        <f aca="true" t="shared" si="74" ref="AK49:AP49">SUM(AK47:AK48)</f>
        <v>0</v>
      </c>
      <c r="AL49" s="25">
        <f t="shared" si="74"/>
        <v>0</v>
      </c>
      <c r="AM49" s="25">
        <f t="shared" si="74"/>
        <v>1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07" t="s">
        <v>13</v>
      </c>
      <c r="AR49" s="208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5" t="s">
        <v>13</v>
      </c>
      <c r="BD49" s="206"/>
      <c r="BE49" s="25">
        <f aca="true" t="shared" si="76" ref="BE49:BJ49">SUM(BE47:BE48)</f>
        <v>141</v>
      </c>
      <c r="BF49" s="25">
        <f t="shared" si="76"/>
        <v>126</v>
      </c>
      <c r="BG49" s="25">
        <f t="shared" si="76"/>
        <v>119</v>
      </c>
      <c r="BH49" s="25">
        <f t="shared" si="76"/>
        <v>135</v>
      </c>
      <c r="BI49" s="25">
        <f t="shared" si="76"/>
        <v>111</v>
      </c>
      <c r="BJ49" s="25">
        <f t="shared" si="76"/>
        <v>632</v>
      </c>
      <c r="BK49" s="207" t="s">
        <v>13</v>
      </c>
      <c r="BL49" s="208"/>
      <c r="BM49" s="25">
        <f aca="true" t="shared" si="77" ref="BM49:BR49">SUM(BM47:BM48)</f>
        <v>112</v>
      </c>
      <c r="BN49" s="25">
        <f t="shared" si="77"/>
        <v>110</v>
      </c>
      <c r="BO49" s="25">
        <f t="shared" si="77"/>
        <v>85</v>
      </c>
      <c r="BP49" s="25">
        <f t="shared" si="77"/>
        <v>76</v>
      </c>
      <c r="BQ49" s="25">
        <f t="shared" si="77"/>
        <v>66</v>
      </c>
      <c r="BR49" s="25">
        <f t="shared" si="77"/>
        <v>449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5" t="s">
        <v>11</v>
      </c>
      <c r="P51" s="206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14" t="s">
        <v>11</v>
      </c>
      <c r="X51" s="215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5" t="s">
        <v>11</v>
      </c>
      <c r="AJ51" s="206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14" t="s">
        <v>11</v>
      </c>
      <c r="AR51" s="215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5" t="s">
        <v>11</v>
      </c>
      <c r="BD51" s="206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14" t="s">
        <v>11</v>
      </c>
      <c r="BL51" s="215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5" t="s">
        <v>14</v>
      </c>
      <c r="P52" s="209"/>
      <c r="Q52" s="15">
        <v>15</v>
      </c>
      <c r="R52" s="16">
        <v>15</v>
      </c>
      <c r="S52" s="16">
        <v>12</v>
      </c>
      <c r="T52" s="16">
        <v>10</v>
      </c>
      <c r="U52" s="16">
        <v>2</v>
      </c>
      <c r="V52" s="16">
        <f>SUM(Q52:U52)</f>
        <v>54</v>
      </c>
      <c r="W52" s="212" t="s">
        <v>14</v>
      </c>
      <c r="X52" s="213"/>
      <c r="Y52" s="16">
        <v>7</v>
      </c>
      <c r="Z52" s="16">
        <v>2</v>
      </c>
      <c r="AA52" s="16">
        <v>3</v>
      </c>
      <c r="AB52" s="16">
        <v>3</v>
      </c>
      <c r="AC52" s="16">
        <v>0</v>
      </c>
      <c r="AD52" s="17">
        <f>SUM(Y52:AC52)</f>
        <v>15</v>
      </c>
      <c r="AI52" s="205" t="s">
        <v>14</v>
      </c>
      <c r="AJ52" s="209"/>
      <c r="AK52" s="15"/>
      <c r="AL52" s="16"/>
      <c r="AM52" s="16"/>
      <c r="AN52" s="16"/>
      <c r="AO52" s="16"/>
      <c r="AP52" s="16">
        <f>SUM(AK52:AO52)</f>
        <v>0</v>
      </c>
      <c r="AQ52" s="212" t="s">
        <v>14</v>
      </c>
      <c r="AR52" s="213"/>
      <c r="AS52" s="16"/>
      <c r="AT52" s="16"/>
      <c r="AU52" s="16"/>
      <c r="AV52" s="16"/>
      <c r="AW52" s="16"/>
      <c r="AX52" s="17">
        <f>SUM(AS52:AW52)</f>
        <v>0</v>
      </c>
      <c r="BC52" s="205" t="s">
        <v>14</v>
      </c>
      <c r="BD52" s="209"/>
      <c r="BE52" s="15">
        <f aca="true" t="shared" si="78" ref="BE52:BI53">Q52+AK52</f>
        <v>15</v>
      </c>
      <c r="BF52" s="15">
        <f t="shared" si="78"/>
        <v>15</v>
      </c>
      <c r="BG52" s="15">
        <f t="shared" si="78"/>
        <v>12</v>
      </c>
      <c r="BH52" s="15">
        <f t="shared" si="78"/>
        <v>10</v>
      </c>
      <c r="BI52" s="15">
        <f t="shared" si="78"/>
        <v>2</v>
      </c>
      <c r="BJ52" s="16">
        <f>SUM(BE52:BI52)</f>
        <v>54</v>
      </c>
      <c r="BK52" s="212" t="s">
        <v>14</v>
      </c>
      <c r="BL52" s="213"/>
      <c r="BM52" s="16">
        <f>Y52+AS52</f>
        <v>7</v>
      </c>
      <c r="BN52" s="16">
        <f aca="true" t="shared" si="79" ref="BN52:BQ53">Z52+AT52</f>
        <v>2</v>
      </c>
      <c r="BO52" s="16">
        <f t="shared" si="79"/>
        <v>3</v>
      </c>
      <c r="BP52" s="16">
        <f t="shared" si="79"/>
        <v>3</v>
      </c>
      <c r="BQ52" s="16">
        <f t="shared" si="79"/>
        <v>0</v>
      </c>
      <c r="BR52" s="17">
        <f>SUM(BM52:BQ52)</f>
        <v>15</v>
      </c>
    </row>
    <row r="53" spans="15:70" ht="14.25" thickBot="1">
      <c r="O53" s="205" t="s">
        <v>16</v>
      </c>
      <c r="P53" s="209"/>
      <c r="Q53" s="20">
        <v>42</v>
      </c>
      <c r="R53" s="21">
        <v>33</v>
      </c>
      <c r="S53" s="21">
        <v>43</v>
      </c>
      <c r="T53" s="21">
        <v>25</v>
      </c>
      <c r="U53" s="21">
        <v>26</v>
      </c>
      <c r="V53" s="21">
        <f>SUM(Q53:U53)</f>
        <v>169</v>
      </c>
      <c r="W53" s="210" t="s">
        <v>16</v>
      </c>
      <c r="X53" s="211"/>
      <c r="Y53" s="21">
        <v>18</v>
      </c>
      <c r="Z53" s="21">
        <v>15</v>
      </c>
      <c r="AA53" s="21">
        <v>11</v>
      </c>
      <c r="AB53" s="21">
        <v>8</v>
      </c>
      <c r="AC53" s="21">
        <v>6</v>
      </c>
      <c r="AD53" s="22">
        <f>SUM(Y53:AC53)</f>
        <v>58</v>
      </c>
      <c r="AI53" s="205" t="s">
        <v>16</v>
      </c>
      <c r="AJ53" s="209"/>
      <c r="AK53" s="20"/>
      <c r="AL53" s="21"/>
      <c r="AM53" s="21"/>
      <c r="AN53" s="21"/>
      <c r="AO53" s="21"/>
      <c r="AP53" s="21">
        <f>SUM(AK53:AO53)</f>
        <v>0</v>
      </c>
      <c r="AQ53" s="210" t="s">
        <v>16</v>
      </c>
      <c r="AR53" s="211"/>
      <c r="AS53" s="21"/>
      <c r="AT53" s="21"/>
      <c r="AU53" s="21"/>
      <c r="AV53" s="21"/>
      <c r="AW53" s="21"/>
      <c r="AX53" s="22">
        <f>SUM(AS53:AW53)</f>
        <v>0</v>
      </c>
      <c r="BC53" s="205" t="s">
        <v>16</v>
      </c>
      <c r="BD53" s="209"/>
      <c r="BE53" s="20">
        <f t="shared" si="78"/>
        <v>42</v>
      </c>
      <c r="BF53" s="20">
        <f t="shared" si="78"/>
        <v>33</v>
      </c>
      <c r="BG53" s="20">
        <f t="shared" si="78"/>
        <v>43</v>
      </c>
      <c r="BH53" s="20">
        <f t="shared" si="78"/>
        <v>25</v>
      </c>
      <c r="BI53" s="20">
        <f t="shared" si="78"/>
        <v>26</v>
      </c>
      <c r="BJ53" s="21">
        <f>SUM(BE53:BI53)</f>
        <v>169</v>
      </c>
      <c r="BK53" s="210" t="s">
        <v>16</v>
      </c>
      <c r="BL53" s="211"/>
      <c r="BM53" s="21">
        <f>Y53+AS53</f>
        <v>18</v>
      </c>
      <c r="BN53" s="21">
        <f t="shared" si="79"/>
        <v>15</v>
      </c>
      <c r="BO53" s="21">
        <f t="shared" si="79"/>
        <v>11</v>
      </c>
      <c r="BP53" s="21">
        <f t="shared" si="79"/>
        <v>8</v>
      </c>
      <c r="BQ53" s="21">
        <f t="shared" si="79"/>
        <v>6</v>
      </c>
      <c r="BR53" s="22">
        <f>SUM(BM53:BQ53)</f>
        <v>58</v>
      </c>
    </row>
    <row r="54" spans="15:70" ht="13.5">
      <c r="O54" s="205" t="s">
        <v>13</v>
      </c>
      <c r="P54" s="206"/>
      <c r="Q54" s="25">
        <f aca="true" t="shared" si="80" ref="Q54:V54">SUM(Q52:Q53)</f>
        <v>57</v>
      </c>
      <c r="R54" s="25">
        <f t="shared" si="80"/>
        <v>48</v>
      </c>
      <c r="S54" s="25">
        <f t="shared" si="80"/>
        <v>55</v>
      </c>
      <c r="T54" s="25">
        <f t="shared" si="80"/>
        <v>35</v>
      </c>
      <c r="U54" s="25">
        <f t="shared" si="80"/>
        <v>28</v>
      </c>
      <c r="V54" s="25">
        <f t="shared" si="80"/>
        <v>223</v>
      </c>
      <c r="W54" s="207" t="s">
        <v>13</v>
      </c>
      <c r="X54" s="208"/>
      <c r="Y54" s="25">
        <f aca="true" t="shared" si="81" ref="Y54:AD54">SUM(Y52:Y53)</f>
        <v>25</v>
      </c>
      <c r="Z54" s="25">
        <f t="shared" si="81"/>
        <v>17</v>
      </c>
      <c r="AA54" s="25">
        <f t="shared" si="81"/>
        <v>14</v>
      </c>
      <c r="AB54" s="25">
        <f t="shared" si="81"/>
        <v>11</v>
      </c>
      <c r="AC54" s="25">
        <f t="shared" si="81"/>
        <v>6</v>
      </c>
      <c r="AD54" s="25">
        <f t="shared" si="81"/>
        <v>73</v>
      </c>
      <c r="AI54" s="205" t="s">
        <v>13</v>
      </c>
      <c r="AJ54" s="206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07" t="s">
        <v>13</v>
      </c>
      <c r="AR54" s="208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5" t="s">
        <v>13</v>
      </c>
      <c r="BD54" s="206"/>
      <c r="BE54" s="25">
        <f aca="true" t="shared" si="84" ref="BE54:BJ54">SUM(BE52:BE53)</f>
        <v>57</v>
      </c>
      <c r="BF54" s="25">
        <f t="shared" si="84"/>
        <v>48</v>
      </c>
      <c r="BG54" s="25">
        <f t="shared" si="84"/>
        <v>55</v>
      </c>
      <c r="BH54" s="25">
        <f t="shared" si="84"/>
        <v>35</v>
      </c>
      <c r="BI54" s="25">
        <f t="shared" si="84"/>
        <v>28</v>
      </c>
      <c r="BJ54" s="25">
        <f t="shared" si="84"/>
        <v>223</v>
      </c>
      <c r="BK54" s="207" t="s">
        <v>13</v>
      </c>
      <c r="BL54" s="208"/>
      <c r="BM54" s="25">
        <f aca="true" t="shared" si="85" ref="BM54:BR54">SUM(BM52:BM53)</f>
        <v>25</v>
      </c>
      <c r="BN54" s="25">
        <f t="shared" si="85"/>
        <v>17</v>
      </c>
      <c r="BO54" s="25">
        <f t="shared" si="85"/>
        <v>14</v>
      </c>
      <c r="BP54" s="25">
        <f t="shared" si="85"/>
        <v>11</v>
      </c>
      <c r="BQ54" s="25">
        <f t="shared" si="85"/>
        <v>6</v>
      </c>
      <c r="BR54" s="25">
        <f t="shared" si="85"/>
        <v>73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5" t="s">
        <v>11</v>
      </c>
      <c r="P56" s="206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14" t="s">
        <v>11</v>
      </c>
      <c r="X56" s="215"/>
      <c r="Y56" s="14">
        <v>105</v>
      </c>
      <c r="Z56" s="14">
        <v>106</v>
      </c>
      <c r="AA56" s="14">
        <v>107</v>
      </c>
      <c r="AB56" s="14" t="s">
        <v>104</v>
      </c>
      <c r="AC56" s="14" t="s">
        <v>104</v>
      </c>
      <c r="AD56" s="14" t="s">
        <v>13</v>
      </c>
      <c r="AI56" s="205" t="s">
        <v>11</v>
      </c>
      <c r="AJ56" s="206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14" t="s">
        <v>11</v>
      </c>
      <c r="AR56" s="215"/>
      <c r="AS56" s="14">
        <v>105</v>
      </c>
      <c r="AT56" s="14">
        <v>106</v>
      </c>
      <c r="AU56" s="14">
        <v>107</v>
      </c>
      <c r="AV56" s="14" t="s">
        <v>104</v>
      </c>
      <c r="AW56" s="14" t="s">
        <v>104</v>
      </c>
      <c r="AX56" s="14" t="s">
        <v>13</v>
      </c>
      <c r="BC56" s="205" t="s">
        <v>11</v>
      </c>
      <c r="BD56" s="206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14" t="s">
        <v>11</v>
      </c>
      <c r="BL56" s="215"/>
      <c r="BM56" s="14">
        <v>105</v>
      </c>
      <c r="BN56" s="14">
        <v>106</v>
      </c>
      <c r="BO56" s="14">
        <v>107</v>
      </c>
      <c r="BP56" s="14" t="s">
        <v>104</v>
      </c>
      <c r="BQ56" s="14" t="s">
        <v>104</v>
      </c>
      <c r="BR56" s="14" t="s">
        <v>13</v>
      </c>
    </row>
    <row r="57" spans="15:70" ht="13.5">
      <c r="O57" s="205" t="s">
        <v>14</v>
      </c>
      <c r="P57" s="209"/>
      <c r="Q57" s="36"/>
      <c r="R57" s="37"/>
      <c r="S57" s="37"/>
      <c r="T57" s="37"/>
      <c r="U57" s="37"/>
      <c r="V57" s="37">
        <f>SUM(Q57:U57)</f>
        <v>0</v>
      </c>
      <c r="W57" s="212" t="s">
        <v>14</v>
      </c>
      <c r="X57" s="213"/>
      <c r="Y57" s="37"/>
      <c r="Z57" s="37"/>
      <c r="AA57" s="37"/>
      <c r="AB57" s="37"/>
      <c r="AC57" s="37"/>
      <c r="AD57" s="17">
        <f>SUM(Y57:AC57)</f>
        <v>0</v>
      </c>
      <c r="AI57" s="205" t="s">
        <v>14</v>
      </c>
      <c r="AJ57" s="209"/>
      <c r="AK57" s="36"/>
      <c r="AL57" s="37"/>
      <c r="AM57" s="37"/>
      <c r="AN57" s="37"/>
      <c r="AO57" s="37"/>
      <c r="AP57" s="37">
        <f>SUM(AK57:AO57)</f>
        <v>0</v>
      </c>
      <c r="AQ57" s="212" t="s">
        <v>14</v>
      </c>
      <c r="AR57" s="213"/>
      <c r="AS57" s="37"/>
      <c r="AT57" s="37"/>
      <c r="AU57" s="37"/>
      <c r="AV57" s="37"/>
      <c r="AW57" s="37"/>
      <c r="AX57" s="17">
        <f>SUM(AS57:AW57)</f>
        <v>0</v>
      </c>
      <c r="BC57" s="205" t="s">
        <v>14</v>
      </c>
      <c r="BD57" s="209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2" t="s">
        <v>14</v>
      </c>
      <c r="BL57" s="213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5" t="s">
        <v>16</v>
      </c>
      <c r="P58" s="209"/>
      <c r="Q58" s="188">
        <v>8</v>
      </c>
      <c r="R58" s="189">
        <v>1</v>
      </c>
      <c r="S58" s="189">
        <v>1</v>
      </c>
      <c r="T58" s="189">
        <v>1</v>
      </c>
      <c r="U58" s="189">
        <v>3</v>
      </c>
      <c r="V58" s="38">
        <f>SUM(Q58:U58)</f>
        <v>14</v>
      </c>
      <c r="W58" s="210" t="s">
        <v>16</v>
      </c>
      <c r="X58" s="211"/>
      <c r="Y58" s="38"/>
      <c r="Z58" s="38"/>
      <c r="AA58" s="38"/>
      <c r="AB58" s="38"/>
      <c r="AC58" s="38"/>
      <c r="AD58" s="22">
        <f>SUM(Y58:AC58)</f>
        <v>0</v>
      </c>
      <c r="AI58" s="205" t="s">
        <v>16</v>
      </c>
      <c r="AJ58" s="209"/>
      <c r="AK58" s="40"/>
      <c r="AL58" s="38"/>
      <c r="AM58" s="38"/>
      <c r="AN58" s="38"/>
      <c r="AO58" s="38"/>
      <c r="AP58" s="38">
        <f>SUM(AK58:AO58)</f>
        <v>0</v>
      </c>
      <c r="AQ58" s="210" t="s">
        <v>16</v>
      </c>
      <c r="AR58" s="211"/>
      <c r="AS58" s="38"/>
      <c r="AT58" s="38"/>
      <c r="AU58" s="38"/>
      <c r="AV58" s="38"/>
      <c r="AW58" s="38"/>
      <c r="AX58" s="22">
        <f>SUM(AS58:AW58)</f>
        <v>0</v>
      </c>
      <c r="BC58" s="205" t="s">
        <v>16</v>
      </c>
      <c r="BD58" s="209"/>
      <c r="BE58" s="40">
        <f>Q58+AK58</f>
        <v>8</v>
      </c>
      <c r="BF58" s="40">
        <f t="shared" si="86"/>
        <v>1</v>
      </c>
      <c r="BG58" s="40">
        <f t="shared" si="86"/>
        <v>1</v>
      </c>
      <c r="BH58" s="40">
        <f t="shared" si="86"/>
        <v>1</v>
      </c>
      <c r="BI58" s="40">
        <f t="shared" si="86"/>
        <v>3</v>
      </c>
      <c r="BJ58" s="38">
        <f>SUM(BE58:BI58)</f>
        <v>14</v>
      </c>
      <c r="BK58" s="210" t="s">
        <v>16</v>
      </c>
      <c r="BL58" s="211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5" t="s">
        <v>13</v>
      </c>
      <c r="P59" s="206"/>
      <c r="Q59" s="25">
        <f aca="true" t="shared" si="88" ref="Q59:V59">SUM(Q57:Q58)</f>
        <v>8</v>
      </c>
      <c r="R59" s="25">
        <f t="shared" si="88"/>
        <v>1</v>
      </c>
      <c r="S59" s="25">
        <f t="shared" si="88"/>
        <v>1</v>
      </c>
      <c r="T59" s="25">
        <f t="shared" si="88"/>
        <v>1</v>
      </c>
      <c r="U59" s="25">
        <f t="shared" si="88"/>
        <v>3</v>
      </c>
      <c r="V59" s="25">
        <f t="shared" si="88"/>
        <v>14</v>
      </c>
      <c r="W59" s="207" t="s">
        <v>13</v>
      </c>
      <c r="X59" s="208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5" t="s">
        <v>13</v>
      </c>
      <c r="AJ59" s="206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07" t="s">
        <v>13</v>
      </c>
      <c r="AR59" s="208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5" t="s">
        <v>13</v>
      </c>
      <c r="BD59" s="206"/>
      <c r="BE59" s="25">
        <f aca="true" t="shared" si="92" ref="BE59:BJ59">SUM(BE57:BE58)</f>
        <v>8</v>
      </c>
      <c r="BF59" s="25">
        <f t="shared" si="92"/>
        <v>1</v>
      </c>
      <c r="BG59" s="25">
        <f t="shared" si="92"/>
        <v>1</v>
      </c>
      <c r="BH59" s="25">
        <f t="shared" si="92"/>
        <v>1</v>
      </c>
      <c r="BI59" s="25">
        <f t="shared" si="92"/>
        <v>3</v>
      </c>
      <c r="BJ59" s="25">
        <f t="shared" si="92"/>
        <v>14</v>
      </c>
      <c r="BK59" s="207" t="s">
        <v>13</v>
      </c>
      <c r="BL59" s="208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335" t="s">
        <v>61</v>
      </c>
      <c r="AF60" s="335"/>
      <c r="AY60" s="335" t="s">
        <v>61</v>
      </c>
      <c r="AZ60" s="335"/>
      <c r="BS60" s="335" t="s">
        <v>61</v>
      </c>
      <c r="BT60" s="335"/>
    </row>
    <row r="61" spans="17:72" ht="14.25">
      <c r="Q61" s="336" t="s">
        <v>19</v>
      </c>
      <c r="R61" s="337"/>
      <c r="S61" s="338"/>
      <c r="T61" s="158"/>
      <c r="U61" s="159"/>
      <c r="V61" s="339" t="s">
        <v>20</v>
      </c>
      <c r="W61" s="340"/>
      <c r="X61" s="341"/>
      <c r="Y61" s="160"/>
      <c r="Z61" s="160"/>
      <c r="AA61" s="342" t="s">
        <v>21</v>
      </c>
      <c r="AB61" s="343"/>
      <c r="AC61" s="344"/>
      <c r="AE61" s="161" t="s">
        <v>23</v>
      </c>
      <c r="AF61" s="161" t="s">
        <v>24</v>
      </c>
      <c r="AK61" s="196" t="s">
        <v>19</v>
      </c>
      <c r="AL61" s="197"/>
      <c r="AM61" s="198"/>
      <c r="AN61" s="41"/>
      <c r="AP61" s="199" t="s">
        <v>20</v>
      </c>
      <c r="AQ61" s="200"/>
      <c r="AR61" s="201"/>
      <c r="AS61" s="42"/>
      <c r="AT61" s="42"/>
      <c r="AU61" s="202" t="s">
        <v>21</v>
      </c>
      <c r="AV61" s="203"/>
      <c r="AW61" s="204"/>
      <c r="AY61" s="161" t="s">
        <v>23</v>
      </c>
      <c r="AZ61" s="161" t="s">
        <v>24</v>
      </c>
      <c r="BE61" s="196" t="s">
        <v>19</v>
      </c>
      <c r="BF61" s="197"/>
      <c r="BG61" s="198"/>
      <c r="BH61" s="41"/>
      <c r="BJ61" s="199" t="s">
        <v>20</v>
      </c>
      <c r="BK61" s="200"/>
      <c r="BL61" s="201"/>
      <c r="BM61" s="42"/>
      <c r="BN61" s="42"/>
      <c r="BO61" s="202" t="s">
        <v>21</v>
      </c>
      <c r="BP61" s="203"/>
      <c r="BQ61" s="204"/>
      <c r="BS61" s="161" t="s">
        <v>23</v>
      </c>
      <c r="BT61" s="161" t="s">
        <v>24</v>
      </c>
    </row>
    <row r="62" spans="17:72" ht="14.25">
      <c r="Q62" s="162" t="s">
        <v>17</v>
      </c>
      <c r="R62" s="345">
        <f>V7+AD7+V12</f>
        <v>647</v>
      </c>
      <c r="S62" s="346"/>
      <c r="T62" s="158"/>
      <c r="U62" s="159"/>
      <c r="V62" s="162" t="s">
        <v>17</v>
      </c>
      <c r="W62" s="345">
        <f>AD12+V17+AD17+V22+AD22+V27+AD27+V32+AD32+V37</f>
        <v>2968</v>
      </c>
      <c r="X62" s="346"/>
      <c r="Y62" s="163"/>
      <c r="Z62" s="163"/>
      <c r="AA62" s="162" t="s">
        <v>17</v>
      </c>
      <c r="AB62" s="345">
        <f>AD37+V42+AD42+V47+AD47+V52+AD52+V57+AD57</f>
        <v>1614</v>
      </c>
      <c r="AC62" s="346"/>
      <c r="AD62" s="164" t="s">
        <v>17</v>
      </c>
      <c r="AE62" s="165">
        <f>AD37+V42</f>
        <v>893</v>
      </c>
      <c r="AF62" s="165">
        <f>AD42+V47+AD47+V52+AD52+V57+AD57</f>
        <v>721</v>
      </c>
      <c r="AK62" s="43" t="s">
        <v>17</v>
      </c>
      <c r="AL62" s="193">
        <f>AP7+AX7+AP12</f>
        <v>0</v>
      </c>
      <c r="AM62" s="195"/>
      <c r="AN62" s="41"/>
      <c r="AP62" s="43" t="s">
        <v>17</v>
      </c>
      <c r="AQ62" s="193">
        <f>AX12+AP17+AX17+AP22+AX22+AP27+AX27+AP32+AX32+AP37</f>
        <v>20</v>
      </c>
      <c r="AR62" s="195"/>
      <c r="AS62" s="44"/>
      <c r="AT62" s="44"/>
      <c r="AU62" s="43" t="s">
        <v>17</v>
      </c>
      <c r="AV62" s="193">
        <f>AX37+AP42+AX42+AP47+AX47+AP52+AX52+AP57+AX57</f>
        <v>2</v>
      </c>
      <c r="AW62" s="195"/>
      <c r="AX62" s="164" t="s">
        <v>17</v>
      </c>
      <c r="AY62" s="165">
        <f>AX37+AP42</f>
        <v>1</v>
      </c>
      <c r="AZ62" s="165">
        <f>AX42+AP47+AX47+AP52+AX52+AP57+AX57</f>
        <v>1</v>
      </c>
      <c r="BE62" s="43" t="s">
        <v>17</v>
      </c>
      <c r="BF62" s="193">
        <f>BJ7+BR7+BJ12</f>
        <v>647</v>
      </c>
      <c r="BG62" s="195"/>
      <c r="BH62" s="41"/>
      <c r="BJ62" s="43" t="s">
        <v>17</v>
      </c>
      <c r="BK62" s="193">
        <f>BR12+BJ17+BR17+BJ22+BR22+BJ27+BR27+BJ32+BR32+BJ37</f>
        <v>2988</v>
      </c>
      <c r="BL62" s="195"/>
      <c r="BM62" s="44"/>
      <c r="BN62" s="44"/>
      <c r="BO62" s="43" t="s">
        <v>17</v>
      </c>
      <c r="BP62" s="193">
        <f>BR37+BJ42+BR42+BJ47+BR47+BJ52+BR52+BJ57+BR57</f>
        <v>1616</v>
      </c>
      <c r="BQ62" s="195"/>
      <c r="BR62" s="164" t="s">
        <v>17</v>
      </c>
      <c r="BS62" s="165">
        <f>BR37+BJ42</f>
        <v>894</v>
      </c>
      <c r="BT62" s="165">
        <f>BR42+BJ47+BR47+BJ52+BR52+BJ57+BR57</f>
        <v>722</v>
      </c>
    </row>
    <row r="63" spans="17:72" ht="15" thickBot="1">
      <c r="Q63" s="166" t="s">
        <v>15</v>
      </c>
      <c r="R63" s="347">
        <f>V8+AD8+V13</f>
        <v>660</v>
      </c>
      <c r="S63" s="348"/>
      <c r="T63" s="158"/>
      <c r="U63" s="159"/>
      <c r="V63" s="166" t="s">
        <v>15</v>
      </c>
      <c r="W63" s="347">
        <f>AD13+V18+AD18+V23+AD23+V28+AD28+V33+AD33+V38</f>
        <v>2915</v>
      </c>
      <c r="X63" s="348"/>
      <c r="Y63" s="163"/>
      <c r="Z63" s="163"/>
      <c r="AA63" s="166" t="s">
        <v>15</v>
      </c>
      <c r="AB63" s="347">
        <f>AD38+V43+AD43+V48+AD48+V53+AD53+V58+AD58</f>
        <v>2239</v>
      </c>
      <c r="AC63" s="348"/>
      <c r="AD63" s="164" t="s">
        <v>15</v>
      </c>
      <c r="AE63" s="167">
        <f>AD38+V43</f>
        <v>949</v>
      </c>
      <c r="AF63" s="167">
        <f>AD43+V48+AD48+V53+AD53+V58+AD58</f>
        <v>1290</v>
      </c>
      <c r="AK63" s="43" t="s">
        <v>15</v>
      </c>
      <c r="AL63" s="193">
        <f>AP8+AX8+AP13</f>
        <v>0</v>
      </c>
      <c r="AM63" s="195"/>
      <c r="AN63" s="41"/>
      <c r="AP63" s="43" t="s">
        <v>15</v>
      </c>
      <c r="AQ63" s="193">
        <f>AX13+AP18+AX18+AP23+AX23+AP28+AX28+AP33+AX33+AP38</f>
        <v>35</v>
      </c>
      <c r="AR63" s="195"/>
      <c r="AS63" s="44"/>
      <c r="AT63" s="44"/>
      <c r="AU63" s="43" t="s">
        <v>15</v>
      </c>
      <c r="AV63" s="193">
        <f>AX38+AP43+AX43+AP48+AX48+AP53+AX53+AP58+AX58</f>
        <v>1</v>
      </c>
      <c r="AW63" s="195"/>
      <c r="AX63" s="164" t="s">
        <v>15</v>
      </c>
      <c r="AY63" s="167">
        <f>AX38+AP43</f>
        <v>1</v>
      </c>
      <c r="AZ63" s="167">
        <f>AX43+AP48+AX48+AP53+AX53+AP58+AX58</f>
        <v>0</v>
      </c>
      <c r="BE63" s="43" t="s">
        <v>15</v>
      </c>
      <c r="BF63" s="193">
        <f>BJ8+BR8+BJ13</f>
        <v>660</v>
      </c>
      <c r="BG63" s="195"/>
      <c r="BH63" s="41"/>
      <c r="BJ63" s="43" t="s">
        <v>15</v>
      </c>
      <c r="BK63" s="193">
        <f>BR13+BJ18+BR18+BJ23+BR23+BJ28+BR28+BJ33+BR33+BJ38</f>
        <v>2950</v>
      </c>
      <c r="BL63" s="195"/>
      <c r="BM63" s="44"/>
      <c r="BN63" s="44"/>
      <c r="BO63" s="43" t="s">
        <v>15</v>
      </c>
      <c r="BP63" s="193">
        <f>BR38+BJ43+BR43+BJ48+BR48+BJ53+BR53+BJ58+BR58</f>
        <v>2240</v>
      </c>
      <c r="BQ63" s="194"/>
      <c r="BR63" s="164" t="s">
        <v>15</v>
      </c>
      <c r="BS63" s="167">
        <f>BR38+BJ43</f>
        <v>950</v>
      </c>
      <c r="BT63" s="167">
        <f>BR43+BJ48+BR48+BJ53+BR53+BJ58+BR58</f>
        <v>1290</v>
      </c>
    </row>
    <row r="64" spans="17:76" ht="15" thickBot="1">
      <c r="Q64" s="168" t="s">
        <v>13</v>
      </c>
      <c r="R64" s="349">
        <f>R62+R63</f>
        <v>1307</v>
      </c>
      <c r="S64" s="350"/>
      <c r="T64" s="158"/>
      <c r="U64" s="159"/>
      <c r="V64" s="168" t="s">
        <v>13</v>
      </c>
      <c r="W64" s="349">
        <f>W62+W63</f>
        <v>5883</v>
      </c>
      <c r="X64" s="350"/>
      <c r="Y64" s="163"/>
      <c r="Z64" s="163"/>
      <c r="AA64" s="168" t="s">
        <v>13</v>
      </c>
      <c r="AB64" s="349">
        <f>AB62+AB63</f>
        <v>3853</v>
      </c>
      <c r="AC64" s="350"/>
      <c r="AD64" s="164" t="s">
        <v>13</v>
      </c>
      <c r="AE64" s="169">
        <f>AD39+V44</f>
        <v>1842</v>
      </c>
      <c r="AF64" s="170">
        <f>AD44+V49+AD49+V54+AD54+V59+AD59</f>
        <v>2011</v>
      </c>
      <c r="AK64" s="43" t="s">
        <v>13</v>
      </c>
      <c r="AL64" s="193">
        <f>AL62+AL63</f>
        <v>0</v>
      </c>
      <c r="AM64" s="195"/>
      <c r="AN64" s="41"/>
      <c r="AP64" s="43" t="s">
        <v>13</v>
      </c>
      <c r="AQ64" s="193">
        <f>AQ62+AQ63</f>
        <v>55</v>
      </c>
      <c r="AR64" s="195"/>
      <c r="AS64" s="44"/>
      <c r="AT64" s="44"/>
      <c r="AU64" s="43" t="s">
        <v>13</v>
      </c>
      <c r="AV64" s="193">
        <f>AV62+AV63</f>
        <v>3</v>
      </c>
      <c r="AW64" s="195"/>
      <c r="AX64" s="164" t="s">
        <v>13</v>
      </c>
      <c r="AY64" s="169">
        <f>AX39+AP44</f>
        <v>2</v>
      </c>
      <c r="AZ64" s="170">
        <f>AX44+AP49+AX49+AP54+AX54+AP59+AX59</f>
        <v>1</v>
      </c>
      <c r="BE64" s="43" t="s">
        <v>13</v>
      </c>
      <c r="BF64" s="193">
        <f>BF62+BF63</f>
        <v>1307</v>
      </c>
      <c r="BG64" s="195"/>
      <c r="BH64" s="41"/>
      <c r="BJ64" s="43" t="s">
        <v>13</v>
      </c>
      <c r="BK64" s="193">
        <f>BK62+BK63</f>
        <v>5938</v>
      </c>
      <c r="BL64" s="195"/>
      <c r="BM64" s="44"/>
      <c r="BN64" s="44"/>
      <c r="BO64" s="43" t="s">
        <v>13</v>
      </c>
      <c r="BP64" s="193">
        <f>BP62+BP63</f>
        <v>3856</v>
      </c>
      <c r="BQ64" s="195"/>
      <c r="BR64" s="164" t="s">
        <v>13</v>
      </c>
      <c r="BS64" s="169">
        <f>BR39+BJ44</f>
        <v>1844</v>
      </c>
      <c r="BT64" s="170">
        <f>BR44+BJ49+BR49+BJ54+BR54+BJ59+BR59</f>
        <v>2012</v>
      </c>
      <c r="BW64" s="45"/>
      <c r="BX64" s="45"/>
    </row>
    <row r="65" spans="17:76" ht="14.25">
      <c r="Q65" s="171" t="s">
        <v>105</v>
      </c>
      <c r="R65" s="351">
        <f>R64/O9</f>
        <v>0.11835551933351444</v>
      </c>
      <c r="S65" s="352"/>
      <c r="T65" s="159"/>
      <c r="U65" s="159"/>
      <c r="V65" s="171" t="s">
        <v>105</v>
      </c>
      <c r="W65" s="351">
        <f>W64/O9</f>
        <v>0.5327356696549851</v>
      </c>
      <c r="X65" s="352"/>
      <c r="Y65" s="172"/>
      <c r="Z65" s="172"/>
      <c r="AA65" s="171" t="s">
        <v>105</v>
      </c>
      <c r="AB65" s="351">
        <f>AB64/O9</f>
        <v>0.3489088110115005</v>
      </c>
      <c r="AC65" s="352"/>
      <c r="AE65" s="173">
        <f>AE64/O9</f>
        <v>0.16680249932083674</v>
      </c>
      <c r="AF65" s="173">
        <f>AF64/O9</f>
        <v>0.18210631169066377</v>
      </c>
      <c r="AK65" s="46" t="s">
        <v>105</v>
      </c>
      <c r="AL65" s="190">
        <f>AL64/AI9</f>
        <v>0</v>
      </c>
      <c r="AM65" s="191"/>
      <c r="AP65" s="46" t="s">
        <v>105</v>
      </c>
      <c r="AQ65" s="190">
        <f>AQ64/AI9</f>
        <v>0.9482758620689655</v>
      </c>
      <c r="AR65" s="191"/>
      <c r="AS65" s="47"/>
      <c r="AT65" s="47"/>
      <c r="AU65" s="46" t="s">
        <v>105</v>
      </c>
      <c r="AV65" s="190">
        <f>AV64/AI9</f>
        <v>0.05172413793103448</v>
      </c>
      <c r="AW65" s="191"/>
      <c r="AY65" s="173">
        <f>AY64/AI9</f>
        <v>0.034482758620689655</v>
      </c>
      <c r="AZ65" s="173">
        <f>AZ64/AI9</f>
        <v>0.017241379310344827</v>
      </c>
      <c r="BE65" s="46" t="s">
        <v>105</v>
      </c>
      <c r="BF65" s="190">
        <f>BF64/BC9</f>
        <v>0.11773714079812629</v>
      </c>
      <c r="BG65" s="191"/>
      <c r="BJ65" s="46" t="s">
        <v>105</v>
      </c>
      <c r="BK65" s="190">
        <f>BK64/BC9</f>
        <v>0.5349067651562922</v>
      </c>
      <c r="BL65" s="191"/>
      <c r="BM65" s="47"/>
      <c r="BN65" s="47"/>
      <c r="BO65" s="46" t="s">
        <v>105</v>
      </c>
      <c r="BP65" s="190">
        <f>BP64/BC9</f>
        <v>0.3473560940455815</v>
      </c>
      <c r="BQ65" s="191"/>
      <c r="BS65" s="173">
        <f>BS64/BC9</f>
        <v>0.16611116115665256</v>
      </c>
      <c r="BT65" s="173">
        <f>BT64/BC9</f>
        <v>0.18124493288892893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192">
        <f>V27+AD27+V32+AD32+V37</f>
        <v>1756</v>
      </c>
      <c r="AA74" s="192"/>
    </row>
    <row r="75" spans="23:27" ht="13.5">
      <c r="W75" s="49"/>
      <c r="X75" s="49"/>
      <c r="Y75" s="50" t="s">
        <v>31</v>
      </c>
      <c r="Z75" s="192">
        <f>V28+AD28+V33+AD33+V38</f>
        <v>1737</v>
      </c>
      <c r="AA75" s="192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80" zoomScaleSheetLayoutView="80" zoomScalePageLayoutView="0" workbookViewId="0" topLeftCell="A1">
      <selection activeCell="G9" sqref="G9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1"/>
      <c r="M1" s="30" t="s">
        <v>33</v>
      </c>
      <c r="N1" s="2"/>
      <c r="O1" s="2"/>
    </row>
    <row r="2" spans="3:9" ht="13.5" customHeight="1">
      <c r="C2" s="237" t="s">
        <v>34</v>
      </c>
      <c r="D2" s="237"/>
      <c r="E2" s="237"/>
      <c r="F2" s="237"/>
      <c r="G2" s="237"/>
      <c r="H2" s="237"/>
      <c r="I2" s="237"/>
    </row>
    <row r="3" spans="3:67" ht="14.25" customHeight="1">
      <c r="C3" s="237"/>
      <c r="D3" s="237"/>
      <c r="E3" s="237"/>
      <c r="F3" s="237"/>
      <c r="G3" s="237"/>
      <c r="H3" s="237"/>
      <c r="I3" s="237"/>
      <c r="Q3" s="232" t="s">
        <v>1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K3" s="232" t="s">
        <v>2</v>
      </c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BE3" s="232" t="s">
        <v>3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7:70" ht="14.25">
      <c r="G4" s="238" t="s">
        <v>35</v>
      </c>
      <c r="H4" s="239"/>
      <c r="I4" s="239"/>
      <c r="J4" s="239"/>
      <c r="K4" s="239"/>
      <c r="M4" s="3" t="s">
        <v>4</v>
      </c>
      <c r="N4" s="4"/>
      <c r="O4" s="3"/>
      <c r="V4" s="5"/>
      <c r="W4" s="6"/>
      <c r="X4" s="6"/>
      <c r="Z4" s="233" t="str">
        <f>G4</f>
        <v>平成28年5月31日現在 </v>
      </c>
      <c r="AA4" s="234"/>
      <c r="AB4" s="234"/>
      <c r="AC4" s="234"/>
      <c r="AD4" s="234"/>
      <c r="AG4" s="7" t="s">
        <v>5</v>
      </c>
      <c r="AH4" s="8"/>
      <c r="AI4" s="7"/>
      <c r="AP4" s="5"/>
      <c r="AQ4" s="6"/>
      <c r="AR4" s="6"/>
      <c r="AT4" s="235" t="str">
        <f>Z4</f>
        <v>平成28年5月31日現在 </v>
      </c>
      <c r="AU4" s="236"/>
      <c r="AV4" s="236"/>
      <c r="AW4" s="236"/>
      <c r="AX4" s="236"/>
      <c r="BA4" s="9" t="s">
        <v>6</v>
      </c>
      <c r="BB4" s="10"/>
      <c r="BC4" s="9"/>
      <c r="BJ4" s="5"/>
      <c r="BK4" s="6"/>
      <c r="BL4" s="6"/>
      <c r="BN4" s="235" t="str">
        <f>AT4</f>
        <v>平成28年5月31日現在 </v>
      </c>
      <c r="BO4" s="236"/>
      <c r="BP4" s="236"/>
      <c r="BQ4" s="236"/>
      <c r="BR4" s="236"/>
    </row>
    <row r="5" spans="13:70" ht="14.25" thickBot="1">
      <c r="M5" s="226" t="s">
        <v>7</v>
      </c>
      <c r="N5" s="227"/>
      <c r="O5" s="228" t="s">
        <v>8</v>
      </c>
      <c r="P5" s="229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226" t="s">
        <v>7</v>
      </c>
      <c r="AH5" s="227"/>
      <c r="AI5" s="226" t="s">
        <v>9</v>
      </c>
      <c r="AJ5" s="195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226" t="s">
        <v>7</v>
      </c>
      <c r="BB5" s="227"/>
      <c r="BC5" s="230" t="s">
        <v>10</v>
      </c>
      <c r="BD5" s="23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240" t="s">
        <v>36</v>
      </c>
      <c r="C6" s="242" t="s">
        <v>37</v>
      </c>
      <c r="D6" s="243"/>
      <c r="E6" s="244"/>
      <c r="F6" s="245" t="s">
        <v>38</v>
      </c>
      <c r="G6" s="243"/>
      <c r="H6" s="246"/>
      <c r="I6" s="247" t="s">
        <v>39</v>
      </c>
      <c r="J6" s="248"/>
      <c r="K6" s="249"/>
      <c r="L6" s="52"/>
      <c r="M6" s="205" t="s">
        <v>11</v>
      </c>
      <c r="N6" s="206"/>
      <c r="O6" s="224" t="s">
        <v>63</v>
      </c>
      <c r="P6" s="22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14" t="s">
        <v>11</v>
      </c>
      <c r="X6" s="215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5" t="s">
        <v>11</v>
      </c>
      <c r="AH6" s="206"/>
      <c r="AI6" s="224" t="s">
        <v>64</v>
      </c>
      <c r="AJ6" s="22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14" t="s">
        <v>11</v>
      </c>
      <c r="AR6" s="215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5" t="s">
        <v>11</v>
      </c>
      <c r="BB6" s="206"/>
      <c r="BC6" s="224" t="s">
        <v>64</v>
      </c>
      <c r="BD6" s="22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14" t="s">
        <v>11</v>
      </c>
      <c r="BL6" s="215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241"/>
      <c r="C7" s="53" t="s">
        <v>17</v>
      </c>
      <c r="D7" s="54" t="s">
        <v>15</v>
      </c>
      <c r="E7" s="55" t="s">
        <v>40</v>
      </c>
      <c r="F7" s="56" t="s">
        <v>17</v>
      </c>
      <c r="G7" s="54" t="s">
        <v>15</v>
      </c>
      <c r="H7" s="55" t="s">
        <v>40</v>
      </c>
      <c r="I7" s="57" t="s">
        <v>17</v>
      </c>
      <c r="J7" s="58" t="s">
        <v>15</v>
      </c>
      <c r="K7" s="59" t="s">
        <v>40</v>
      </c>
      <c r="M7" s="205" t="s">
        <v>14</v>
      </c>
      <c r="N7" s="206"/>
      <c r="O7" s="217">
        <f>V7+AD7+V12+AD12+V17+AD17+V22+AD22+V27+AD27+V32+AD32+V37+AD37+V42+AD42+V47+AD47+V52+AD52+V57+AD57</f>
        <v>5278</v>
      </c>
      <c r="P7" s="221"/>
      <c r="Q7" s="15">
        <v>31</v>
      </c>
      <c r="R7" s="16">
        <v>36</v>
      </c>
      <c r="S7" s="16">
        <v>29</v>
      </c>
      <c r="T7" s="16">
        <v>40</v>
      </c>
      <c r="U7" s="16">
        <v>37</v>
      </c>
      <c r="V7" s="16">
        <f>SUM(Q7:U7)</f>
        <v>173</v>
      </c>
      <c r="W7" s="212" t="s">
        <v>14</v>
      </c>
      <c r="X7" s="213"/>
      <c r="Y7" s="16">
        <v>40</v>
      </c>
      <c r="Z7" s="16">
        <v>46</v>
      </c>
      <c r="AA7" s="16">
        <v>41</v>
      </c>
      <c r="AB7" s="16">
        <v>37</v>
      </c>
      <c r="AC7" s="16">
        <v>56</v>
      </c>
      <c r="AD7" s="17">
        <f>SUM(Y7:AC7)</f>
        <v>220</v>
      </c>
      <c r="AG7" s="205" t="s">
        <v>14</v>
      </c>
      <c r="AH7" s="206"/>
      <c r="AI7" s="217">
        <f>AP7+AX7+AP12+AX12+AP17+AX17+AP22+AX22+AP27+AX27+AP32+AX32+AP37+AX37+AP42+AX42+AP47+AX47+AP52+AX52+AP57+AX57</f>
        <v>25</v>
      </c>
      <c r="AJ7" s="221"/>
      <c r="AK7" s="15"/>
      <c r="AL7" s="16"/>
      <c r="AM7" s="16"/>
      <c r="AN7" s="16"/>
      <c r="AO7" s="16"/>
      <c r="AP7" s="16">
        <f>SUM(AK7:AO7)</f>
        <v>0</v>
      </c>
      <c r="AQ7" s="212" t="s">
        <v>14</v>
      </c>
      <c r="AR7" s="213"/>
      <c r="AS7" s="16"/>
      <c r="AT7" s="16"/>
      <c r="AU7" s="16"/>
      <c r="AV7" s="16"/>
      <c r="AW7" s="16"/>
      <c r="AX7" s="17">
        <f>SUM(AS7:AW7)</f>
        <v>0</v>
      </c>
      <c r="BA7" s="205" t="s">
        <v>14</v>
      </c>
      <c r="BB7" s="206"/>
      <c r="BC7" s="217">
        <f>BJ7+BR7+BJ12+BR12+BJ17+BR17+BJ22+BR22+BJ27+BR27+BJ32+BR32+BJ37+BR37+BJ42+BR42+BJ47+BR47+BJ52+BR52+BJ57+BR57</f>
        <v>5303</v>
      </c>
      <c r="BD7" s="221"/>
      <c r="BE7" s="15">
        <f>Q7+AK7</f>
        <v>31</v>
      </c>
      <c r="BF7" s="16">
        <f aca="true" t="shared" si="0" ref="BF7:BJ8">R7+AL7</f>
        <v>36</v>
      </c>
      <c r="BG7" s="16">
        <f t="shared" si="0"/>
        <v>29</v>
      </c>
      <c r="BH7" s="16">
        <f t="shared" si="0"/>
        <v>40</v>
      </c>
      <c r="BI7" s="17">
        <f t="shared" si="0"/>
        <v>37</v>
      </c>
      <c r="BJ7" s="18">
        <f t="shared" si="0"/>
        <v>173</v>
      </c>
      <c r="BK7" s="223" t="s">
        <v>14</v>
      </c>
      <c r="BL7" s="223"/>
      <c r="BM7" s="15">
        <f>Y7+AS7</f>
        <v>40</v>
      </c>
      <c r="BN7" s="16">
        <f aca="true" t="shared" si="1" ref="BN7:BQ8">Z7+AT7</f>
        <v>46</v>
      </c>
      <c r="BO7" s="16">
        <f t="shared" si="1"/>
        <v>41</v>
      </c>
      <c r="BP7" s="16">
        <f t="shared" si="1"/>
        <v>37</v>
      </c>
      <c r="BQ7" s="17">
        <f t="shared" si="1"/>
        <v>56</v>
      </c>
      <c r="BR7" s="19">
        <f>SUM(BM7:BQ7)</f>
        <v>220</v>
      </c>
    </row>
    <row r="8" spans="2:70" ht="12.75" customHeight="1" thickBot="1">
      <c r="B8" s="60" t="s">
        <v>41</v>
      </c>
      <c r="C8" s="61">
        <f aca="true" t="shared" si="2" ref="C8:H8">+C10-C9</f>
        <v>3685</v>
      </c>
      <c r="D8" s="62">
        <f t="shared" si="2"/>
        <v>3624</v>
      </c>
      <c r="E8" s="63">
        <f t="shared" si="2"/>
        <v>7309</v>
      </c>
      <c r="F8" s="64">
        <f t="shared" si="2"/>
        <v>23</v>
      </c>
      <c r="G8" s="65">
        <f t="shared" si="2"/>
        <v>34</v>
      </c>
      <c r="H8" s="63">
        <f t="shared" si="2"/>
        <v>57</v>
      </c>
      <c r="I8" s="66">
        <f aca="true" t="shared" si="3" ref="I8:K10">+C8+F8</f>
        <v>3708</v>
      </c>
      <c r="J8" s="67">
        <f t="shared" si="3"/>
        <v>3658</v>
      </c>
      <c r="K8" s="68">
        <f t="shared" si="3"/>
        <v>7366</v>
      </c>
      <c r="L8" s="69"/>
      <c r="M8" s="205" t="s">
        <v>15</v>
      </c>
      <c r="N8" s="206"/>
      <c r="O8" s="217">
        <f>V8+AD8+V13+AD13+V18+AD18+V23+AD23+V28+AD28+V33+AD33+V38+AD38+V43+AD43+V48+AD48+V53+AD53+V58+AD58</f>
        <v>5862</v>
      </c>
      <c r="P8" s="221"/>
      <c r="Q8" s="20">
        <v>26</v>
      </c>
      <c r="R8" s="21">
        <v>39</v>
      </c>
      <c r="S8" s="21">
        <v>33</v>
      </c>
      <c r="T8" s="21">
        <v>40</v>
      </c>
      <c r="U8" s="21">
        <v>52</v>
      </c>
      <c r="V8" s="21">
        <f>SUM(Q8:U8)</f>
        <v>190</v>
      </c>
      <c r="W8" s="210" t="s">
        <v>16</v>
      </c>
      <c r="X8" s="211"/>
      <c r="Y8" s="21">
        <v>40</v>
      </c>
      <c r="Z8" s="21">
        <v>46</v>
      </c>
      <c r="AA8" s="21">
        <v>42</v>
      </c>
      <c r="AB8" s="21">
        <v>39</v>
      </c>
      <c r="AC8" s="21">
        <v>48</v>
      </c>
      <c r="AD8" s="22">
        <f>SUM(Y8:AC8)</f>
        <v>215</v>
      </c>
      <c r="AG8" s="205" t="s">
        <v>15</v>
      </c>
      <c r="AH8" s="206"/>
      <c r="AI8" s="217">
        <f>AP8+AX8+AP13+AX13+AP18+AX18+AP23+AX23+AP28+AX28+AP33+AX33+AP38+AX38+AP43+AX43+AP48+AX48+AP53+AX53+AP58+AX58</f>
        <v>35</v>
      </c>
      <c r="AJ8" s="221"/>
      <c r="AK8" s="20"/>
      <c r="AL8" s="21"/>
      <c r="AM8" s="21"/>
      <c r="AN8" s="21"/>
      <c r="AO8" s="21"/>
      <c r="AP8" s="21">
        <f>SUM(AK8:AO8)</f>
        <v>0</v>
      </c>
      <c r="AQ8" s="210" t="s">
        <v>16</v>
      </c>
      <c r="AR8" s="211"/>
      <c r="AS8" s="21"/>
      <c r="AT8" s="21"/>
      <c r="AU8" s="21"/>
      <c r="AV8" s="21"/>
      <c r="AW8" s="21"/>
      <c r="AX8" s="22">
        <f>SUM(AS8:AW8)</f>
        <v>0</v>
      </c>
      <c r="BA8" s="205" t="s">
        <v>15</v>
      </c>
      <c r="BB8" s="206"/>
      <c r="BC8" s="217">
        <f>BJ8+BR8+BJ13+BR13+BJ18+BR18+BJ23+BR23+BJ28+BR28+BJ33+BR33+BJ38+BR38+BJ43+BR43+BJ48+BR48+BJ53+BR53+BJ58+BR58</f>
        <v>5897</v>
      </c>
      <c r="BD8" s="221"/>
      <c r="BE8" s="20">
        <f>Q8+AK8</f>
        <v>26</v>
      </c>
      <c r="BF8" s="21">
        <f t="shared" si="0"/>
        <v>39</v>
      </c>
      <c r="BG8" s="21">
        <f t="shared" si="0"/>
        <v>33</v>
      </c>
      <c r="BH8" s="21">
        <f t="shared" si="0"/>
        <v>40</v>
      </c>
      <c r="BI8" s="22">
        <f t="shared" si="0"/>
        <v>52</v>
      </c>
      <c r="BJ8" s="23">
        <f>SUM(BE8:BI8)</f>
        <v>190</v>
      </c>
      <c r="BK8" s="216" t="s">
        <v>16</v>
      </c>
      <c r="BL8" s="216"/>
      <c r="BM8" s="20">
        <f>Y8+AS8</f>
        <v>40</v>
      </c>
      <c r="BN8" s="21">
        <f t="shared" si="1"/>
        <v>46</v>
      </c>
      <c r="BO8" s="21">
        <f t="shared" si="1"/>
        <v>42</v>
      </c>
      <c r="BP8" s="21">
        <f t="shared" si="1"/>
        <v>39</v>
      </c>
      <c r="BQ8" s="22">
        <f t="shared" si="1"/>
        <v>48</v>
      </c>
      <c r="BR8" s="24">
        <f>SUM(BM8:BQ8)</f>
        <v>215</v>
      </c>
    </row>
    <row r="9" spans="2:70" ht="15.75" thickBot="1">
      <c r="B9" s="70" t="s">
        <v>42</v>
      </c>
      <c r="C9" s="71">
        <f>AB62</f>
        <v>1593</v>
      </c>
      <c r="D9" s="72">
        <f>AB63</f>
        <v>2238</v>
      </c>
      <c r="E9" s="73">
        <f>+C9+D9</f>
        <v>3831</v>
      </c>
      <c r="F9" s="74">
        <f>AV62</f>
        <v>2</v>
      </c>
      <c r="G9" s="72">
        <f>AV63</f>
        <v>1</v>
      </c>
      <c r="H9" s="73">
        <f>SUM(F9:G9)</f>
        <v>3</v>
      </c>
      <c r="I9" s="75">
        <f t="shared" si="3"/>
        <v>1595</v>
      </c>
      <c r="J9" s="76">
        <f t="shared" si="3"/>
        <v>2239</v>
      </c>
      <c r="K9" s="77">
        <f t="shared" si="3"/>
        <v>3834</v>
      </c>
      <c r="L9" s="69"/>
      <c r="M9" s="205" t="s">
        <v>13</v>
      </c>
      <c r="N9" s="206"/>
      <c r="O9" s="217">
        <f>SUM(O7:O8)</f>
        <v>11140</v>
      </c>
      <c r="P9" s="218"/>
      <c r="Q9" s="25">
        <f aca="true" t="shared" si="4" ref="Q9:V9">SUM(Q7:Q8)</f>
        <v>57</v>
      </c>
      <c r="R9" s="25">
        <f t="shared" si="4"/>
        <v>75</v>
      </c>
      <c r="S9" s="25">
        <f t="shared" si="4"/>
        <v>62</v>
      </c>
      <c r="T9" s="25">
        <f t="shared" si="4"/>
        <v>80</v>
      </c>
      <c r="U9" s="25">
        <f t="shared" si="4"/>
        <v>89</v>
      </c>
      <c r="V9" s="25">
        <f t="shared" si="4"/>
        <v>363</v>
      </c>
      <c r="W9" s="219" t="s">
        <v>13</v>
      </c>
      <c r="X9" s="220"/>
      <c r="Y9" s="25">
        <f aca="true" t="shared" si="5" ref="Y9:AD9">SUM(Y7:Y8)</f>
        <v>80</v>
      </c>
      <c r="Z9" s="25">
        <f t="shared" si="5"/>
        <v>92</v>
      </c>
      <c r="AA9" s="25">
        <f t="shared" si="5"/>
        <v>83</v>
      </c>
      <c r="AB9" s="25">
        <f t="shared" si="5"/>
        <v>76</v>
      </c>
      <c r="AC9" s="25">
        <f t="shared" si="5"/>
        <v>104</v>
      </c>
      <c r="AD9" s="25">
        <f t="shared" si="5"/>
        <v>435</v>
      </c>
      <c r="AG9" s="205" t="s">
        <v>13</v>
      </c>
      <c r="AH9" s="206"/>
      <c r="AI9" s="217">
        <f>SUM(AI7:AI8)</f>
        <v>60</v>
      </c>
      <c r="AJ9" s="218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9" t="s">
        <v>13</v>
      </c>
      <c r="AR9" s="220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5" t="s">
        <v>13</v>
      </c>
      <c r="BB9" s="206"/>
      <c r="BC9" s="217">
        <f>SUM(BC7:BC8)</f>
        <v>11200</v>
      </c>
      <c r="BD9" s="221"/>
      <c r="BE9" s="26">
        <f aca="true" t="shared" si="8" ref="BE9:BJ9">SUM(BE7:BE8)</f>
        <v>57</v>
      </c>
      <c r="BF9" s="27">
        <f t="shared" si="8"/>
        <v>75</v>
      </c>
      <c r="BG9" s="27">
        <f t="shared" si="8"/>
        <v>62</v>
      </c>
      <c r="BH9" s="27">
        <f t="shared" si="8"/>
        <v>80</v>
      </c>
      <c r="BI9" s="28">
        <f t="shared" si="8"/>
        <v>89</v>
      </c>
      <c r="BJ9" s="29">
        <f t="shared" si="8"/>
        <v>363</v>
      </c>
      <c r="BK9" s="222" t="s">
        <v>13</v>
      </c>
      <c r="BL9" s="222"/>
      <c r="BM9" s="26">
        <f aca="true" t="shared" si="9" ref="BM9:BR9">SUM(BM7:BM8)</f>
        <v>80</v>
      </c>
      <c r="BN9" s="27">
        <f t="shared" si="9"/>
        <v>92</v>
      </c>
      <c r="BO9" s="27">
        <f t="shared" si="9"/>
        <v>83</v>
      </c>
      <c r="BP9" s="27">
        <f t="shared" si="9"/>
        <v>76</v>
      </c>
      <c r="BQ9" s="28">
        <f t="shared" si="9"/>
        <v>104</v>
      </c>
      <c r="BR9" s="29">
        <f t="shared" si="9"/>
        <v>435</v>
      </c>
    </row>
    <row r="10" spans="2:70" ht="15.75" thickBot="1">
      <c r="B10" s="78" t="s">
        <v>13</v>
      </c>
      <c r="C10" s="79">
        <f>O7</f>
        <v>5278</v>
      </c>
      <c r="D10" s="80">
        <f>O8</f>
        <v>5862</v>
      </c>
      <c r="E10" s="81">
        <f>+C10+D10</f>
        <v>11140</v>
      </c>
      <c r="F10" s="82">
        <f>AI7</f>
        <v>25</v>
      </c>
      <c r="G10" s="80">
        <f>AI8</f>
        <v>35</v>
      </c>
      <c r="H10" s="81">
        <f>SUM(F10:G10)</f>
        <v>60</v>
      </c>
      <c r="I10" s="83">
        <f t="shared" si="3"/>
        <v>5303</v>
      </c>
      <c r="J10" s="84">
        <f t="shared" si="3"/>
        <v>5897</v>
      </c>
      <c r="K10" s="85">
        <f t="shared" si="3"/>
        <v>11200</v>
      </c>
      <c r="L10" s="69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86"/>
      <c r="D11" s="86"/>
      <c r="E11" s="69"/>
      <c r="F11" s="86"/>
      <c r="G11" s="86"/>
      <c r="H11" s="69"/>
      <c r="I11" s="87"/>
      <c r="J11" s="87"/>
      <c r="K11" s="88"/>
      <c r="L11" s="89"/>
      <c r="O11" s="205" t="s">
        <v>11</v>
      </c>
      <c r="P11" s="206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14" t="s">
        <v>11</v>
      </c>
      <c r="X11" s="215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5" t="s">
        <v>11</v>
      </c>
      <c r="AJ11" s="206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14" t="s">
        <v>11</v>
      </c>
      <c r="AR11" s="215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5" t="s">
        <v>11</v>
      </c>
      <c r="BD11" s="206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14" t="s">
        <v>11</v>
      </c>
      <c r="BL11" s="215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90" t="s">
        <v>43</v>
      </c>
      <c r="C12" s="91">
        <f aca="true" t="shared" si="10" ref="C12:K12">ROUND(C9/C10*100,2)</f>
        <v>30.18</v>
      </c>
      <c r="D12" s="92">
        <f t="shared" si="10"/>
        <v>38.18</v>
      </c>
      <c r="E12" s="93">
        <f t="shared" si="10"/>
        <v>34.39</v>
      </c>
      <c r="F12" s="91">
        <f t="shared" si="10"/>
        <v>8</v>
      </c>
      <c r="G12" s="92">
        <f t="shared" si="10"/>
        <v>2.86</v>
      </c>
      <c r="H12" s="93">
        <f t="shared" si="10"/>
        <v>5</v>
      </c>
      <c r="I12" s="94">
        <f t="shared" si="10"/>
        <v>30.08</v>
      </c>
      <c r="J12" s="95">
        <f t="shared" si="10"/>
        <v>37.97</v>
      </c>
      <c r="K12" s="96">
        <f t="shared" si="10"/>
        <v>34.23</v>
      </c>
      <c r="L12" s="89"/>
      <c r="N12" s="2"/>
      <c r="O12" s="205" t="s">
        <v>14</v>
      </c>
      <c r="P12" s="209"/>
      <c r="Q12" s="15">
        <v>57</v>
      </c>
      <c r="R12" s="16">
        <v>51</v>
      </c>
      <c r="S12" s="16">
        <v>62</v>
      </c>
      <c r="T12" s="16">
        <v>51</v>
      </c>
      <c r="U12" s="16">
        <v>39</v>
      </c>
      <c r="V12" s="16">
        <f>SUM(Q12:U12)</f>
        <v>260</v>
      </c>
      <c r="W12" s="212" t="s">
        <v>14</v>
      </c>
      <c r="X12" s="213"/>
      <c r="Y12" s="16">
        <v>54</v>
      </c>
      <c r="Z12" s="16">
        <v>55</v>
      </c>
      <c r="AA12" s="16">
        <v>60</v>
      </c>
      <c r="AB12" s="16">
        <v>49</v>
      </c>
      <c r="AC12" s="16">
        <v>49</v>
      </c>
      <c r="AD12" s="17">
        <f>SUM(Y12:AC12)</f>
        <v>267</v>
      </c>
      <c r="AI12" s="205" t="s">
        <v>14</v>
      </c>
      <c r="AJ12" s="209"/>
      <c r="AK12" s="15"/>
      <c r="AL12" s="16"/>
      <c r="AM12" s="16"/>
      <c r="AN12" s="16"/>
      <c r="AO12" s="16"/>
      <c r="AP12" s="16">
        <f>SUM(AK12:AO12)</f>
        <v>0</v>
      </c>
      <c r="AQ12" s="212" t="s">
        <v>14</v>
      </c>
      <c r="AR12" s="213"/>
      <c r="AS12" s="16"/>
      <c r="AT12" s="16"/>
      <c r="AU12" s="16"/>
      <c r="AV12" s="16">
        <v>1</v>
      </c>
      <c r="AW12" s="16">
        <v>1</v>
      </c>
      <c r="AX12" s="17">
        <f>SUM(AS12:AW12)</f>
        <v>2</v>
      </c>
      <c r="BC12" s="205" t="s">
        <v>14</v>
      </c>
      <c r="BD12" s="209"/>
      <c r="BE12" s="34">
        <f>Q12+AK12</f>
        <v>57</v>
      </c>
      <c r="BF12" s="34">
        <f aca="true" t="shared" si="11" ref="BF12:BI13">R12+AL12</f>
        <v>51</v>
      </c>
      <c r="BG12" s="34">
        <f t="shared" si="11"/>
        <v>62</v>
      </c>
      <c r="BH12" s="34">
        <f t="shared" si="11"/>
        <v>51</v>
      </c>
      <c r="BI12" s="34">
        <f t="shared" si="11"/>
        <v>39</v>
      </c>
      <c r="BJ12" s="16">
        <f>SUM(BE12:BI12)</f>
        <v>260</v>
      </c>
      <c r="BK12" s="212" t="s">
        <v>14</v>
      </c>
      <c r="BL12" s="213"/>
      <c r="BM12" s="16">
        <f>Y12+AS12</f>
        <v>54</v>
      </c>
      <c r="BN12" s="16">
        <f aca="true" t="shared" si="12" ref="BN12:BQ13">Z12+AT12</f>
        <v>55</v>
      </c>
      <c r="BO12" s="16">
        <f t="shared" si="12"/>
        <v>60</v>
      </c>
      <c r="BP12" s="16">
        <f t="shared" si="12"/>
        <v>50</v>
      </c>
      <c r="BQ12" s="16">
        <f t="shared" si="12"/>
        <v>50</v>
      </c>
      <c r="BR12" s="17">
        <f>SUM(BM12:BQ12)</f>
        <v>269</v>
      </c>
    </row>
    <row r="13" spans="5:70" ht="16.5" thickBot="1" thickTop="1">
      <c r="E13" s="48"/>
      <c r="H13" s="48"/>
      <c r="I13" s="97"/>
      <c r="J13" s="97"/>
      <c r="K13" s="98"/>
      <c r="L13" s="89"/>
      <c r="O13" s="205" t="s">
        <v>16</v>
      </c>
      <c r="P13" s="209"/>
      <c r="Q13" s="20">
        <v>61</v>
      </c>
      <c r="R13" s="21">
        <v>51</v>
      </c>
      <c r="S13" s="21">
        <v>56</v>
      </c>
      <c r="T13" s="21">
        <v>52</v>
      </c>
      <c r="U13" s="21">
        <v>58</v>
      </c>
      <c r="V13" s="21">
        <f>SUM(Q13:U13)</f>
        <v>278</v>
      </c>
      <c r="W13" s="210" t="s">
        <v>16</v>
      </c>
      <c r="X13" s="211"/>
      <c r="Y13" s="21">
        <v>70</v>
      </c>
      <c r="Z13" s="21">
        <v>40</v>
      </c>
      <c r="AA13" s="21">
        <v>49</v>
      </c>
      <c r="AB13" s="21">
        <v>47</v>
      </c>
      <c r="AC13" s="21">
        <v>51</v>
      </c>
      <c r="AD13" s="22">
        <f>SUM(Y13:AC13)</f>
        <v>257</v>
      </c>
      <c r="AI13" s="205" t="s">
        <v>16</v>
      </c>
      <c r="AJ13" s="209"/>
      <c r="AK13" s="20"/>
      <c r="AL13" s="21"/>
      <c r="AM13" s="21"/>
      <c r="AN13" s="21"/>
      <c r="AO13" s="21"/>
      <c r="AP13" s="21">
        <f>SUM(AK13:AO13)</f>
        <v>0</v>
      </c>
      <c r="AQ13" s="210" t="s">
        <v>16</v>
      </c>
      <c r="AR13" s="211"/>
      <c r="AS13" s="21"/>
      <c r="AT13" s="21"/>
      <c r="AU13" s="21"/>
      <c r="AV13" s="21"/>
      <c r="AW13" s="21"/>
      <c r="AX13" s="22">
        <f>SUM(AS13:AW13)</f>
        <v>0</v>
      </c>
      <c r="BC13" s="205" t="s">
        <v>16</v>
      </c>
      <c r="BD13" s="209"/>
      <c r="BE13" s="34">
        <f>Q13+AK13</f>
        <v>61</v>
      </c>
      <c r="BF13" s="34">
        <f t="shared" si="11"/>
        <v>51</v>
      </c>
      <c r="BG13" s="34">
        <f t="shared" si="11"/>
        <v>56</v>
      </c>
      <c r="BH13" s="34">
        <f t="shared" si="11"/>
        <v>52</v>
      </c>
      <c r="BI13" s="34">
        <f t="shared" si="11"/>
        <v>58</v>
      </c>
      <c r="BJ13" s="21">
        <f>SUM(BE13:BI13)</f>
        <v>278</v>
      </c>
      <c r="BK13" s="210" t="s">
        <v>16</v>
      </c>
      <c r="BL13" s="211"/>
      <c r="BM13" s="16">
        <f>Y13+AS13</f>
        <v>70</v>
      </c>
      <c r="BN13" s="16">
        <f t="shared" si="12"/>
        <v>40</v>
      </c>
      <c r="BO13" s="16">
        <f t="shared" si="12"/>
        <v>49</v>
      </c>
      <c r="BP13" s="16">
        <f t="shared" si="12"/>
        <v>47</v>
      </c>
      <c r="BQ13" s="16">
        <f t="shared" si="12"/>
        <v>51</v>
      </c>
      <c r="BR13" s="22">
        <f>SUM(BM13:BQ13)</f>
        <v>257</v>
      </c>
    </row>
    <row r="14" spans="1:70" ht="15">
      <c r="A14" s="2"/>
      <c r="E14" s="48"/>
      <c r="H14" s="48"/>
      <c r="I14" s="97"/>
      <c r="J14" s="97"/>
      <c r="K14" s="98"/>
      <c r="L14" s="99"/>
      <c r="O14" s="205" t="s">
        <v>13</v>
      </c>
      <c r="P14" s="206"/>
      <c r="Q14" s="25">
        <f aca="true" t="shared" si="13" ref="Q14:V14">SUM(Q12:Q13)</f>
        <v>118</v>
      </c>
      <c r="R14" s="25">
        <f t="shared" si="13"/>
        <v>102</v>
      </c>
      <c r="S14" s="25">
        <f t="shared" si="13"/>
        <v>118</v>
      </c>
      <c r="T14" s="25">
        <f t="shared" si="13"/>
        <v>103</v>
      </c>
      <c r="U14" s="25">
        <f t="shared" si="13"/>
        <v>97</v>
      </c>
      <c r="V14" s="25">
        <f t="shared" si="13"/>
        <v>538</v>
      </c>
      <c r="W14" s="207" t="s">
        <v>13</v>
      </c>
      <c r="X14" s="208"/>
      <c r="Y14" s="25">
        <f aca="true" t="shared" si="14" ref="Y14:AD14">SUM(Y12:Y13)</f>
        <v>124</v>
      </c>
      <c r="Z14" s="25">
        <f t="shared" si="14"/>
        <v>95</v>
      </c>
      <c r="AA14" s="25">
        <f t="shared" si="14"/>
        <v>109</v>
      </c>
      <c r="AB14" s="25">
        <f t="shared" si="14"/>
        <v>96</v>
      </c>
      <c r="AC14" s="25">
        <f t="shared" si="14"/>
        <v>100</v>
      </c>
      <c r="AD14" s="25">
        <f t="shared" si="14"/>
        <v>524</v>
      </c>
      <c r="AI14" s="205" t="s">
        <v>13</v>
      </c>
      <c r="AJ14" s="206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07" t="s">
        <v>13</v>
      </c>
      <c r="AR14" s="208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1</v>
      </c>
      <c r="AW14" s="25">
        <f t="shared" si="16"/>
        <v>1</v>
      </c>
      <c r="AX14" s="25">
        <f t="shared" si="16"/>
        <v>2</v>
      </c>
      <c r="BC14" s="205" t="s">
        <v>13</v>
      </c>
      <c r="BD14" s="206"/>
      <c r="BE14" s="25">
        <f aca="true" t="shared" si="17" ref="BE14:BJ14">SUM(BE12:BE13)</f>
        <v>118</v>
      </c>
      <c r="BF14" s="25">
        <f t="shared" si="17"/>
        <v>102</v>
      </c>
      <c r="BG14" s="25">
        <f t="shared" si="17"/>
        <v>118</v>
      </c>
      <c r="BH14" s="25">
        <f t="shared" si="17"/>
        <v>103</v>
      </c>
      <c r="BI14" s="25">
        <f t="shared" si="17"/>
        <v>97</v>
      </c>
      <c r="BJ14" s="25">
        <f t="shared" si="17"/>
        <v>538</v>
      </c>
      <c r="BK14" s="207" t="s">
        <v>13</v>
      </c>
      <c r="BL14" s="208"/>
      <c r="BM14" s="25">
        <f aca="true" t="shared" si="18" ref="BM14:BR14">SUM(BM12:BM13)</f>
        <v>124</v>
      </c>
      <c r="BN14" s="25">
        <f t="shared" si="18"/>
        <v>95</v>
      </c>
      <c r="BO14" s="25">
        <f t="shared" si="18"/>
        <v>109</v>
      </c>
      <c r="BP14" s="25">
        <f t="shared" si="18"/>
        <v>97</v>
      </c>
      <c r="BQ14" s="25">
        <f t="shared" si="18"/>
        <v>101</v>
      </c>
      <c r="BR14" s="25">
        <f t="shared" si="18"/>
        <v>526</v>
      </c>
    </row>
    <row r="15" spans="1:70" ht="15.75" thickBot="1">
      <c r="A15" s="2"/>
      <c r="E15" s="48"/>
      <c r="H15" s="48"/>
      <c r="I15" s="97"/>
      <c r="J15" s="97"/>
      <c r="K15" s="98"/>
      <c r="L15" s="99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00" t="s">
        <v>44</v>
      </c>
      <c r="C16" s="250" t="s">
        <v>37</v>
      </c>
      <c r="D16" s="251"/>
      <c r="E16" s="252"/>
      <c r="F16" s="250" t="s">
        <v>38</v>
      </c>
      <c r="G16" s="251"/>
      <c r="H16" s="252"/>
      <c r="I16" s="253" t="s">
        <v>45</v>
      </c>
      <c r="J16" s="254"/>
      <c r="K16" s="255"/>
      <c r="L16" s="69"/>
      <c r="O16" s="205" t="s">
        <v>11</v>
      </c>
      <c r="P16" s="206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14" t="s">
        <v>11</v>
      </c>
      <c r="X16" s="215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5" t="s">
        <v>11</v>
      </c>
      <c r="AJ16" s="206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14" t="s">
        <v>11</v>
      </c>
      <c r="AR16" s="215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5" t="s">
        <v>11</v>
      </c>
      <c r="BD16" s="206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14" t="s">
        <v>11</v>
      </c>
      <c r="BL16" s="215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01" t="s">
        <v>46</v>
      </c>
      <c r="C17" s="102">
        <f>V27+AD27+V32+AD32+V37</f>
        <v>1782</v>
      </c>
      <c r="D17" s="103">
        <f>V28+AD28+V33+AD33+V38</f>
        <v>1762</v>
      </c>
      <c r="E17" s="104">
        <f>SUM(C17:D17)</f>
        <v>3544</v>
      </c>
      <c r="F17" s="105">
        <f>AP27+AX27+AP32+AX32+AP37</f>
        <v>3</v>
      </c>
      <c r="G17" s="103">
        <f>AP28+AX28+AP33+AX33+AP38</f>
        <v>14</v>
      </c>
      <c r="H17" s="104">
        <f>SUM(F17:G17)</f>
        <v>17</v>
      </c>
      <c r="I17" s="106">
        <f aca="true" t="shared" si="19" ref="I17:K20">+C17+F17</f>
        <v>1785</v>
      </c>
      <c r="J17" s="107">
        <f t="shared" si="19"/>
        <v>1776</v>
      </c>
      <c r="K17" s="108">
        <f t="shared" si="19"/>
        <v>3561</v>
      </c>
      <c r="L17" s="69"/>
      <c r="O17" s="205" t="s">
        <v>14</v>
      </c>
      <c r="P17" s="209"/>
      <c r="Q17" s="15">
        <v>43</v>
      </c>
      <c r="R17" s="16">
        <v>45</v>
      </c>
      <c r="S17" s="16">
        <v>35</v>
      </c>
      <c r="T17" s="16">
        <v>36</v>
      </c>
      <c r="U17" s="16">
        <v>47</v>
      </c>
      <c r="V17" s="16">
        <f>SUM(Q17:U17)</f>
        <v>206</v>
      </c>
      <c r="W17" s="212" t="s">
        <v>14</v>
      </c>
      <c r="X17" s="213"/>
      <c r="Y17" s="16">
        <v>45</v>
      </c>
      <c r="Z17" s="16">
        <v>42</v>
      </c>
      <c r="AA17" s="16">
        <v>43</v>
      </c>
      <c r="AB17" s="16">
        <v>38</v>
      </c>
      <c r="AC17" s="16">
        <v>54</v>
      </c>
      <c r="AD17" s="17">
        <f>SUM(Y17:AC17)</f>
        <v>222</v>
      </c>
      <c r="AI17" s="205" t="s">
        <v>14</v>
      </c>
      <c r="AJ17" s="209"/>
      <c r="AK17" s="36">
        <v>1</v>
      </c>
      <c r="AL17" s="16"/>
      <c r="AM17" s="16"/>
      <c r="AN17" s="16">
        <v>3</v>
      </c>
      <c r="AO17" s="16">
        <v>1</v>
      </c>
      <c r="AP17" s="16">
        <f>SUM(AK17:AO17)</f>
        <v>5</v>
      </c>
      <c r="AQ17" s="212" t="s">
        <v>14</v>
      </c>
      <c r="AR17" s="213"/>
      <c r="AS17" s="16">
        <v>3</v>
      </c>
      <c r="AT17" s="16"/>
      <c r="AU17" s="16">
        <v>2</v>
      </c>
      <c r="AV17" s="16"/>
      <c r="AW17" s="16">
        <v>3</v>
      </c>
      <c r="AX17" s="17">
        <f>SUM(AS17:AW17)</f>
        <v>8</v>
      </c>
      <c r="BC17" s="205" t="s">
        <v>14</v>
      </c>
      <c r="BD17" s="209"/>
      <c r="BE17" s="15">
        <f>Q17+AK17</f>
        <v>44</v>
      </c>
      <c r="BF17" s="15">
        <f aca="true" t="shared" si="20" ref="BF17:BI18">R17+AL17</f>
        <v>45</v>
      </c>
      <c r="BG17" s="15">
        <f t="shared" si="20"/>
        <v>35</v>
      </c>
      <c r="BH17" s="15">
        <f t="shared" si="20"/>
        <v>39</v>
      </c>
      <c r="BI17" s="15">
        <f t="shared" si="20"/>
        <v>48</v>
      </c>
      <c r="BJ17" s="16">
        <f>SUM(BE17:BI17)</f>
        <v>211</v>
      </c>
      <c r="BK17" s="212" t="s">
        <v>14</v>
      </c>
      <c r="BL17" s="213"/>
      <c r="BM17" s="16">
        <f>Y17+AS17</f>
        <v>48</v>
      </c>
      <c r="BN17" s="16">
        <f aca="true" t="shared" si="21" ref="BN17:BQ18">Z17+AT17</f>
        <v>42</v>
      </c>
      <c r="BO17" s="16">
        <f t="shared" si="21"/>
        <v>45</v>
      </c>
      <c r="BP17" s="16">
        <f t="shared" si="21"/>
        <v>38</v>
      </c>
      <c r="BQ17" s="16">
        <f t="shared" si="21"/>
        <v>57</v>
      </c>
      <c r="BR17" s="17">
        <f>SUM(BM17:BQ17)</f>
        <v>230</v>
      </c>
    </row>
    <row r="18" spans="2:70" ht="15.75" thickBot="1">
      <c r="B18" s="109" t="s">
        <v>47</v>
      </c>
      <c r="C18" s="110">
        <f>AD37</f>
        <v>530</v>
      </c>
      <c r="D18" s="111">
        <f>AD38</f>
        <v>569</v>
      </c>
      <c r="E18" s="112">
        <f>SUM(C18:D18)</f>
        <v>1099</v>
      </c>
      <c r="F18" s="113">
        <f>AX37</f>
        <v>1</v>
      </c>
      <c r="G18" s="111">
        <f>AX38</f>
        <v>0</v>
      </c>
      <c r="H18" s="112">
        <f>SUM(F18:G18)</f>
        <v>1</v>
      </c>
      <c r="I18" s="114">
        <f t="shared" si="19"/>
        <v>531</v>
      </c>
      <c r="J18" s="115">
        <f t="shared" si="19"/>
        <v>569</v>
      </c>
      <c r="K18" s="116">
        <f t="shared" si="19"/>
        <v>1100</v>
      </c>
      <c r="L18" s="89"/>
      <c r="O18" s="205" t="s">
        <v>16</v>
      </c>
      <c r="P18" s="209"/>
      <c r="Q18" s="20">
        <v>51</v>
      </c>
      <c r="R18" s="21">
        <v>48</v>
      </c>
      <c r="S18" s="21">
        <v>27</v>
      </c>
      <c r="T18" s="21">
        <v>41</v>
      </c>
      <c r="U18" s="21">
        <v>29</v>
      </c>
      <c r="V18" s="21">
        <f>SUM(Q18:U18)</f>
        <v>196</v>
      </c>
      <c r="W18" s="210" t="s">
        <v>16</v>
      </c>
      <c r="X18" s="211"/>
      <c r="Y18" s="21">
        <v>40</v>
      </c>
      <c r="Z18" s="21">
        <v>32</v>
      </c>
      <c r="AA18" s="21">
        <v>34</v>
      </c>
      <c r="AB18" s="21">
        <v>30</v>
      </c>
      <c r="AC18" s="21">
        <v>44</v>
      </c>
      <c r="AD18" s="22">
        <f>SUM(Y18:AC18)</f>
        <v>180</v>
      </c>
      <c r="AI18" s="205" t="s">
        <v>16</v>
      </c>
      <c r="AJ18" s="209"/>
      <c r="AK18" s="20">
        <v>1</v>
      </c>
      <c r="AL18" s="21">
        <v>1</v>
      </c>
      <c r="AM18" s="21">
        <v>1</v>
      </c>
      <c r="AN18" s="21">
        <v>0</v>
      </c>
      <c r="AO18" s="21">
        <v>0</v>
      </c>
      <c r="AP18" s="21">
        <f>SUM(AK18:AO18)</f>
        <v>3</v>
      </c>
      <c r="AQ18" s="210" t="s">
        <v>16</v>
      </c>
      <c r="AR18" s="211"/>
      <c r="AS18" s="21">
        <v>1</v>
      </c>
      <c r="AT18" s="21"/>
      <c r="AU18" s="21">
        <v>1</v>
      </c>
      <c r="AV18" s="21">
        <v>1</v>
      </c>
      <c r="AW18" s="21">
        <v>2</v>
      </c>
      <c r="AX18" s="22">
        <f>SUM(AS18:AW18)</f>
        <v>5</v>
      </c>
      <c r="BC18" s="205" t="s">
        <v>16</v>
      </c>
      <c r="BD18" s="209"/>
      <c r="BE18" s="20">
        <f>Q18+AK18</f>
        <v>52</v>
      </c>
      <c r="BF18" s="20">
        <f t="shared" si="20"/>
        <v>49</v>
      </c>
      <c r="BG18" s="20">
        <f t="shared" si="20"/>
        <v>28</v>
      </c>
      <c r="BH18" s="20">
        <f t="shared" si="20"/>
        <v>41</v>
      </c>
      <c r="BI18" s="20">
        <f t="shared" si="20"/>
        <v>29</v>
      </c>
      <c r="BJ18" s="21">
        <f>SUM(BE18:BI18)</f>
        <v>199</v>
      </c>
      <c r="BK18" s="210" t="s">
        <v>16</v>
      </c>
      <c r="BL18" s="211"/>
      <c r="BM18" s="16">
        <f>Y18+AS18</f>
        <v>41</v>
      </c>
      <c r="BN18" s="16">
        <f t="shared" si="21"/>
        <v>32</v>
      </c>
      <c r="BO18" s="16">
        <f t="shared" si="21"/>
        <v>35</v>
      </c>
      <c r="BP18" s="16">
        <f t="shared" si="21"/>
        <v>31</v>
      </c>
      <c r="BQ18" s="16">
        <f t="shared" si="21"/>
        <v>46</v>
      </c>
      <c r="BR18" s="22">
        <f>SUM(BM18:BQ18)</f>
        <v>185</v>
      </c>
    </row>
    <row r="19" spans="2:70" ht="15">
      <c r="B19" s="117" t="s">
        <v>48</v>
      </c>
      <c r="C19" s="71">
        <f>V42</f>
        <v>346</v>
      </c>
      <c r="D19" s="72">
        <f>V43</f>
        <v>370</v>
      </c>
      <c r="E19" s="73">
        <f>SUM(C19:D19)</f>
        <v>716</v>
      </c>
      <c r="F19" s="74">
        <f>AP42</f>
        <v>0</v>
      </c>
      <c r="G19" s="72">
        <f>AP43</f>
        <v>1</v>
      </c>
      <c r="H19" s="73">
        <f>SUM(F19:G19)</f>
        <v>1</v>
      </c>
      <c r="I19" s="75">
        <f t="shared" si="19"/>
        <v>346</v>
      </c>
      <c r="J19" s="76">
        <f t="shared" si="19"/>
        <v>371</v>
      </c>
      <c r="K19" s="118">
        <f t="shared" si="19"/>
        <v>717</v>
      </c>
      <c r="L19" s="89"/>
      <c r="O19" s="205" t="s">
        <v>13</v>
      </c>
      <c r="P19" s="206"/>
      <c r="Q19" s="25">
        <f aca="true" t="shared" si="22" ref="Q19:V19">SUM(Q17:Q18)</f>
        <v>94</v>
      </c>
      <c r="R19" s="25">
        <f t="shared" si="22"/>
        <v>93</v>
      </c>
      <c r="S19" s="25">
        <f t="shared" si="22"/>
        <v>62</v>
      </c>
      <c r="T19" s="25">
        <f t="shared" si="22"/>
        <v>77</v>
      </c>
      <c r="U19" s="25">
        <f t="shared" si="22"/>
        <v>76</v>
      </c>
      <c r="V19" s="25">
        <f t="shared" si="22"/>
        <v>402</v>
      </c>
      <c r="W19" s="207" t="s">
        <v>13</v>
      </c>
      <c r="X19" s="208"/>
      <c r="Y19" s="25">
        <f aca="true" t="shared" si="23" ref="Y19:AD19">SUM(Y17:Y18)</f>
        <v>85</v>
      </c>
      <c r="Z19" s="25">
        <f t="shared" si="23"/>
        <v>74</v>
      </c>
      <c r="AA19" s="25">
        <f t="shared" si="23"/>
        <v>77</v>
      </c>
      <c r="AB19" s="25">
        <f t="shared" si="23"/>
        <v>68</v>
      </c>
      <c r="AC19" s="25">
        <f t="shared" si="23"/>
        <v>98</v>
      </c>
      <c r="AD19" s="25">
        <f t="shared" si="23"/>
        <v>402</v>
      </c>
      <c r="AI19" s="205" t="s">
        <v>13</v>
      </c>
      <c r="AJ19" s="206"/>
      <c r="AK19" s="25">
        <f aca="true" t="shared" si="24" ref="AK19:AP19">SUM(AK17:AK18)</f>
        <v>2</v>
      </c>
      <c r="AL19" s="25">
        <f t="shared" si="24"/>
        <v>1</v>
      </c>
      <c r="AM19" s="25">
        <f t="shared" si="24"/>
        <v>1</v>
      </c>
      <c r="AN19" s="25">
        <f t="shared" si="24"/>
        <v>3</v>
      </c>
      <c r="AO19" s="25">
        <f t="shared" si="24"/>
        <v>1</v>
      </c>
      <c r="AP19" s="25">
        <f t="shared" si="24"/>
        <v>8</v>
      </c>
      <c r="AQ19" s="207" t="s">
        <v>13</v>
      </c>
      <c r="AR19" s="208"/>
      <c r="AS19" s="25">
        <f aca="true" t="shared" si="25" ref="AS19:AX19">SUM(AS17:AS18)</f>
        <v>4</v>
      </c>
      <c r="AT19" s="25">
        <f t="shared" si="25"/>
        <v>0</v>
      </c>
      <c r="AU19" s="25">
        <f t="shared" si="25"/>
        <v>3</v>
      </c>
      <c r="AV19" s="25">
        <f t="shared" si="25"/>
        <v>1</v>
      </c>
      <c r="AW19" s="25">
        <f t="shared" si="25"/>
        <v>5</v>
      </c>
      <c r="AX19" s="25">
        <f t="shared" si="25"/>
        <v>13</v>
      </c>
      <c r="BC19" s="205" t="s">
        <v>13</v>
      </c>
      <c r="BD19" s="206"/>
      <c r="BE19" s="25">
        <f aca="true" t="shared" si="26" ref="BE19:BJ19">SUM(BE17:BE18)</f>
        <v>96</v>
      </c>
      <c r="BF19" s="25">
        <f t="shared" si="26"/>
        <v>94</v>
      </c>
      <c r="BG19" s="25">
        <f t="shared" si="26"/>
        <v>63</v>
      </c>
      <c r="BH19" s="25">
        <f t="shared" si="26"/>
        <v>80</v>
      </c>
      <c r="BI19" s="25">
        <f t="shared" si="26"/>
        <v>77</v>
      </c>
      <c r="BJ19" s="25">
        <f t="shared" si="26"/>
        <v>410</v>
      </c>
      <c r="BK19" s="207" t="s">
        <v>13</v>
      </c>
      <c r="BL19" s="208"/>
      <c r="BM19" s="25">
        <f aca="true" t="shared" si="27" ref="BM19:BR19">SUM(BM17:BM18)</f>
        <v>89</v>
      </c>
      <c r="BN19" s="25">
        <f t="shared" si="27"/>
        <v>74</v>
      </c>
      <c r="BO19" s="25">
        <f t="shared" si="27"/>
        <v>80</v>
      </c>
      <c r="BP19" s="25">
        <f t="shared" si="27"/>
        <v>69</v>
      </c>
      <c r="BQ19" s="25">
        <f t="shared" si="27"/>
        <v>103</v>
      </c>
      <c r="BR19" s="25">
        <f t="shared" si="27"/>
        <v>415</v>
      </c>
    </row>
    <row r="20" spans="2:70" ht="15.75" thickBot="1">
      <c r="B20" s="119" t="s">
        <v>24</v>
      </c>
      <c r="C20" s="120">
        <f>C9-C18-C19</f>
        <v>717</v>
      </c>
      <c r="D20" s="121">
        <f>D9-D18-D19</f>
        <v>1299</v>
      </c>
      <c r="E20" s="122">
        <f>SUM(C20:D20)</f>
        <v>2016</v>
      </c>
      <c r="F20" s="123">
        <f>F9-F18-F19</f>
        <v>1</v>
      </c>
      <c r="G20" s="121">
        <f>G9-G18-G19</f>
        <v>0</v>
      </c>
      <c r="H20" s="124">
        <f>H9-H18-H19</f>
        <v>1</v>
      </c>
      <c r="I20" s="125">
        <f>+C20+F20</f>
        <v>718</v>
      </c>
      <c r="J20" s="126">
        <f t="shared" si="19"/>
        <v>1299</v>
      </c>
      <c r="K20" s="127">
        <f t="shared" si="19"/>
        <v>2017</v>
      </c>
      <c r="L20" s="89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256" t="s">
        <v>49</v>
      </c>
      <c r="C21" s="258" t="s">
        <v>50</v>
      </c>
      <c r="D21" s="260" t="s">
        <v>51</v>
      </c>
      <c r="E21" s="262" t="s">
        <v>52</v>
      </c>
      <c r="F21" s="258" t="s">
        <v>50</v>
      </c>
      <c r="G21" s="260" t="s">
        <v>51</v>
      </c>
      <c r="H21" s="262" t="s">
        <v>53</v>
      </c>
      <c r="I21" s="264" t="s">
        <v>50</v>
      </c>
      <c r="J21" s="266" t="s">
        <v>51</v>
      </c>
      <c r="K21" s="268" t="s">
        <v>54</v>
      </c>
      <c r="L21" s="89"/>
      <c r="O21" s="205" t="s">
        <v>11</v>
      </c>
      <c r="P21" s="206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14" t="s">
        <v>11</v>
      </c>
      <c r="X21" s="215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5" t="s">
        <v>11</v>
      </c>
      <c r="AJ21" s="206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14" t="s">
        <v>11</v>
      </c>
      <c r="AR21" s="215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5" t="s">
        <v>11</v>
      </c>
      <c r="BD21" s="206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14" t="s">
        <v>11</v>
      </c>
      <c r="BL21" s="215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257"/>
      <c r="C22" s="259"/>
      <c r="D22" s="261"/>
      <c r="E22" s="263"/>
      <c r="F22" s="259"/>
      <c r="G22" s="261"/>
      <c r="H22" s="263"/>
      <c r="I22" s="265"/>
      <c r="J22" s="267"/>
      <c r="K22" s="269"/>
      <c r="L22" s="89"/>
      <c r="O22" s="205" t="s">
        <v>14</v>
      </c>
      <c r="P22" s="209"/>
      <c r="Q22" s="15">
        <v>39</v>
      </c>
      <c r="R22" s="16">
        <v>48</v>
      </c>
      <c r="S22" s="16">
        <v>48</v>
      </c>
      <c r="T22" s="16">
        <v>59</v>
      </c>
      <c r="U22" s="16">
        <v>59</v>
      </c>
      <c r="V22" s="16">
        <f>SUM(Q22:U22)</f>
        <v>253</v>
      </c>
      <c r="W22" s="212" t="s">
        <v>14</v>
      </c>
      <c r="X22" s="213"/>
      <c r="Y22" s="16">
        <v>48</v>
      </c>
      <c r="Z22" s="16">
        <v>56</v>
      </c>
      <c r="AA22" s="16">
        <v>62</v>
      </c>
      <c r="AB22" s="16">
        <v>65</v>
      </c>
      <c r="AC22" s="37">
        <v>71</v>
      </c>
      <c r="AD22" s="17">
        <f>SUM(Y22:AC22)</f>
        <v>302</v>
      </c>
      <c r="AI22" s="205" t="s">
        <v>14</v>
      </c>
      <c r="AJ22" s="209"/>
      <c r="AK22" s="15">
        <v>1</v>
      </c>
      <c r="AL22" s="16"/>
      <c r="AM22" s="16">
        <v>1</v>
      </c>
      <c r="AN22" s="16"/>
      <c r="AO22" s="16">
        <v>2</v>
      </c>
      <c r="AP22" s="16">
        <f>SUM(AK22:AO22)</f>
        <v>4</v>
      </c>
      <c r="AQ22" s="212" t="s">
        <v>14</v>
      </c>
      <c r="AR22" s="213"/>
      <c r="AS22" s="16"/>
      <c r="AT22" s="16"/>
      <c r="AU22" s="16">
        <v>1</v>
      </c>
      <c r="AV22" s="16"/>
      <c r="AW22" s="16"/>
      <c r="AX22" s="17">
        <f>SUM(AS22:AW22)</f>
        <v>1</v>
      </c>
      <c r="BC22" s="205" t="s">
        <v>14</v>
      </c>
      <c r="BD22" s="209"/>
      <c r="BE22" s="15">
        <f>Q22+AK22</f>
        <v>40</v>
      </c>
      <c r="BF22" s="15">
        <f aca="true" t="shared" si="28" ref="BF22:BI23">R22+AL22</f>
        <v>48</v>
      </c>
      <c r="BG22" s="15">
        <f t="shared" si="28"/>
        <v>49</v>
      </c>
      <c r="BH22" s="15">
        <f t="shared" si="28"/>
        <v>59</v>
      </c>
      <c r="BI22" s="15">
        <f t="shared" si="28"/>
        <v>61</v>
      </c>
      <c r="BJ22" s="16">
        <f>SUM(BE22:BI22)</f>
        <v>257</v>
      </c>
      <c r="BK22" s="212" t="s">
        <v>14</v>
      </c>
      <c r="BL22" s="213"/>
      <c r="BM22" s="16">
        <f>Y22+AS22</f>
        <v>48</v>
      </c>
      <c r="BN22" s="16">
        <f aca="true" t="shared" si="29" ref="BN22:BQ23">Z22+AT22</f>
        <v>56</v>
      </c>
      <c r="BO22" s="16">
        <f t="shared" si="29"/>
        <v>63</v>
      </c>
      <c r="BP22" s="16">
        <f t="shared" si="29"/>
        <v>65</v>
      </c>
      <c r="BQ22" s="16">
        <f t="shared" si="29"/>
        <v>71</v>
      </c>
      <c r="BR22" s="17">
        <f>SUM(BM22:BQ22)</f>
        <v>303</v>
      </c>
    </row>
    <row r="23" spans="2:70" ht="16.5" thickBot="1" thickTop="1">
      <c r="B23" s="128" t="s">
        <v>46</v>
      </c>
      <c r="C23" s="129">
        <f>ROUND(C17/$C$10,4)</f>
        <v>0.3376</v>
      </c>
      <c r="D23" s="130">
        <f>ROUND(D17/$D$10,4)</f>
        <v>0.3006</v>
      </c>
      <c r="E23" s="131">
        <f>ROUND(E17/$E$10,4)</f>
        <v>0.3181</v>
      </c>
      <c r="F23" s="129">
        <f>ROUND(F17/$F$10,4)</f>
        <v>0.12</v>
      </c>
      <c r="G23" s="130">
        <f>ROUND(G17/$G$10,4)</f>
        <v>0.4</v>
      </c>
      <c r="H23" s="131">
        <f>ROUND(H17/$H$10,4)</f>
        <v>0.2833</v>
      </c>
      <c r="I23" s="132">
        <f>ROUND(I17/$I$10,4)</f>
        <v>0.3366</v>
      </c>
      <c r="J23" s="133">
        <f>ROUND(J17/$J$10,4)</f>
        <v>0.3012</v>
      </c>
      <c r="K23" s="134">
        <f>ROUND(K17/$K$10,4)</f>
        <v>0.3179</v>
      </c>
      <c r="L23" s="89"/>
      <c r="O23" s="205" t="s">
        <v>16</v>
      </c>
      <c r="P23" s="209"/>
      <c r="Q23" s="20">
        <v>38</v>
      </c>
      <c r="R23" s="21">
        <v>38</v>
      </c>
      <c r="S23" s="21">
        <v>60</v>
      </c>
      <c r="T23" s="21">
        <v>50</v>
      </c>
      <c r="U23" s="21">
        <v>57</v>
      </c>
      <c r="V23" s="21">
        <f>SUM(Q23:U23)</f>
        <v>243</v>
      </c>
      <c r="W23" s="210" t="s">
        <v>16</v>
      </c>
      <c r="X23" s="211"/>
      <c r="Y23" s="21">
        <v>51</v>
      </c>
      <c r="Z23" s="21">
        <v>49</v>
      </c>
      <c r="AA23" s="21">
        <v>67</v>
      </c>
      <c r="AB23" s="21">
        <v>74</v>
      </c>
      <c r="AC23" s="38">
        <v>62</v>
      </c>
      <c r="AD23" s="22">
        <f>SUM(Y23:AC23)</f>
        <v>303</v>
      </c>
      <c r="AI23" s="205" t="s">
        <v>16</v>
      </c>
      <c r="AJ23" s="209"/>
      <c r="AK23" s="20">
        <v>2</v>
      </c>
      <c r="AL23" s="21"/>
      <c r="AM23" s="21">
        <v>1</v>
      </c>
      <c r="AN23" s="21">
        <v>2</v>
      </c>
      <c r="AO23" s="21">
        <v>1</v>
      </c>
      <c r="AP23" s="21">
        <f>SUM(AK23:AO23)</f>
        <v>6</v>
      </c>
      <c r="AQ23" s="210" t="s">
        <v>16</v>
      </c>
      <c r="AR23" s="211"/>
      <c r="AS23" s="21"/>
      <c r="AT23" s="21">
        <v>2</v>
      </c>
      <c r="AU23" s="21">
        <v>1</v>
      </c>
      <c r="AV23" s="21">
        <v>3</v>
      </c>
      <c r="AW23" s="21"/>
      <c r="AX23" s="22">
        <f>SUM(AS23:AW23)</f>
        <v>6</v>
      </c>
      <c r="BC23" s="205" t="s">
        <v>16</v>
      </c>
      <c r="BD23" s="209"/>
      <c r="BE23" s="15">
        <f>Q23+AK23</f>
        <v>40</v>
      </c>
      <c r="BF23" s="15">
        <f t="shared" si="28"/>
        <v>38</v>
      </c>
      <c r="BG23" s="15">
        <f t="shared" si="28"/>
        <v>61</v>
      </c>
      <c r="BH23" s="15">
        <f t="shared" si="28"/>
        <v>52</v>
      </c>
      <c r="BI23" s="15">
        <f t="shared" si="28"/>
        <v>58</v>
      </c>
      <c r="BJ23" s="21">
        <f>SUM(BE23:BI23)</f>
        <v>249</v>
      </c>
      <c r="BK23" s="210" t="s">
        <v>16</v>
      </c>
      <c r="BL23" s="211"/>
      <c r="BM23" s="16">
        <f>Y23+AS23</f>
        <v>51</v>
      </c>
      <c r="BN23" s="16">
        <f t="shared" si="29"/>
        <v>51</v>
      </c>
      <c r="BO23" s="16">
        <f t="shared" si="29"/>
        <v>68</v>
      </c>
      <c r="BP23" s="16">
        <f t="shared" si="29"/>
        <v>77</v>
      </c>
      <c r="BQ23" s="16">
        <f t="shared" si="29"/>
        <v>62</v>
      </c>
      <c r="BR23" s="22">
        <f>SUM(BM23:BQ23)</f>
        <v>309</v>
      </c>
    </row>
    <row r="24" spans="2:70" ht="15">
      <c r="B24" s="135" t="s">
        <v>47</v>
      </c>
      <c r="C24" s="136">
        <f>ROUND(C18/$C$10,4)</f>
        <v>0.1004</v>
      </c>
      <c r="D24" s="137">
        <f>ROUND(D18/$D$10,4)</f>
        <v>0.0971</v>
      </c>
      <c r="E24" s="138">
        <f>ROUND(E18/$E$10,4)</f>
        <v>0.0987</v>
      </c>
      <c r="F24" s="136">
        <f>ROUND(F18/$F$10,4)</f>
        <v>0.04</v>
      </c>
      <c r="G24" s="137">
        <f>ROUND(G18/$G$10,4)</f>
        <v>0</v>
      </c>
      <c r="H24" s="138">
        <f>ROUND(H18/$H$10,4)</f>
        <v>0.0167</v>
      </c>
      <c r="I24" s="139">
        <f>ROUND(I18/$I$10,4)</f>
        <v>0.1001</v>
      </c>
      <c r="J24" s="140">
        <f>ROUND(J18/$J$10,4)</f>
        <v>0.0965</v>
      </c>
      <c r="K24" s="141">
        <f>ROUND(K18/$K$10,4)</f>
        <v>0.0982</v>
      </c>
      <c r="O24" s="205" t="s">
        <v>13</v>
      </c>
      <c r="P24" s="206"/>
      <c r="Q24" s="25">
        <f aca="true" t="shared" si="30" ref="Q24:V24">SUM(Q22:Q23)</f>
        <v>77</v>
      </c>
      <c r="R24" s="25">
        <f t="shared" si="30"/>
        <v>86</v>
      </c>
      <c r="S24" s="25">
        <f t="shared" si="30"/>
        <v>108</v>
      </c>
      <c r="T24" s="25">
        <f t="shared" si="30"/>
        <v>109</v>
      </c>
      <c r="U24" s="25">
        <f t="shared" si="30"/>
        <v>116</v>
      </c>
      <c r="V24" s="25">
        <f t="shared" si="30"/>
        <v>496</v>
      </c>
      <c r="W24" s="207" t="s">
        <v>13</v>
      </c>
      <c r="X24" s="208"/>
      <c r="Y24" s="25">
        <f aca="true" t="shared" si="31" ref="Y24:AD24">SUM(Y22:Y23)</f>
        <v>99</v>
      </c>
      <c r="Z24" s="25">
        <f t="shared" si="31"/>
        <v>105</v>
      </c>
      <c r="AA24" s="25">
        <f t="shared" si="31"/>
        <v>129</v>
      </c>
      <c r="AB24" s="25">
        <f t="shared" si="31"/>
        <v>139</v>
      </c>
      <c r="AC24" s="25">
        <f t="shared" si="31"/>
        <v>133</v>
      </c>
      <c r="AD24" s="25">
        <f t="shared" si="31"/>
        <v>605</v>
      </c>
      <c r="AI24" s="205" t="s">
        <v>13</v>
      </c>
      <c r="AJ24" s="206"/>
      <c r="AK24" s="25">
        <f aca="true" t="shared" si="32" ref="AK24:AP24">SUM(AK22:AK23)</f>
        <v>3</v>
      </c>
      <c r="AL24" s="25">
        <f t="shared" si="32"/>
        <v>0</v>
      </c>
      <c r="AM24" s="25">
        <f t="shared" si="32"/>
        <v>2</v>
      </c>
      <c r="AN24" s="25">
        <f t="shared" si="32"/>
        <v>2</v>
      </c>
      <c r="AO24" s="25">
        <f t="shared" si="32"/>
        <v>3</v>
      </c>
      <c r="AP24" s="39">
        <f t="shared" si="32"/>
        <v>10</v>
      </c>
      <c r="AQ24" s="207" t="s">
        <v>13</v>
      </c>
      <c r="AR24" s="208"/>
      <c r="AS24" s="25">
        <f aca="true" t="shared" si="33" ref="AS24:AX24">SUM(AS22:AS23)</f>
        <v>0</v>
      </c>
      <c r="AT24" s="25">
        <f t="shared" si="33"/>
        <v>2</v>
      </c>
      <c r="AU24" s="25">
        <f t="shared" si="33"/>
        <v>2</v>
      </c>
      <c r="AV24" s="25">
        <f t="shared" si="33"/>
        <v>3</v>
      </c>
      <c r="AW24" s="25">
        <f t="shared" si="33"/>
        <v>0</v>
      </c>
      <c r="AX24" s="25">
        <f t="shared" si="33"/>
        <v>7</v>
      </c>
      <c r="BC24" s="205" t="s">
        <v>13</v>
      </c>
      <c r="BD24" s="206"/>
      <c r="BE24" s="25">
        <f aca="true" t="shared" si="34" ref="BE24:BJ24">SUM(BE22:BE23)</f>
        <v>80</v>
      </c>
      <c r="BF24" s="25">
        <f t="shared" si="34"/>
        <v>86</v>
      </c>
      <c r="BG24" s="25">
        <f t="shared" si="34"/>
        <v>110</v>
      </c>
      <c r="BH24" s="25">
        <f t="shared" si="34"/>
        <v>111</v>
      </c>
      <c r="BI24" s="25">
        <f t="shared" si="34"/>
        <v>119</v>
      </c>
      <c r="BJ24" s="25">
        <f t="shared" si="34"/>
        <v>506</v>
      </c>
      <c r="BK24" s="207" t="s">
        <v>13</v>
      </c>
      <c r="BL24" s="208"/>
      <c r="BM24" s="25">
        <f aca="true" t="shared" si="35" ref="BM24:BR24">SUM(BM22:BM23)</f>
        <v>99</v>
      </c>
      <c r="BN24" s="25">
        <f t="shared" si="35"/>
        <v>107</v>
      </c>
      <c r="BO24" s="25">
        <f t="shared" si="35"/>
        <v>131</v>
      </c>
      <c r="BP24" s="25">
        <f t="shared" si="35"/>
        <v>142</v>
      </c>
      <c r="BQ24" s="25">
        <f t="shared" si="35"/>
        <v>133</v>
      </c>
      <c r="BR24" s="25">
        <f t="shared" si="35"/>
        <v>612</v>
      </c>
    </row>
    <row r="25" spans="2:70" ht="15">
      <c r="B25" s="135" t="s">
        <v>48</v>
      </c>
      <c r="C25" s="136">
        <f>ROUND(C19/$C$10,4)</f>
        <v>0.0656</v>
      </c>
      <c r="D25" s="137">
        <f>ROUND(D19/$D$10,4)</f>
        <v>0.0631</v>
      </c>
      <c r="E25" s="138">
        <f>ROUND(E19/$E$10,4)</f>
        <v>0.0643</v>
      </c>
      <c r="F25" s="136">
        <f>ROUND(F19/$F$10,4)</f>
        <v>0</v>
      </c>
      <c r="G25" s="137">
        <f>ROUND(G19/$G$10,4)</f>
        <v>0.0286</v>
      </c>
      <c r="H25" s="138">
        <f>ROUND(H19/$H$10,4)</f>
        <v>0.0167</v>
      </c>
      <c r="I25" s="139">
        <f>ROUND(I19/$I$10,4)</f>
        <v>0.0652</v>
      </c>
      <c r="J25" s="140">
        <f>ROUND(J19/$J$10,4)</f>
        <v>0.0629</v>
      </c>
      <c r="K25" s="141">
        <f>ROUND(K19/$K$10,4)</f>
        <v>0.064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142" t="s">
        <v>24</v>
      </c>
      <c r="C26" s="143">
        <f>ROUND(C20/$C$10,4)</f>
        <v>0.1358</v>
      </c>
      <c r="D26" s="144">
        <f>ROUND(D20/$D$10,4)</f>
        <v>0.2216</v>
      </c>
      <c r="E26" s="145">
        <f>ROUND(E20/$E$10,4)</f>
        <v>0.181</v>
      </c>
      <c r="F26" s="143">
        <f>ROUND(F20/$F$10,4)</f>
        <v>0.04</v>
      </c>
      <c r="G26" s="144">
        <f>ROUND(G20/$G$10,4)</f>
        <v>0</v>
      </c>
      <c r="H26" s="145">
        <f>ROUND(H20/$H$10,4)</f>
        <v>0.0167</v>
      </c>
      <c r="I26" s="146">
        <f>ROUND(I20/$I$10,4)</f>
        <v>0.1354</v>
      </c>
      <c r="J26" s="147">
        <f>ROUND(J20/$J$10,4)</f>
        <v>0.2203</v>
      </c>
      <c r="K26" s="148">
        <f>ROUND(K20/$K$10,4)</f>
        <v>0.1801</v>
      </c>
      <c r="O26" s="205" t="s">
        <v>11</v>
      </c>
      <c r="P26" s="206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14" t="s">
        <v>11</v>
      </c>
      <c r="X26" s="215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5" t="s">
        <v>11</v>
      </c>
      <c r="AJ26" s="206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14" t="s">
        <v>11</v>
      </c>
      <c r="AR26" s="215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5" t="s">
        <v>11</v>
      </c>
      <c r="BD26" s="206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14" t="s">
        <v>11</v>
      </c>
      <c r="BL26" s="215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97"/>
      <c r="J27" s="97"/>
      <c r="K27" s="97"/>
      <c r="O27" s="205" t="s">
        <v>14</v>
      </c>
      <c r="P27" s="209"/>
      <c r="Q27" s="15">
        <v>92</v>
      </c>
      <c r="R27" s="16">
        <v>86</v>
      </c>
      <c r="S27" s="16">
        <v>72</v>
      </c>
      <c r="T27" s="16">
        <v>62</v>
      </c>
      <c r="U27" s="16">
        <v>65</v>
      </c>
      <c r="V27" s="16">
        <f>SUM(Q27:U27)</f>
        <v>377</v>
      </c>
      <c r="W27" s="212" t="s">
        <v>14</v>
      </c>
      <c r="X27" s="213"/>
      <c r="Y27" s="16">
        <v>63</v>
      </c>
      <c r="Z27" s="16">
        <v>65</v>
      </c>
      <c r="AA27" s="16">
        <v>54</v>
      </c>
      <c r="AB27" s="16">
        <v>56</v>
      </c>
      <c r="AC27" s="16">
        <v>47</v>
      </c>
      <c r="AD27" s="17">
        <f>SUM(Y27:AC27)</f>
        <v>285</v>
      </c>
      <c r="AI27" s="205" t="s">
        <v>14</v>
      </c>
      <c r="AJ27" s="209"/>
      <c r="AK27" s="15"/>
      <c r="AL27" s="16">
        <v>1</v>
      </c>
      <c r="AM27" s="16"/>
      <c r="AN27" s="16">
        <v>1</v>
      </c>
      <c r="AO27" s="16"/>
      <c r="AP27" s="16">
        <f>SUM(AK27:AO27)</f>
        <v>2</v>
      </c>
      <c r="AQ27" s="212" t="s">
        <v>14</v>
      </c>
      <c r="AR27" s="213"/>
      <c r="AS27" s="16"/>
      <c r="AT27" s="16"/>
      <c r="AU27" s="16"/>
      <c r="AV27" s="16">
        <v>1</v>
      </c>
      <c r="AW27" s="16"/>
      <c r="AX27" s="17">
        <f>SUM(AS27:AW27)</f>
        <v>1</v>
      </c>
      <c r="BC27" s="205" t="s">
        <v>14</v>
      </c>
      <c r="BD27" s="209"/>
      <c r="BE27" s="15">
        <f>Q27+AK27</f>
        <v>92</v>
      </c>
      <c r="BF27" s="15">
        <f aca="true" t="shared" si="36" ref="BF27:BI28">R27+AL27</f>
        <v>87</v>
      </c>
      <c r="BG27" s="15">
        <f t="shared" si="36"/>
        <v>72</v>
      </c>
      <c r="BH27" s="15">
        <f t="shared" si="36"/>
        <v>63</v>
      </c>
      <c r="BI27" s="15">
        <f t="shared" si="36"/>
        <v>65</v>
      </c>
      <c r="BJ27" s="16">
        <f>SUM(BE27:BI27)</f>
        <v>379</v>
      </c>
      <c r="BK27" s="212" t="s">
        <v>14</v>
      </c>
      <c r="BL27" s="213"/>
      <c r="BM27" s="16">
        <f>Y27+AS27</f>
        <v>63</v>
      </c>
      <c r="BN27" s="16">
        <f aca="true" t="shared" si="37" ref="BN27:BQ28">Z27+AT27</f>
        <v>65</v>
      </c>
      <c r="BO27" s="16">
        <f t="shared" si="37"/>
        <v>54</v>
      </c>
      <c r="BP27" s="16">
        <f t="shared" si="37"/>
        <v>57</v>
      </c>
      <c r="BQ27" s="16">
        <f t="shared" si="37"/>
        <v>47</v>
      </c>
      <c r="BR27" s="17">
        <f>SUM(BM27:BQ27)</f>
        <v>286</v>
      </c>
    </row>
    <row r="28" spans="9:70" ht="15.75" thickBot="1">
      <c r="I28" s="97"/>
      <c r="J28" s="97"/>
      <c r="K28" s="97"/>
      <c r="O28" s="205" t="s">
        <v>16</v>
      </c>
      <c r="P28" s="209"/>
      <c r="Q28" s="20">
        <v>67</v>
      </c>
      <c r="R28" s="21">
        <v>58</v>
      </c>
      <c r="S28" s="21">
        <v>66</v>
      </c>
      <c r="T28" s="21">
        <v>78</v>
      </c>
      <c r="U28" s="21">
        <v>86</v>
      </c>
      <c r="V28" s="21">
        <f>SUM(Q28:U28)</f>
        <v>355</v>
      </c>
      <c r="W28" s="210" t="s">
        <v>16</v>
      </c>
      <c r="X28" s="211"/>
      <c r="Y28" s="21">
        <v>62</v>
      </c>
      <c r="Z28" s="21">
        <v>57</v>
      </c>
      <c r="AA28" s="21">
        <v>61</v>
      </c>
      <c r="AB28" s="21">
        <v>55</v>
      </c>
      <c r="AC28" s="21">
        <v>59</v>
      </c>
      <c r="AD28" s="22">
        <f>SUM(Y28:AC28)</f>
        <v>294</v>
      </c>
      <c r="AI28" s="205" t="s">
        <v>16</v>
      </c>
      <c r="AJ28" s="209"/>
      <c r="AK28" s="20">
        <v>2</v>
      </c>
      <c r="AL28" s="21">
        <v>2</v>
      </c>
      <c r="AM28" s="21">
        <v>2</v>
      </c>
      <c r="AN28" s="21">
        <v>1</v>
      </c>
      <c r="AO28" s="21">
        <v>3</v>
      </c>
      <c r="AP28" s="21">
        <f>SUM(AK28:AO28)</f>
        <v>10</v>
      </c>
      <c r="AQ28" s="210" t="s">
        <v>16</v>
      </c>
      <c r="AR28" s="211"/>
      <c r="AS28" s="21"/>
      <c r="AT28" s="21">
        <v>2</v>
      </c>
      <c r="AU28" s="21">
        <v>1</v>
      </c>
      <c r="AV28" s="21"/>
      <c r="AW28" s="21"/>
      <c r="AX28" s="22">
        <f>SUM(AS28:AW28)</f>
        <v>3</v>
      </c>
      <c r="BC28" s="205" t="s">
        <v>16</v>
      </c>
      <c r="BD28" s="209"/>
      <c r="BE28" s="15">
        <f>Q28+AK28</f>
        <v>69</v>
      </c>
      <c r="BF28" s="15">
        <f t="shared" si="36"/>
        <v>60</v>
      </c>
      <c r="BG28" s="15">
        <f t="shared" si="36"/>
        <v>68</v>
      </c>
      <c r="BH28" s="15">
        <f t="shared" si="36"/>
        <v>79</v>
      </c>
      <c r="BI28" s="15">
        <f t="shared" si="36"/>
        <v>89</v>
      </c>
      <c r="BJ28" s="21">
        <f>SUM(BE28:BI28)</f>
        <v>365</v>
      </c>
      <c r="BK28" s="210" t="s">
        <v>16</v>
      </c>
      <c r="BL28" s="211"/>
      <c r="BM28" s="16">
        <f>Y28+AS28</f>
        <v>62</v>
      </c>
      <c r="BN28" s="16">
        <f t="shared" si="37"/>
        <v>59</v>
      </c>
      <c r="BO28" s="16">
        <f t="shared" si="37"/>
        <v>62</v>
      </c>
      <c r="BP28" s="16">
        <f t="shared" si="37"/>
        <v>55</v>
      </c>
      <c r="BQ28" s="16">
        <f t="shared" si="37"/>
        <v>59</v>
      </c>
      <c r="BR28" s="22">
        <f>SUM(BM28:BQ28)</f>
        <v>297</v>
      </c>
    </row>
    <row r="29" spans="9:70" ht="15.75" thickBot="1">
      <c r="I29" s="97"/>
      <c r="J29" s="97"/>
      <c r="K29" s="97"/>
      <c r="O29" s="205" t="s">
        <v>13</v>
      </c>
      <c r="P29" s="206"/>
      <c r="Q29" s="25">
        <f aca="true" t="shared" si="38" ref="Q29:V29">SUM(Q27:Q28)</f>
        <v>159</v>
      </c>
      <c r="R29" s="25">
        <f t="shared" si="38"/>
        <v>144</v>
      </c>
      <c r="S29" s="25">
        <f t="shared" si="38"/>
        <v>138</v>
      </c>
      <c r="T29" s="25">
        <f t="shared" si="38"/>
        <v>140</v>
      </c>
      <c r="U29" s="25">
        <f t="shared" si="38"/>
        <v>151</v>
      </c>
      <c r="V29" s="25">
        <f t="shared" si="38"/>
        <v>732</v>
      </c>
      <c r="W29" s="207" t="s">
        <v>13</v>
      </c>
      <c r="X29" s="208"/>
      <c r="Y29" s="25">
        <f aca="true" t="shared" si="39" ref="Y29:AD29">SUM(Y27:Y28)</f>
        <v>125</v>
      </c>
      <c r="Z29" s="25">
        <f t="shared" si="39"/>
        <v>122</v>
      </c>
      <c r="AA29" s="25">
        <f t="shared" si="39"/>
        <v>115</v>
      </c>
      <c r="AB29" s="25">
        <f t="shared" si="39"/>
        <v>111</v>
      </c>
      <c r="AC29" s="25">
        <f t="shared" si="39"/>
        <v>106</v>
      </c>
      <c r="AD29" s="25">
        <f t="shared" si="39"/>
        <v>579</v>
      </c>
      <c r="AI29" s="205" t="s">
        <v>13</v>
      </c>
      <c r="AJ29" s="206"/>
      <c r="AK29" s="25">
        <f aca="true" t="shared" si="40" ref="AK29:AP29">SUM(AK27:AK28)</f>
        <v>2</v>
      </c>
      <c r="AL29" s="25">
        <f t="shared" si="40"/>
        <v>3</v>
      </c>
      <c r="AM29" s="25">
        <f t="shared" si="40"/>
        <v>2</v>
      </c>
      <c r="AN29" s="25">
        <f t="shared" si="40"/>
        <v>2</v>
      </c>
      <c r="AO29" s="25">
        <f t="shared" si="40"/>
        <v>3</v>
      </c>
      <c r="AP29" s="25">
        <f t="shared" si="40"/>
        <v>12</v>
      </c>
      <c r="AQ29" s="207" t="s">
        <v>13</v>
      </c>
      <c r="AR29" s="208"/>
      <c r="AS29" s="25">
        <f aca="true" t="shared" si="41" ref="AS29:AX29">SUM(AS27:AS28)</f>
        <v>0</v>
      </c>
      <c r="AT29" s="25">
        <f t="shared" si="41"/>
        <v>2</v>
      </c>
      <c r="AU29" s="25">
        <f t="shared" si="41"/>
        <v>1</v>
      </c>
      <c r="AV29" s="25">
        <f t="shared" si="41"/>
        <v>1</v>
      </c>
      <c r="AW29" s="25">
        <f t="shared" si="41"/>
        <v>0</v>
      </c>
      <c r="AX29" s="25">
        <f t="shared" si="41"/>
        <v>4</v>
      </c>
      <c r="BC29" s="205" t="s">
        <v>13</v>
      </c>
      <c r="BD29" s="206"/>
      <c r="BE29" s="25">
        <f aca="true" t="shared" si="42" ref="BE29:BJ29">SUM(BE27:BE28)</f>
        <v>161</v>
      </c>
      <c r="BF29" s="25">
        <f t="shared" si="42"/>
        <v>147</v>
      </c>
      <c r="BG29" s="25">
        <f t="shared" si="42"/>
        <v>140</v>
      </c>
      <c r="BH29" s="25">
        <f t="shared" si="42"/>
        <v>142</v>
      </c>
      <c r="BI29" s="25">
        <f t="shared" si="42"/>
        <v>154</v>
      </c>
      <c r="BJ29" s="25">
        <f t="shared" si="42"/>
        <v>744</v>
      </c>
      <c r="BK29" s="207" t="s">
        <v>13</v>
      </c>
      <c r="BL29" s="208"/>
      <c r="BM29" s="25">
        <f aca="true" t="shared" si="43" ref="BM29:BR29">SUM(BM27:BM28)</f>
        <v>125</v>
      </c>
      <c r="BN29" s="25">
        <f t="shared" si="43"/>
        <v>124</v>
      </c>
      <c r="BO29" s="25">
        <f t="shared" si="43"/>
        <v>116</v>
      </c>
      <c r="BP29" s="25">
        <f t="shared" si="43"/>
        <v>112</v>
      </c>
      <c r="BQ29" s="25">
        <f t="shared" si="43"/>
        <v>106</v>
      </c>
      <c r="BR29" s="25">
        <f t="shared" si="43"/>
        <v>583</v>
      </c>
    </row>
    <row r="30" spans="2:70" ht="15">
      <c r="B30" s="270" t="s">
        <v>44</v>
      </c>
      <c r="C30" s="272" t="s">
        <v>37</v>
      </c>
      <c r="D30" s="243"/>
      <c r="E30" s="273"/>
      <c r="F30" s="272" t="s">
        <v>38</v>
      </c>
      <c r="G30" s="243"/>
      <c r="H30" s="273"/>
      <c r="I30" s="274" t="s">
        <v>45</v>
      </c>
      <c r="J30" s="274"/>
      <c r="K30" s="275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271"/>
      <c r="C31" s="20" t="s">
        <v>17</v>
      </c>
      <c r="D31" s="21" t="s">
        <v>15</v>
      </c>
      <c r="E31" s="22" t="s">
        <v>40</v>
      </c>
      <c r="F31" s="20" t="s">
        <v>17</v>
      </c>
      <c r="G31" s="21" t="s">
        <v>15</v>
      </c>
      <c r="H31" s="22" t="s">
        <v>40</v>
      </c>
      <c r="I31" s="149" t="s">
        <v>17</v>
      </c>
      <c r="J31" s="150" t="s">
        <v>15</v>
      </c>
      <c r="K31" s="151" t="s">
        <v>40</v>
      </c>
      <c r="O31" s="205" t="s">
        <v>11</v>
      </c>
      <c r="P31" s="206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14" t="s">
        <v>11</v>
      </c>
      <c r="X31" s="215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5" t="s">
        <v>11</v>
      </c>
      <c r="AJ31" s="206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14" t="s">
        <v>11</v>
      </c>
      <c r="AR31" s="215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5" t="s">
        <v>11</v>
      </c>
      <c r="BD31" s="206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14" t="s">
        <v>11</v>
      </c>
      <c r="BL31" s="215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152" t="s">
        <v>55</v>
      </c>
      <c r="C32" s="276">
        <f aca="true" t="shared" si="44" ref="C32:K32">C18+C19</f>
        <v>876</v>
      </c>
      <c r="D32" s="278">
        <f t="shared" si="44"/>
        <v>939</v>
      </c>
      <c r="E32" s="280">
        <f t="shared" si="44"/>
        <v>1815</v>
      </c>
      <c r="F32" s="276">
        <f t="shared" si="44"/>
        <v>1</v>
      </c>
      <c r="G32" s="278">
        <f t="shared" si="44"/>
        <v>1</v>
      </c>
      <c r="H32" s="280">
        <f t="shared" si="44"/>
        <v>2</v>
      </c>
      <c r="I32" s="282">
        <f t="shared" si="44"/>
        <v>877</v>
      </c>
      <c r="J32" s="284">
        <f t="shared" si="44"/>
        <v>940</v>
      </c>
      <c r="K32" s="286">
        <f t="shared" si="44"/>
        <v>1817</v>
      </c>
      <c r="O32" s="205" t="s">
        <v>14</v>
      </c>
      <c r="P32" s="209"/>
      <c r="Q32" s="15">
        <v>63</v>
      </c>
      <c r="R32" s="16">
        <v>57</v>
      </c>
      <c r="S32" s="16">
        <v>48</v>
      </c>
      <c r="T32" s="16">
        <v>59</v>
      </c>
      <c r="U32" s="16">
        <v>77</v>
      </c>
      <c r="V32" s="16">
        <f>SUM(Q32:U32)</f>
        <v>304</v>
      </c>
      <c r="W32" s="212" t="s">
        <v>14</v>
      </c>
      <c r="X32" s="213"/>
      <c r="Y32" s="16">
        <v>68</v>
      </c>
      <c r="Z32" s="16">
        <v>75</v>
      </c>
      <c r="AA32" s="16">
        <v>83</v>
      </c>
      <c r="AB32" s="16">
        <v>68</v>
      </c>
      <c r="AC32" s="16">
        <v>72</v>
      </c>
      <c r="AD32" s="17">
        <f>SUM(Y32:AC32)</f>
        <v>366</v>
      </c>
      <c r="AI32" s="205" t="s">
        <v>14</v>
      </c>
      <c r="AJ32" s="209"/>
      <c r="AK32" s="15"/>
      <c r="AL32" s="16"/>
      <c r="AM32" s="16"/>
      <c r="AN32" s="16"/>
      <c r="AO32" s="16"/>
      <c r="AP32" s="16">
        <f>SUM(AK32:AO32)</f>
        <v>0</v>
      </c>
      <c r="AQ32" s="212" t="s">
        <v>14</v>
      </c>
      <c r="AR32" s="213"/>
      <c r="AS32" s="16"/>
      <c r="AT32" s="16"/>
      <c r="AU32" s="16"/>
      <c r="AV32" s="16"/>
      <c r="AW32" s="16"/>
      <c r="AX32" s="17">
        <f>SUM(AS32:AW32)</f>
        <v>0</v>
      </c>
      <c r="BC32" s="205" t="s">
        <v>14</v>
      </c>
      <c r="BD32" s="209"/>
      <c r="BE32" s="15">
        <f>Q32+AK32</f>
        <v>63</v>
      </c>
      <c r="BF32" s="15">
        <f aca="true" t="shared" si="45" ref="BF32:BI33">R32+AL32</f>
        <v>57</v>
      </c>
      <c r="BG32" s="15">
        <f t="shared" si="45"/>
        <v>48</v>
      </c>
      <c r="BH32" s="15">
        <f t="shared" si="45"/>
        <v>59</v>
      </c>
      <c r="BI32" s="15">
        <f t="shared" si="45"/>
        <v>77</v>
      </c>
      <c r="BJ32" s="16">
        <f>SUM(BE32:BI32)</f>
        <v>304</v>
      </c>
      <c r="BK32" s="212" t="s">
        <v>14</v>
      </c>
      <c r="BL32" s="213"/>
      <c r="BM32" s="16">
        <f>Y32+AS32</f>
        <v>68</v>
      </c>
      <c r="BN32" s="16">
        <f aca="true" t="shared" si="46" ref="BN32:BQ33">Z32+AT32</f>
        <v>75</v>
      </c>
      <c r="BO32" s="16">
        <f t="shared" si="46"/>
        <v>83</v>
      </c>
      <c r="BP32" s="16">
        <f t="shared" si="46"/>
        <v>68</v>
      </c>
      <c r="BQ32" s="16">
        <f t="shared" si="46"/>
        <v>72</v>
      </c>
      <c r="BR32" s="17">
        <f>SUM(BM32:BQ32)</f>
        <v>366</v>
      </c>
    </row>
    <row r="33" spans="2:70" ht="14.25" thickBot="1">
      <c r="B33" s="153" t="s">
        <v>56</v>
      </c>
      <c r="C33" s="277"/>
      <c r="D33" s="279"/>
      <c r="E33" s="281"/>
      <c r="F33" s="277"/>
      <c r="G33" s="279"/>
      <c r="H33" s="281"/>
      <c r="I33" s="283"/>
      <c r="J33" s="285"/>
      <c r="K33" s="287"/>
      <c r="O33" s="205" t="s">
        <v>16</v>
      </c>
      <c r="P33" s="209"/>
      <c r="Q33" s="20">
        <v>46</v>
      </c>
      <c r="R33" s="21">
        <v>59</v>
      </c>
      <c r="S33" s="21">
        <v>61</v>
      </c>
      <c r="T33" s="21">
        <v>70</v>
      </c>
      <c r="U33" s="21">
        <v>66</v>
      </c>
      <c r="V33" s="21">
        <f>SUM(Q33:U33)</f>
        <v>302</v>
      </c>
      <c r="W33" s="210" t="s">
        <v>16</v>
      </c>
      <c r="X33" s="211"/>
      <c r="Y33" s="21">
        <v>68</v>
      </c>
      <c r="Z33" s="21">
        <v>68</v>
      </c>
      <c r="AA33" s="21">
        <v>79</v>
      </c>
      <c r="AB33" s="21">
        <v>92</v>
      </c>
      <c r="AC33" s="21">
        <v>60</v>
      </c>
      <c r="AD33" s="22">
        <f>SUM(Y33:AC33)</f>
        <v>367</v>
      </c>
      <c r="AI33" s="205" t="s">
        <v>16</v>
      </c>
      <c r="AJ33" s="209"/>
      <c r="AK33" s="20"/>
      <c r="AL33" s="21"/>
      <c r="AM33" s="21"/>
      <c r="AN33" s="21"/>
      <c r="AO33" s="21"/>
      <c r="AP33" s="21">
        <f>SUM(AK33:AO33)</f>
        <v>0</v>
      </c>
      <c r="AQ33" s="210" t="s">
        <v>16</v>
      </c>
      <c r="AR33" s="211"/>
      <c r="AS33" s="21"/>
      <c r="AT33" s="21">
        <v>1</v>
      </c>
      <c r="AU33" s="21"/>
      <c r="AV33" s="21"/>
      <c r="AW33" s="21"/>
      <c r="AX33" s="22">
        <f>SUM(AS33:AW33)</f>
        <v>1</v>
      </c>
      <c r="BC33" s="205" t="s">
        <v>16</v>
      </c>
      <c r="BD33" s="209"/>
      <c r="BE33" s="15">
        <f>Q33+AK33</f>
        <v>46</v>
      </c>
      <c r="BF33" s="15">
        <f t="shared" si="45"/>
        <v>59</v>
      </c>
      <c r="BG33" s="15">
        <f t="shared" si="45"/>
        <v>61</v>
      </c>
      <c r="BH33" s="15">
        <f t="shared" si="45"/>
        <v>70</v>
      </c>
      <c r="BI33" s="15">
        <f t="shared" si="45"/>
        <v>66</v>
      </c>
      <c r="BJ33" s="21">
        <f>SUM(BE33:BI33)</f>
        <v>302</v>
      </c>
      <c r="BK33" s="210" t="s">
        <v>16</v>
      </c>
      <c r="BL33" s="211"/>
      <c r="BM33" s="16">
        <f>Y33+AS33</f>
        <v>68</v>
      </c>
      <c r="BN33" s="16">
        <f t="shared" si="46"/>
        <v>69</v>
      </c>
      <c r="BO33" s="16">
        <f t="shared" si="46"/>
        <v>79</v>
      </c>
      <c r="BP33" s="16">
        <f t="shared" si="46"/>
        <v>92</v>
      </c>
      <c r="BQ33" s="16">
        <f t="shared" si="46"/>
        <v>60</v>
      </c>
      <c r="BR33" s="22">
        <f>SUM(BM33:BQ33)</f>
        <v>368</v>
      </c>
    </row>
    <row r="34" spans="2:70" ht="13.5">
      <c r="B34" s="152" t="s">
        <v>57</v>
      </c>
      <c r="C34" s="288">
        <f aca="true" t="shared" si="47" ref="C34:K34">C20</f>
        <v>717</v>
      </c>
      <c r="D34" s="290">
        <f t="shared" si="47"/>
        <v>1299</v>
      </c>
      <c r="E34" s="292">
        <f t="shared" si="47"/>
        <v>2016</v>
      </c>
      <c r="F34" s="288">
        <f t="shared" si="47"/>
        <v>1</v>
      </c>
      <c r="G34" s="294">
        <f t="shared" si="47"/>
        <v>0</v>
      </c>
      <c r="H34" s="295">
        <f t="shared" si="47"/>
        <v>1</v>
      </c>
      <c r="I34" s="296">
        <f t="shared" si="47"/>
        <v>718</v>
      </c>
      <c r="J34" s="298">
        <f t="shared" si="47"/>
        <v>1299</v>
      </c>
      <c r="K34" s="300">
        <f t="shared" si="47"/>
        <v>2017</v>
      </c>
      <c r="O34" s="205" t="s">
        <v>13</v>
      </c>
      <c r="P34" s="206"/>
      <c r="Q34" s="25">
        <f aca="true" t="shared" si="48" ref="Q34:V34">SUM(Q32:Q33)</f>
        <v>109</v>
      </c>
      <c r="R34" s="25">
        <f t="shared" si="48"/>
        <v>116</v>
      </c>
      <c r="S34" s="25">
        <f t="shared" si="48"/>
        <v>109</v>
      </c>
      <c r="T34" s="25">
        <f t="shared" si="48"/>
        <v>129</v>
      </c>
      <c r="U34" s="25">
        <f t="shared" si="48"/>
        <v>143</v>
      </c>
      <c r="V34" s="25">
        <f t="shared" si="48"/>
        <v>606</v>
      </c>
      <c r="W34" s="207" t="s">
        <v>13</v>
      </c>
      <c r="X34" s="208"/>
      <c r="Y34" s="25">
        <f aca="true" t="shared" si="49" ref="Y34:AD34">SUM(Y32:Y33)</f>
        <v>136</v>
      </c>
      <c r="Z34" s="25">
        <f t="shared" si="49"/>
        <v>143</v>
      </c>
      <c r="AA34" s="25">
        <f t="shared" si="49"/>
        <v>162</v>
      </c>
      <c r="AB34" s="25">
        <f t="shared" si="49"/>
        <v>160</v>
      </c>
      <c r="AC34" s="25">
        <f t="shared" si="49"/>
        <v>132</v>
      </c>
      <c r="AD34" s="25">
        <f t="shared" si="49"/>
        <v>733</v>
      </c>
      <c r="AI34" s="205" t="s">
        <v>13</v>
      </c>
      <c r="AJ34" s="206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07" t="s">
        <v>13</v>
      </c>
      <c r="AR34" s="208"/>
      <c r="AS34" s="25">
        <f aca="true" t="shared" si="51" ref="AS34:AX34">SUM(AS32:AS33)</f>
        <v>0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5" t="s">
        <v>13</v>
      </c>
      <c r="BD34" s="206"/>
      <c r="BE34" s="25">
        <f aca="true" t="shared" si="52" ref="BE34:BJ34">SUM(BE32:BE33)</f>
        <v>109</v>
      </c>
      <c r="BF34" s="25">
        <f t="shared" si="52"/>
        <v>116</v>
      </c>
      <c r="BG34" s="25">
        <f t="shared" si="52"/>
        <v>109</v>
      </c>
      <c r="BH34" s="25">
        <f t="shared" si="52"/>
        <v>129</v>
      </c>
      <c r="BI34" s="25">
        <f t="shared" si="52"/>
        <v>143</v>
      </c>
      <c r="BJ34" s="25">
        <f t="shared" si="52"/>
        <v>606</v>
      </c>
      <c r="BK34" s="207" t="s">
        <v>13</v>
      </c>
      <c r="BL34" s="208"/>
      <c r="BM34" s="25">
        <f aca="true" t="shared" si="53" ref="BM34:BR34">SUM(BM32:BM33)</f>
        <v>136</v>
      </c>
      <c r="BN34" s="25">
        <f t="shared" si="53"/>
        <v>144</v>
      </c>
      <c r="BO34" s="25">
        <f t="shared" si="53"/>
        <v>162</v>
      </c>
      <c r="BP34" s="25">
        <f t="shared" si="53"/>
        <v>160</v>
      </c>
      <c r="BQ34" s="25">
        <f t="shared" si="53"/>
        <v>132</v>
      </c>
      <c r="BR34" s="25">
        <f t="shared" si="53"/>
        <v>734</v>
      </c>
    </row>
    <row r="35" spans="2:70" ht="14.25" thickBot="1">
      <c r="B35" s="153" t="s">
        <v>24</v>
      </c>
      <c r="C35" s="289"/>
      <c r="D35" s="291"/>
      <c r="E35" s="293"/>
      <c r="F35" s="289"/>
      <c r="G35" s="291"/>
      <c r="H35" s="293"/>
      <c r="I35" s="297"/>
      <c r="J35" s="299"/>
      <c r="K35" s="301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302" t="s">
        <v>49</v>
      </c>
      <c r="C36" s="304" t="s">
        <v>50</v>
      </c>
      <c r="D36" s="306" t="s">
        <v>51</v>
      </c>
      <c r="E36" s="308" t="s">
        <v>52</v>
      </c>
      <c r="F36" s="304" t="s">
        <v>50</v>
      </c>
      <c r="G36" s="306" t="s">
        <v>51</v>
      </c>
      <c r="H36" s="308" t="s">
        <v>53</v>
      </c>
      <c r="I36" s="310" t="s">
        <v>50</v>
      </c>
      <c r="J36" s="312" t="s">
        <v>51</v>
      </c>
      <c r="K36" s="308" t="s">
        <v>58</v>
      </c>
      <c r="O36" s="205" t="s">
        <v>11</v>
      </c>
      <c r="P36" s="206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14" t="s">
        <v>11</v>
      </c>
      <c r="X36" s="215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5" t="s">
        <v>11</v>
      </c>
      <c r="AJ36" s="206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14" t="s">
        <v>11</v>
      </c>
      <c r="AR36" s="215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5" t="s">
        <v>11</v>
      </c>
      <c r="BD36" s="206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14" t="s">
        <v>11</v>
      </c>
      <c r="BL36" s="215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303"/>
      <c r="C37" s="305"/>
      <c r="D37" s="307"/>
      <c r="E37" s="309"/>
      <c r="F37" s="305"/>
      <c r="G37" s="307"/>
      <c r="H37" s="309"/>
      <c r="I37" s="311"/>
      <c r="J37" s="313"/>
      <c r="K37" s="309"/>
      <c r="O37" s="205" t="s">
        <v>14</v>
      </c>
      <c r="P37" s="209"/>
      <c r="Q37" s="15">
        <v>75</v>
      </c>
      <c r="R37" s="16">
        <v>102</v>
      </c>
      <c r="S37" s="16">
        <v>92</v>
      </c>
      <c r="T37" s="16">
        <v>92</v>
      </c>
      <c r="U37" s="16">
        <v>89</v>
      </c>
      <c r="V37" s="16">
        <f>SUM(Q37:U37)</f>
        <v>450</v>
      </c>
      <c r="W37" s="212" t="s">
        <v>14</v>
      </c>
      <c r="X37" s="213"/>
      <c r="Y37" s="16">
        <v>99</v>
      </c>
      <c r="Z37" s="16">
        <v>104</v>
      </c>
      <c r="AA37" s="16">
        <v>127</v>
      </c>
      <c r="AB37" s="16">
        <v>110</v>
      </c>
      <c r="AC37" s="16">
        <v>90</v>
      </c>
      <c r="AD37" s="17">
        <f>SUM(Y37:AC37)</f>
        <v>530</v>
      </c>
      <c r="AI37" s="205" t="s">
        <v>14</v>
      </c>
      <c r="AJ37" s="209"/>
      <c r="AK37" s="15"/>
      <c r="AL37" s="16"/>
      <c r="AM37" s="16"/>
      <c r="AN37" s="16"/>
      <c r="AO37" s="16"/>
      <c r="AP37" s="16">
        <f>SUM(AK37:AO37)</f>
        <v>0</v>
      </c>
      <c r="AQ37" s="212" t="s">
        <v>14</v>
      </c>
      <c r="AR37" s="213"/>
      <c r="AS37" s="16"/>
      <c r="AT37" s="16"/>
      <c r="AU37" s="16"/>
      <c r="AV37" s="16">
        <v>1</v>
      </c>
      <c r="AW37" s="16"/>
      <c r="AX37" s="17">
        <f>SUM(AS37:AW37)</f>
        <v>1</v>
      </c>
      <c r="BC37" s="205" t="s">
        <v>14</v>
      </c>
      <c r="BD37" s="209"/>
      <c r="BE37" s="15">
        <f>Q37+AK37</f>
        <v>75</v>
      </c>
      <c r="BF37" s="15">
        <f aca="true" t="shared" si="54" ref="BF37:BI38">R37+AL37</f>
        <v>102</v>
      </c>
      <c r="BG37" s="15">
        <f t="shared" si="54"/>
        <v>92</v>
      </c>
      <c r="BH37" s="15">
        <f t="shared" si="54"/>
        <v>92</v>
      </c>
      <c r="BI37" s="15">
        <f t="shared" si="54"/>
        <v>89</v>
      </c>
      <c r="BJ37" s="16">
        <f>SUM(BE37:BI37)</f>
        <v>450</v>
      </c>
      <c r="BK37" s="212" t="s">
        <v>14</v>
      </c>
      <c r="BL37" s="213"/>
      <c r="BM37" s="16">
        <f>Y37+AS37</f>
        <v>99</v>
      </c>
      <c r="BN37" s="16">
        <f aca="true" t="shared" si="55" ref="BN37:BQ38">Z37+AT37</f>
        <v>104</v>
      </c>
      <c r="BO37" s="16">
        <f t="shared" si="55"/>
        <v>127</v>
      </c>
      <c r="BP37" s="16">
        <f t="shared" si="55"/>
        <v>111</v>
      </c>
      <c r="BQ37" s="16">
        <f t="shared" si="55"/>
        <v>90</v>
      </c>
      <c r="BR37" s="17">
        <f>SUM(BM37:BQ37)</f>
        <v>531</v>
      </c>
    </row>
    <row r="38" spans="2:70" ht="14.25" thickBot="1">
      <c r="B38" s="154" t="s">
        <v>59</v>
      </c>
      <c r="C38" s="314">
        <f>ROUND(C32/$C$10,4)</f>
        <v>0.166</v>
      </c>
      <c r="D38" s="316">
        <f>ROUND(D32/$D$10,4)</f>
        <v>0.1602</v>
      </c>
      <c r="E38" s="318">
        <f>ROUND(E32/$E$10,4)</f>
        <v>0.1629</v>
      </c>
      <c r="F38" s="314">
        <f>ROUND(F32/$F$10,4)</f>
        <v>0.04</v>
      </c>
      <c r="G38" s="316">
        <f>ROUND(G32/$G$10,4)</f>
        <v>0.0286</v>
      </c>
      <c r="H38" s="320">
        <f>ROUND(H32/$H$10,4)</f>
        <v>0.0333</v>
      </c>
      <c r="I38" s="322">
        <f>ROUND(I32/$I$10,4)</f>
        <v>0.1654</v>
      </c>
      <c r="J38" s="324">
        <f>ROUND(J32/$J$10,4)</f>
        <v>0.1594</v>
      </c>
      <c r="K38" s="326">
        <f>ROUND(K32/$K$10,4)</f>
        <v>0.1622</v>
      </c>
      <c r="O38" s="205" t="s">
        <v>16</v>
      </c>
      <c r="P38" s="209"/>
      <c r="Q38" s="20">
        <v>86</v>
      </c>
      <c r="R38" s="21">
        <v>85</v>
      </c>
      <c r="S38" s="21">
        <v>98</v>
      </c>
      <c r="T38" s="21">
        <v>82</v>
      </c>
      <c r="U38" s="21">
        <v>93</v>
      </c>
      <c r="V38" s="21">
        <f>SUM(Q38:U38)</f>
        <v>444</v>
      </c>
      <c r="W38" s="210" t="s">
        <v>16</v>
      </c>
      <c r="X38" s="211"/>
      <c r="Y38" s="21">
        <v>127</v>
      </c>
      <c r="Z38" s="21">
        <v>102</v>
      </c>
      <c r="AA38" s="21">
        <v>105</v>
      </c>
      <c r="AB38" s="21">
        <v>117</v>
      </c>
      <c r="AC38" s="21">
        <v>118</v>
      </c>
      <c r="AD38" s="22">
        <f>SUM(Y38:AC38)</f>
        <v>569</v>
      </c>
      <c r="AI38" s="205" t="s">
        <v>16</v>
      </c>
      <c r="AJ38" s="209"/>
      <c r="AK38" s="20"/>
      <c r="AL38" s="21"/>
      <c r="AM38" s="21"/>
      <c r="AN38" s="21"/>
      <c r="AO38" s="21"/>
      <c r="AP38" s="21">
        <f>SUM(AK38:AO38)</f>
        <v>0</v>
      </c>
      <c r="AQ38" s="210" t="s">
        <v>16</v>
      </c>
      <c r="AR38" s="211"/>
      <c r="AS38" s="21"/>
      <c r="AT38" s="21"/>
      <c r="AU38" s="21"/>
      <c r="AV38" s="21"/>
      <c r="AW38" s="21"/>
      <c r="AX38" s="22">
        <f>SUM(AS38:AW38)</f>
        <v>0</v>
      </c>
      <c r="BC38" s="205" t="s">
        <v>16</v>
      </c>
      <c r="BD38" s="209"/>
      <c r="BE38" s="15">
        <f>Q38+AK38</f>
        <v>86</v>
      </c>
      <c r="BF38" s="15">
        <f t="shared" si="54"/>
        <v>85</v>
      </c>
      <c r="BG38" s="15">
        <f t="shared" si="54"/>
        <v>98</v>
      </c>
      <c r="BH38" s="15">
        <f t="shared" si="54"/>
        <v>82</v>
      </c>
      <c r="BI38" s="15">
        <f t="shared" si="54"/>
        <v>93</v>
      </c>
      <c r="BJ38" s="21">
        <f>SUM(BE38:BI38)</f>
        <v>444</v>
      </c>
      <c r="BK38" s="210" t="s">
        <v>16</v>
      </c>
      <c r="BL38" s="211"/>
      <c r="BM38" s="16">
        <f>Y38+AS38</f>
        <v>127</v>
      </c>
      <c r="BN38" s="16">
        <f t="shared" si="55"/>
        <v>102</v>
      </c>
      <c r="BO38" s="16">
        <f t="shared" si="55"/>
        <v>105</v>
      </c>
      <c r="BP38" s="16">
        <f t="shared" si="55"/>
        <v>117</v>
      </c>
      <c r="BQ38" s="16">
        <f t="shared" si="55"/>
        <v>118</v>
      </c>
      <c r="BR38" s="22">
        <f>SUM(BM38:BQ38)</f>
        <v>569</v>
      </c>
    </row>
    <row r="39" spans="2:70" ht="14.25" thickBot="1">
      <c r="B39" s="155" t="s">
        <v>49</v>
      </c>
      <c r="C39" s="315"/>
      <c r="D39" s="317"/>
      <c r="E39" s="319"/>
      <c r="F39" s="315"/>
      <c r="G39" s="317"/>
      <c r="H39" s="321"/>
      <c r="I39" s="323"/>
      <c r="J39" s="325"/>
      <c r="K39" s="327"/>
      <c r="L39" s="89"/>
      <c r="O39" s="205" t="s">
        <v>13</v>
      </c>
      <c r="P39" s="206"/>
      <c r="Q39" s="25">
        <f aca="true" t="shared" si="56" ref="Q39:V39">SUM(Q37:Q38)</f>
        <v>161</v>
      </c>
      <c r="R39" s="25">
        <f t="shared" si="56"/>
        <v>187</v>
      </c>
      <c r="S39" s="25">
        <f t="shared" si="56"/>
        <v>190</v>
      </c>
      <c r="T39" s="25">
        <f t="shared" si="56"/>
        <v>174</v>
      </c>
      <c r="U39" s="25">
        <f t="shared" si="56"/>
        <v>182</v>
      </c>
      <c r="V39" s="25">
        <f t="shared" si="56"/>
        <v>894</v>
      </c>
      <c r="W39" s="207" t="s">
        <v>13</v>
      </c>
      <c r="X39" s="208"/>
      <c r="Y39" s="25">
        <f aca="true" t="shared" si="57" ref="Y39:AD39">SUM(Y37:Y38)</f>
        <v>226</v>
      </c>
      <c r="Z39" s="25">
        <f t="shared" si="57"/>
        <v>206</v>
      </c>
      <c r="AA39" s="25">
        <f t="shared" si="57"/>
        <v>232</v>
      </c>
      <c r="AB39" s="25">
        <f t="shared" si="57"/>
        <v>227</v>
      </c>
      <c r="AC39" s="25">
        <f t="shared" si="57"/>
        <v>208</v>
      </c>
      <c r="AD39" s="25">
        <f t="shared" si="57"/>
        <v>1099</v>
      </c>
      <c r="AI39" s="205" t="s">
        <v>13</v>
      </c>
      <c r="AJ39" s="206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07" t="s">
        <v>13</v>
      </c>
      <c r="AR39" s="208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0</v>
      </c>
      <c r="AV39" s="25">
        <f t="shared" si="59"/>
        <v>1</v>
      </c>
      <c r="AW39" s="25">
        <f t="shared" si="59"/>
        <v>0</v>
      </c>
      <c r="AX39" s="25">
        <f t="shared" si="59"/>
        <v>1</v>
      </c>
      <c r="BC39" s="205" t="s">
        <v>13</v>
      </c>
      <c r="BD39" s="206"/>
      <c r="BE39" s="25">
        <f aca="true" t="shared" si="60" ref="BE39:BJ39">SUM(BE37:BE38)</f>
        <v>161</v>
      </c>
      <c r="BF39" s="25">
        <f t="shared" si="60"/>
        <v>187</v>
      </c>
      <c r="BG39" s="25">
        <f t="shared" si="60"/>
        <v>190</v>
      </c>
      <c r="BH39" s="25">
        <f t="shared" si="60"/>
        <v>174</v>
      </c>
      <c r="BI39" s="25">
        <f t="shared" si="60"/>
        <v>182</v>
      </c>
      <c r="BJ39" s="25">
        <f t="shared" si="60"/>
        <v>894</v>
      </c>
      <c r="BK39" s="207" t="s">
        <v>13</v>
      </c>
      <c r="BL39" s="208"/>
      <c r="BM39" s="25">
        <f aca="true" t="shared" si="61" ref="BM39:BR39">SUM(BM37:BM38)</f>
        <v>226</v>
      </c>
      <c r="BN39" s="25">
        <f t="shared" si="61"/>
        <v>206</v>
      </c>
      <c r="BO39" s="25">
        <f t="shared" si="61"/>
        <v>232</v>
      </c>
      <c r="BP39" s="25">
        <f t="shared" si="61"/>
        <v>228</v>
      </c>
      <c r="BQ39" s="25">
        <f t="shared" si="61"/>
        <v>208</v>
      </c>
      <c r="BR39" s="25">
        <f t="shared" si="61"/>
        <v>1100</v>
      </c>
    </row>
    <row r="40" spans="2:70" ht="13.5">
      <c r="B40" s="156" t="s">
        <v>60</v>
      </c>
      <c r="C40" s="315">
        <f>ROUND(C34/$C$10,4)</f>
        <v>0.1358</v>
      </c>
      <c r="D40" s="317">
        <f>ROUND(D34/$D$10,4)</f>
        <v>0.2216</v>
      </c>
      <c r="E40" s="319">
        <f>ROUND(E34/$E$10,4)</f>
        <v>0.181</v>
      </c>
      <c r="F40" s="315">
        <f>ROUND(F34/$F$10,4)</f>
        <v>0.04</v>
      </c>
      <c r="G40" s="317">
        <f>ROUND(G34/$G$10,4)</f>
        <v>0</v>
      </c>
      <c r="H40" s="321">
        <f>ROUND(H34/$H$10,4)</f>
        <v>0.0167</v>
      </c>
      <c r="I40" s="323">
        <f>ROUND(I34/$I$10,4)</f>
        <v>0.1354</v>
      </c>
      <c r="J40" s="325">
        <f>ROUND(J34/$J$10,4)</f>
        <v>0.2203</v>
      </c>
      <c r="K40" s="327">
        <f>ROUND(K34/$K$10,4)</f>
        <v>0.1801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57" t="s">
        <v>49</v>
      </c>
      <c r="C41" s="328"/>
      <c r="D41" s="329"/>
      <c r="E41" s="330"/>
      <c r="F41" s="328"/>
      <c r="G41" s="329"/>
      <c r="H41" s="331"/>
      <c r="I41" s="332"/>
      <c r="J41" s="333"/>
      <c r="K41" s="334"/>
      <c r="O41" s="205" t="s">
        <v>11</v>
      </c>
      <c r="P41" s="206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14" t="s">
        <v>11</v>
      </c>
      <c r="X41" s="215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5" t="s">
        <v>11</v>
      </c>
      <c r="AJ41" s="206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14" t="s">
        <v>11</v>
      </c>
      <c r="AR41" s="215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5" t="s">
        <v>11</v>
      </c>
      <c r="BD41" s="206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14" t="s">
        <v>11</v>
      </c>
      <c r="BL41" s="215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97"/>
      <c r="J42" s="97"/>
      <c r="K42" s="97"/>
      <c r="O42" s="205" t="s">
        <v>17</v>
      </c>
      <c r="P42" s="209"/>
      <c r="Q42" s="15">
        <v>45</v>
      </c>
      <c r="R42" s="16">
        <v>72</v>
      </c>
      <c r="S42" s="16">
        <v>78</v>
      </c>
      <c r="T42" s="16">
        <v>86</v>
      </c>
      <c r="U42" s="16">
        <v>65</v>
      </c>
      <c r="V42" s="16">
        <f>SUM(Q42:U42)</f>
        <v>346</v>
      </c>
      <c r="W42" s="212" t="s">
        <v>14</v>
      </c>
      <c r="X42" s="213"/>
      <c r="Y42" s="16">
        <v>60</v>
      </c>
      <c r="Z42" s="16">
        <v>56</v>
      </c>
      <c r="AA42" s="16">
        <v>50</v>
      </c>
      <c r="AB42" s="16">
        <v>55</v>
      </c>
      <c r="AC42" s="16">
        <v>61</v>
      </c>
      <c r="AD42" s="17">
        <f>SUM(Y42:AC42)</f>
        <v>282</v>
      </c>
      <c r="AI42" s="205" t="s">
        <v>14</v>
      </c>
      <c r="AJ42" s="209"/>
      <c r="AK42" s="15"/>
      <c r="AL42" s="16"/>
      <c r="AM42" s="16"/>
      <c r="AN42" s="16"/>
      <c r="AO42" s="16"/>
      <c r="AP42" s="16">
        <f>SUM(AK42:AO42)</f>
        <v>0</v>
      </c>
      <c r="AQ42" s="212" t="s">
        <v>14</v>
      </c>
      <c r="AR42" s="213"/>
      <c r="AS42" s="16"/>
      <c r="AT42" s="16"/>
      <c r="AU42" s="16"/>
      <c r="AV42" s="16"/>
      <c r="AW42" s="16"/>
      <c r="AX42" s="17">
        <f>SUM(AS42:AW42)</f>
        <v>0</v>
      </c>
      <c r="BC42" s="205" t="s">
        <v>14</v>
      </c>
      <c r="BD42" s="209"/>
      <c r="BE42" s="15">
        <f>Q42+AK42</f>
        <v>45</v>
      </c>
      <c r="BF42" s="15">
        <f aca="true" t="shared" si="62" ref="BF42:BI43">R42+AL42</f>
        <v>72</v>
      </c>
      <c r="BG42" s="15">
        <f t="shared" si="62"/>
        <v>78</v>
      </c>
      <c r="BH42" s="15">
        <f t="shared" si="62"/>
        <v>86</v>
      </c>
      <c r="BI42" s="15">
        <f t="shared" si="62"/>
        <v>65</v>
      </c>
      <c r="BJ42" s="16">
        <f>SUM(BE42:BI42)</f>
        <v>346</v>
      </c>
      <c r="BK42" s="212" t="s">
        <v>14</v>
      </c>
      <c r="BL42" s="213"/>
      <c r="BM42" s="16">
        <f>Y42+AS42</f>
        <v>60</v>
      </c>
      <c r="BN42" s="16">
        <f aca="true" t="shared" si="63" ref="BN42:BQ43">Z42+AT42</f>
        <v>56</v>
      </c>
      <c r="BO42" s="16">
        <f t="shared" si="63"/>
        <v>50</v>
      </c>
      <c r="BP42" s="16">
        <f t="shared" si="63"/>
        <v>55</v>
      </c>
      <c r="BQ42" s="16">
        <f t="shared" si="63"/>
        <v>61</v>
      </c>
      <c r="BR42" s="17">
        <f>SUM(BM42:BQ42)</f>
        <v>282</v>
      </c>
    </row>
    <row r="43" spans="9:70" ht="15.75" thickBot="1">
      <c r="I43" s="97"/>
      <c r="J43" s="97"/>
      <c r="K43" s="97"/>
      <c r="O43" s="205" t="s">
        <v>16</v>
      </c>
      <c r="P43" s="209"/>
      <c r="Q43" s="20">
        <v>62</v>
      </c>
      <c r="R43" s="21">
        <v>70</v>
      </c>
      <c r="S43" s="21">
        <v>91</v>
      </c>
      <c r="T43" s="21">
        <v>81</v>
      </c>
      <c r="U43" s="21">
        <v>66</v>
      </c>
      <c r="V43" s="21">
        <f>SUM(Q43:U43)</f>
        <v>370</v>
      </c>
      <c r="W43" s="210" t="s">
        <v>16</v>
      </c>
      <c r="X43" s="211"/>
      <c r="Y43" s="21">
        <v>75</v>
      </c>
      <c r="Z43" s="21">
        <v>56</v>
      </c>
      <c r="AA43" s="21">
        <v>66</v>
      </c>
      <c r="AB43" s="21">
        <v>84</v>
      </c>
      <c r="AC43" s="21">
        <v>83</v>
      </c>
      <c r="AD43" s="22">
        <f>SUM(Y43:AC43)</f>
        <v>364</v>
      </c>
      <c r="AI43" s="205" t="s">
        <v>16</v>
      </c>
      <c r="AJ43" s="209"/>
      <c r="AK43" s="20"/>
      <c r="AL43" s="21"/>
      <c r="AM43" s="21"/>
      <c r="AN43" s="21">
        <v>1</v>
      </c>
      <c r="AO43" s="21"/>
      <c r="AP43" s="21">
        <f>SUM(AK43:AO43)</f>
        <v>1</v>
      </c>
      <c r="AQ43" s="210" t="s">
        <v>16</v>
      </c>
      <c r="AR43" s="211"/>
      <c r="AS43" s="21"/>
      <c r="AT43" s="21"/>
      <c r="AU43" s="21"/>
      <c r="AV43" s="21"/>
      <c r="AW43" s="21"/>
      <c r="AX43" s="22">
        <f>SUM(AS43:AW43)</f>
        <v>0</v>
      </c>
      <c r="BC43" s="205" t="s">
        <v>16</v>
      </c>
      <c r="BD43" s="209"/>
      <c r="BE43" s="20">
        <f>Q43+AK43</f>
        <v>62</v>
      </c>
      <c r="BF43" s="20">
        <f t="shared" si="62"/>
        <v>70</v>
      </c>
      <c r="BG43" s="20">
        <f t="shared" si="62"/>
        <v>91</v>
      </c>
      <c r="BH43" s="20">
        <f t="shared" si="62"/>
        <v>82</v>
      </c>
      <c r="BI43" s="20">
        <f t="shared" si="62"/>
        <v>66</v>
      </c>
      <c r="BJ43" s="21">
        <f>SUM(BE43:BI43)</f>
        <v>371</v>
      </c>
      <c r="BK43" s="210" t="s">
        <v>16</v>
      </c>
      <c r="BL43" s="211"/>
      <c r="BM43" s="21">
        <f>Y43+AS43</f>
        <v>75</v>
      </c>
      <c r="BN43" s="21">
        <f t="shared" si="63"/>
        <v>56</v>
      </c>
      <c r="BO43" s="21">
        <f t="shared" si="63"/>
        <v>66</v>
      </c>
      <c r="BP43" s="21">
        <f t="shared" si="63"/>
        <v>84</v>
      </c>
      <c r="BQ43" s="21">
        <f t="shared" si="63"/>
        <v>83</v>
      </c>
      <c r="BR43" s="22">
        <f>SUM(BM43:BQ43)</f>
        <v>364</v>
      </c>
    </row>
    <row r="44" spans="15:70" ht="13.5">
      <c r="O44" s="205" t="s">
        <v>13</v>
      </c>
      <c r="P44" s="206"/>
      <c r="Q44" s="25">
        <f aca="true" t="shared" si="64" ref="Q44:V44">SUM(Q42:Q43)</f>
        <v>107</v>
      </c>
      <c r="R44" s="25">
        <f t="shared" si="64"/>
        <v>142</v>
      </c>
      <c r="S44" s="25">
        <f t="shared" si="64"/>
        <v>169</v>
      </c>
      <c r="T44" s="25">
        <f t="shared" si="64"/>
        <v>167</v>
      </c>
      <c r="U44" s="25">
        <f t="shared" si="64"/>
        <v>131</v>
      </c>
      <c r="V44" s="25">
        <f t="shared" si="64"/>
        <v>716</v>
      </c>
      <c r="W44" s="207" t="s">
        <v>13</v>
      </c>
      <c r="X44" s="208"/>
      <c r="Y44" s="25">
        <f aca="true" t="shared" si="65" ref="Y44:AD44">SUM(Y42:Y43)</f>
        <v>135</v>
      </c>
      <c r="Z44" s="25">
        <f t="shared" si="65"/>
        <v>112</v>
      </c>
      <c r="AA44" s="25">
        <f t="shared" si="65"/>
        <v>116</v>
      </c>
      <c r="AB44" s="25">
        <f t="shared" si="65"/>
        <v>139</v>
      </c>
      <c r="AC44" s="25">
        <f t="shared" si="65"/>
        <v>144</v>
      </c>
      <c r="AD44" s="25">
        <f t="shared" si="65"/>
        <v>646</v>
      </c>
      <c r="AI44" s="205" t="s">
        <v>13</v>
      </c>
      <c r="AJ44" s="206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1</v>
      </c>
      <c r="AO44" s="25">
        <f t="shared" si="66"/>
        <v>0</v>
      </c>
      <c r="AP44" s="25">
        <f t="shared" si="66"/>
        <v>1</v>
      </c>
      <c r="AQ44" s="207" t="s">
        <v>13</v>
      </c>
      <c r="AR44" s="208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5" t="s">
        <v>13</v>
      </c>
      <c r="BD44" s="206"/>
      <c r="BE44" s="25">
        <f aca="true" t="shared" si="68" ref="BE44:BJ44">SUM(BE42:BE43)</f>
        <v>107</v>
      </c>
      <c r="BF44" s="25">
        <f t="shared" si="68"/>
        <v>142</v>
      </c>
      <c r="BG44" s="25">
        <f t="shared" si="68"/>
        <v>169</v>
      </c>
      <c r="BH44" s="25">
        <f t="shared" si="68"/>
        <v>168</v>
      </c>
      <c r="BI44" s="25">
        <f t="shared" si="68"/>
        <v>131</v>
      </c>
      <c r="BJ44" s="25">
        <f t="shared" si="68"/>
        <v>717</v>
      </c>
      <c r="BK44" s="207" t="s">
        <v>13</v>
      </c>
      <c r="BL44" s="208"/>
      <c r="BM44" s="25">
        <f aca="true" t="shared" si="69" ref="BM44:BR44">SUM(BM42:BM43)</f>
        <v>135</v>
      </c>
      <c r="BN44" s="25">
        <f t="shared" si="69"/>
        <v>112</v>
      </c>
      <c r="BO44" s="25">
        <f t="shared" si="69"/>
        <v>116</v>
      </c>
      <c r="BP44" s="25">
        <f t="shared" si="69"/>
        <v>139</v>
      </c>
      <c r="BQ44" s="25">
        <f t="shared" si="69"/>
        <v>144</v>
      </c>
      <c r="BR44" s="25">
        <f t="shared" si="69"/>
        <v>646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5" t="s">
        <v>11</v>
      </c>
      <c r="P46" s="206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14" t="s">
        <v>11</v>
      </c>
      <c r="X46" s="215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5" t="s">
        <v>11</v>
      </c>
      <c r="AJ46" s="206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14" t="s">
        <v>11</v>
      </c>
      <c r="AR46" s="215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5" t="s">
        <v>11</v>
      </c>
      <c r="BD46" s="206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14" t="s">
        <v>11</v>
      </c>
      <c r="BL46" s="215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5" t="s">
        <v>14</v>
      </c>
      <c r="P47" s="209"/>
      <c r="Q47" s="15">
        <v>51</v>
      </c>
      <c r="R47" s="16">
        <v>52</v>
      </c>
      <c r="S47" s="16">
        <v>42</v>
      </c>
      <c r="T47" s="16">
        <v>50</v>
      </c>
      <c r="U47" s="16">
        <v>47</v>
      </c>
      <c r="V47" s="16">
        <f>SUM(Q47:U47)</f>
        <v>242</v>
      </c>
      <c r="W47" s="212" t="s">
        <v>14</v>
      </c>
      <c r="X47" s="213"/>
      <c r="Y47" s="16">
        <v>34</v>
      </c>
      <c r="Z47" s="16">
        <v>26</v>
      </c>
      <c r="AA47" s="16">
        <v>19</v>
      </c>
      <c r="AB47" s="16">
        <v>29</v>
      </c>
      <c r="AC47" s="16">
        <v>19</v>
      </c>
      <c r="AD47" s="17">
        <f>SUM(Y47:AC47)</f>
        <v>127</v>
      </c>
      <c r="AI47" s="205" t="s">
        <v>14</v>
      </c>
      <c r="AJ47" s="209"/>
      <c r="AK47" s="15"/>
      <c r="AL47" s="16">
        <v>1</v>
      </c>
      <c r="AM47" s="16"/>
      <c r="AN47" s="16"/>
      <c r="AO47" s="16"/>
      <c r="AP47" s="16">
        <f>SUM(AK47:AO47)</f>
        <v>1</v>
      </c>
      <c r="AQ47" s="212" t="s">
        <v>14</v>
      </c>
      <c r="AR47" s="213"/>
      <c r="AS47" s="16"/>
      <c r="AT47" s="16"/>
      <c r="AU47" s="16"/>
      <c r="AV47" s="16"/>
      <c r="AW47" s="16"/>
      <c r="AX47" s="17">
        <f>SUM(AS47:AW47)</f>
        <v>0</v>
      </c>
      <c r="BC47" s="205" t="s">
        <v>14</v>
      </c>
      <c r="BD47" s="209"/>
      <c r="BE47" s="15">
        <f>Q47+AK47</f>
        <v>51</v>
      </c>
      <c r="BF47" s="15">
        <f aca="true" t="shared" si="70" ref="BF47:BI48">R47+AL47</f>
        <v>53</v>
      </c>
      <c r="BG47" s="15">
        <f t="shared" si="70"/>
        <v>42</v>
      </c>
      <c r="BH47" s="15">
        <f t="shared" si="70"/>
        <v>50</v>
      </c>
      <c r="BI47" s="15">
        <f t="shared" si="70"/>
        <v>47</v>
      </c>
      <c r="BJ47" s="16">
        <f>SUM(BE47:BI47)</f>
        <v>243</v>
      </c>
      <c r="BK47" s="212" t="s">
        <v>14</v>
      </c>
      <c r="BL47" s="213"/>
      <c r="BM47" s="16">
        <f>Y47+AS47</f>
        <v>34</v>
      </c>
      <c r="BN47" s="16">
        <f aca="true" t="shared" si="71" ref="BN47:BQ48">Z47+AT47</f>
        <v>26</v>
      </c>
      <c r="BO47" s="16">
        <f t="shared" si="71"/>
        <v>19</v>
      </c>
      <c r="BP47" s="16">
        <f t="shared" si="71"/>
        <v>29</v>
      </c>
      <c r="BQ47" s="16">
        <f t="shared" si="71"/>
        <v>19</v>
      </c>
      <c r="BR47" s="17">
        <f>SUM(BM47:BQ47)</f>
        <v>127</v>
      </c>
    </row>
    <row r="48" spans="15:70" ht="14.25" thickBot="1">
      <c r="O48" s="205" t="s">
        <v>16</v>
      </c>
      <c r="P48" s="209"/>
      <c r="Q48" s="20">
        <v>76</v>
      </c>
      <c r="R48" s="21">
        <v>68</v>
      </c>
      <c r="S48" s="21">
        <v>97</v>
      </c>
      <c r="T48" s="21">
        <v>76</v>
      </c>
      <c r="U48" s="21">
        <v>74</v>
      </c>
      <c r="V48" s="21">
        <f>SUM(Q48:U48)</f>
        <v>391</v>
      </c>
      <c r="W48" s="210" t="s">
        <v>16</v>
      </c>
      <c r="X48" s="211"/>
      <c r="Y48" s="21">
        <v>81</v>
      </c>
      <c r="Z48" s="21">
        <v>60</v>
      </c>
      <c r="AA48" s="21">
        <v>74</v>
      </c>
      <c r="AB48" s="21">
        <v>47</v>
      </c>
      <c r="AC48" s="21">
        <v>42</v>
      </c>
      <c r="AD48" s="22">
        <f>SUM(Y48:AC48)</f>
        <v>304</v>
      </c>
      <c r="AI48" s="205" t="s">
        <v>16</v>
      </c>
      <c r="AJ48" s="209"/>
      <c r="AK48" s="20"/>
      <c r="AL48" s="21"/>
      <c r="AM48" s="21"/>
      <c r="AN48" s="21"/>
      <c r="AO48" s="21"/>
      <c r="AP48" s="21">
        <f>SUM(AK48:AO48)</f>
        <v>0</v>
      </c>
      <c r="AQ48" s="210" t="s">
        <v>16</v>
      </c>
      <c r="AR48" s="211"/>
      <c r="AS48" s="21"/>
      <c r="AT48" s="21"/>
      <c r="AU48" s="21"/>
      <c r="AV48" s="21"/>
      <c r="AW48" s="21"/>
      <c r="AX48" s="22">
        <f>SUM(AS48:AW48)</f>
        <v>0</v>
      </c>
      <c r="BC48" s="205" t="s">
        <v>16</v>
      </c>
      <c r="BD48" s="209"/>
      <c r="BE48" s="20">
        <f>Q48+AK48</f>
        <v>76</v>
      </c>
      <c r="BF48" s="20">
        <f t="shared" si="70"/>
        <v>68</v>
      </c>
      <c r="BG48" s="20">
        <f t="shared" si="70"/>
        <v>97</v>
      </c>
      <c r="BH48" s="20">
        <f t="shared" si="70"/>
        <v>76</v>
      </c>
      <c r="BI48" s="20">
        <f t="shared" si="70"/>
        <v>74</v>
      </c>
      <c r="BJ48" s="21">
        <f>SUM(BE48:BI48)</f>
        <v>391</v>
      </c>
      <c r="BK48" s="210" t="s">
        <v>16</v>
      </c>
      <c r="BL48" s="211"/>
      <c r="BM48" s="21">
        <f>Y48+AS48</f>
        <v>81</v>
      </c>
      <c r="BN48" s="21">
        <f t="shared" si="71"/>
        <v>60</v>
      </c>
      <c r="BO48" s="21">
        <f t="shared" si="71"/>
        <v>74</v>
      </c>
      <c r="BP48" s="21">
        <f t="shared" si="71"/>
        <v>47</v>
      </c>
      <c r="BQ48" s="21">
        <f t="shared" si="71"/>
        <v>42</v>
      </c>
      <c r="BR48" s="22">
        <f>SUM(BM48:BQ48)</f>
        <v>304</v>
      </c>
    </row>
    <row r="49" spans="15:70" ht="13.5">
      <c r="O49" s="205" t="s">
        <v>13</v>
      </c>
      <c r="P49" s="206"/>
      <c r="Q49" s="25">
        <f aca="true" t="shared" si="72" ref="Q49:V49">SUM(Q47:Q48)</f>
        <v>127</v>
      </c>
      <c r="R49" s="25">
        <f t="shared" si="72"/>
        <v>120</v>
      </c>
      <c r="S49" s="25">
        <f t="shared" si="72"/>
        <v>139</v>
      </c>
      <c r="T49" s="25">
        <f t="shared" si="72"/>
        <v>126</v>
      </c>
      <c r="U49" s="25">
        <f t="shared" si="72"/>
        <v>121</v>
      </c>
      <c r="V49" s="25">
        <f t="shared" si="72"/>
        <v>633</v>
      </c>
      <c r="W49" s="207" t="s">
        <v>13</v>
      </c>
      <c r="X49" s="208"/>
      <c r="Y49" s="25">
        <f aca="true" t="shared" si="73" ref="Y49:AD49">SUM(Y47:Y48)</f>
        <v>115</v>
      </c>
      <c r="Z49" s="25">
        <f t="shared" si="73"/>
        <v>86</v>
      </c>
      <c r="AA49" s="25">
        <f t="shared" si="73"/>
        <v>93</v>
      </c>
      <c r="AB49" s="25">
        <f t="shared" si="73"/>
        <v>76</v>
      </c>
      <c r="AC49" s="25">
        <f t="shared" si="73"/>
        <v>61</v>
      </c>
      <c r="AD49" s="25">
        <f t="shared" si="73"/>
        <v>431</v>
      </c>
      <c r="AI49" s="205" t="s">
        <v>13</v>
      </c>
      <c r="AJ49" s="206"/>
      <c r="AK49" s="25">
        <f aca="true" t="shared" si="74" ref="AK49:AP49">SUM(AK47:AK48)</f>
        <v>0</v>
      </c>
      <c r="AL49" s="25">
        <f t="shared" si="74"/>
        <v>1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07" t="s">
        <v>13</v>
      </c>
      <c r="AR49" s="208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5" t="s">
        <v>13</v>
      </c>
      <c r="BD49" s="206"/>
      <c r="BE49" s="25">
        <f aca="true" t="shared" si="76" ref="BE49:BJ49">SUM(BE47:BE48)</f>
        <v>127</v>
      </c>
      <c r="BF49" s="25">
        <f t="shared" si="76"/>
        <v>121</v>
      </c>
      <c r="BG49" s="25">
        <f t="shared" si="76"/>
        <v>139</v>
      </c>
      <c r="BH49" s="25">
        <f t="shared" si="76"/>
        <v>126</v>
      </c>
      <c r="BI49" s="25">
        <f t="shared" si="76"/>
        <v>121</v>
      </c>
      <c r="BJ49" s="25">
        <f t="shared" si="76"/>
        <v>634</v>
      </c>
      <c r="BK49" s="207" t="s">
        <v>13</v>
      </c>
      <c r="BL49" s="208"/>
      <c r="BM49" s="25">
        <f aca="true" t="shared" si="77" ref="BM49:BR49">SUM(BM47:BM48)</f>
        <v>115</v>
      </c>
      <c r="BN49" s="25">
        <f t="shared" si="77"/>
        <v>86</v>
      </c>
      <c r="BO49" s="25">
        <f t="shared" si="77"/>
        <v>93</v>
      </c>
      <c r="BP49" s="25">
        <f t="shared" si="77"/>
        <v>76</v>
      </c>
      <c r="BQ49" s="25">
        <f t="shared" si="77"/>
        <v>61</v>
      </c>
      <c r="BR49" s="25">
        <f t="shared" si="77"/>
        <v>431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5" t="s">
        <v>11</v>
      </c>
      <c r="P51" s="206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14" t="s">
        <v>11</v>
      </c>
      <c r="X51" s="215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5" t="s">
        <v>11</v>
      </c>
      <c r="AJ51" s="206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14" t="s">
        <v>11</v>
      </c>
      <c r="AR51" s="215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5" t="s">
        <v>11</v>
      </c>
      <c r="BD51" s="206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14" t="s">
        <v>11</v>
      </c>
      <c r="BL51" s="215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5" t="s">
        <v>14</v>
      </c>
      <c r="P52" s="209"/>
      <c r="Q52" s="15">
        <v>17</v>
      </c>
      <c r="R52" s="16">
        <v>15</v>
      </c>
      <c r="S52" s="16">
        <v>12</v>
      </c>
      <c r="T52" s="16">
        <v>5</v>
      </c>
      <c r="U52" s="16">
        <v>6</v>
      </c>
      <c r="V52" s="16">
        <f>SUM(Q52:U52)</f>
        <v>55</v>
      </c>
      <c r="W52" s="212" t="s">
        <v>14</v>
      </c>
      <c r="X52" s="213"/>
      <c r="Y52" s="16">
        <v>4</v>
      </c>
      <c r="Z52" s="16">
        <v>2</v>
      </c>
      <c r="AA52" s="16">
        <v>4</v>
      </c>
      <c r="AB52" s="16">
        <v>0</v>
      </c>
      <c r="AC52" s="16">
        <v>1</v>
      </c>
      <c r="AD52" s="17">
        <f>SUM(Y52:AC52)</f>
        <v>11</v>
      </c>
      <c r="AI52" s="205" t="s">
        <v>14</v>
      </c>
      <c r="AJ52" s="209"/>
      <c r="AK52" s="15"/>
      <c r="AL52" s="16"/>
      <c r="AM52" s="16"/>
      <c r="AN52" s="16"/>
      <c r="AO52" s="16"/>
      <c r="AP52" s="16">
        <f>SUM(AK52:AO52)</f>
        <v>0</v>
      </c>
      <c r="AQ52" s="212" t="s">
        <v>14</v>
      </c>
      <c r="AR52" s="213"/>
      <c r="AS52" s="16"/>
      <c r="AT52" s="16"/>
      <c r="AU52" s="16"/>
      <c r="AV52" s="16"/>
      <c r="AW52" s="16"/>
      <c r="AX52" s="17">
        <f>SUM(AS52:AW52)</f>
        <v>0</v>
      </c>
      <c r="BC52" s="205" t="s">
        <v>14</v>
      </c>
      <c r="BD52" s="209"/>
      <c r="BE52" s="15">
        <f aca="true" t="shared" si="78" ref="BE52:BI53">Q52+AK52</f>
        <v>17</v>
      </c>
      <c r="BF52" s="15">
        <f t="shared" si="78"/>
        <v>15</v>
      </c>
      <c r="BG52" s="15">
        <f t="shared" si="78"/>
        <v>12</v>
      </c>
      <c r="BH52" s="15">
        <f t="shared" si="78"/>
        <v>5</v>
      </c>
      <c r="BI52" s="15">
        <f t="shared" si="78"/>
        <v>6</v>
      </c>
      <c r="BJ52" s="16">
        <f>SUM(BE52:BI52)</f>
        <v>55</v>
      </c>
      <c r="BK52" s="212" t="s">
        <v>14</v>
      </c>
      <c r="BL52" s="213"/>
      <c r="BM52" s="16">
        <f>Y52+AS52</f>
        <v>4</v>
      </c>
      <c r="BN52" s="16">
        <f aca="true" t="shared" si="79" ref="BN52:BQ53">Z52+AT52</f>
        <v>2</v>
      </c>
      <c r="BO52" s="16">
        <f t="shared" si="79"/>
        <v>4</v>
      </c>
      <c r="BP52" s="16">
        <f t="shared" si="79"/>
        <v>0</v>
      </c>
      <c r="BQ52" s="16">
        <f t="shared" si="79"/>
        <v>1</v>
      </c>
      <c r="BR52" s="17">
        <f>SUM(BM52:BQ52)</f>
        <v>11</v>
      </c>
    </row>
    <row r="53" spans="15:70" ht="14.25" thickBot="1">
      <c r="O53" s="205" t="s">
        <v>16</v>
      </c>
      <c r="P53" s="209"/>
      <c r="Q53" s="20">
        <v>36</v>
      </c>
      <c r="R53" s="21">
        <v>45</v>
      </c>
      <c r="S53" s="21">
        <v>30</v>
      </c>
      <c r="T53" s="21">
        <v>29</v>
      </c>
      <c r="U53" s="21">
        <v>25</v>
      </c>
      <c r="V53" s="21">
        <f>SUM(Q53:U53)</f>
        <v>165</v>
      </c>
      <c r="W53" s="210" t="s">
        <v>16</v>
      </c>
      <c r="X53" s="211"/>
      <c r="Y53" s="21">
        <v>24</v>
      </c>
      <c r="Z53" s="21">
        <v>15</v>
      </c>
      <c r="AA53" s="21">
        <v>9</v>
      </c>
      <c r="AB53" s="21">
        <v>7</v>
      </c>
      <c r="AC53" s="21">
        <v>9</v>
      </c>
      <c r="AD53" s="22">
        <f>SUM(Y53:AC53)</f>
        <v>64</v>
      </c>
      <c r="AI53" s="205" t="s">
        <v>16</v>
      </c>
      <c r="AJ53" s="209"/>
      <c r="AK53" s="20"/>
      <c r="AL53" s="21"/>
      <c r="AM53" s="21"/>
      <c r="AN53" s="21"/>
      <c r="AO53" s="21"/>
      <c r="AP53" s="21">
        <f>SUM(AK53:AO53)</f>
        <v>0</v>
      </c>
      <c r="AQ53" s="210" t="s">
        <v>16</v>
      </c>
      <c r="AR53" s="211"/>
      <c r="AS53" s="21"/>
      <c r="AT53" s="21"/>
      <c r="AU53" s="21"/>
      <c r="AV53" s="21"/>
      <c r="AW53" s="21"/>
      <c r="AX53" s="22">
        <f>SUM(AS53:AW53)</f>
        <v>0</v>
      </c>
      <c r="BC53" s="205" t="s">
        <v>16</v>
      </c>
      <c r="BD53" s="209"/>
      <c r="BE53" s="20">
        <f t="shared" si="78"/>
        <v>36</v>
      </c>
      <c r="BF53" s="20">
        <f t="shared" si="78"/>
        <v>45</v>
      </c>
      <c r="BG53" s="20">
        <f t="shared" si="78"/>
        <v>30</v>
      </c>
      <c r="BH53" s="20">
        <f t="shared" si="78"/>
        <v>29</v>
      </c>
      <c r="BI53" s="20">
        <f t="shared" si="78"/>
        <v>25</v>
      </c>
      <c r="BJ53" s="21">
        <f>SUM(BE53:BI53)</f>
        <v>165</v>
      </c>
      <c r="BK53" s="210" t="s">
        <v>16</v>
      </c>
      <c r="BL53" s="211"/>
      <c r="BM53" s="21">
        <f>Y53+AS53</f>
        <v>24</v>
      </c>
      <c r="BN53" s="21">
        <f t="shared" si="79"/>
        <v>15</v>
      </c>
      <c r="BO53" s="21">
        <f t="shared" si="79"/>
        <v>9</v>
      </c>
      <c r="BP53" s="21">
        <f t="shared" si="79"/>
        <v>7</v>
      </c>
      <c r="BQ53" s="21">
        <f t="shared" si="79"/>
        <v>9</v>
      </c>
      <c r="BR53" s="22">
        <f>SUM(BM53:BQ53)</f>
        <v>64</v>
      </c>
    </row>
    <row r="54" spans="15:70" ht="13.5">
      <c r="O54" s="205" t="s">
        <v>13</v>
      </c>
      <c r="P54" s="206"/>
      <c r="Q54" s="25">
        <f aca="true" t="shared" si="80" ref="Q54:V54">SUM(Q52:Q53)</f>
        <v>53</v>
      </c>
      <c r="R54" s="25">
        <f t="shared" si="80"/>
        <v>60</v>
      </c>
      <c r="S54" s="25">
        <f t="shared" si="80"/>
        <v>42</v>
      </c>
      <c r="T54" s="25">
        <f t="shared" si="80"/>
        <v>34</v>
      </c>
      <c r="U54" s="25">
        <f t="shared" si="80"/>
        <v>31</v>
      </c>
      <c r="V54" s="25">
        <f t="shared" si="80"/>
        <v>220</v>
      </c>
      <c r="W54" s="207" t="s">
        <v>13</v>
      </c>
      <c r="X54" s="208"/>
      <c r="Y54" s="25">
        <f aca="true" t="shared" si="81" ref="Y54:AD54">SUM(Y52:Y53)</f>
        <v>28</v>
      </c>
      <c r="Z54" s="25">
        <f t="shared" si="81"/>
        <v>17</v>
      </c>
      <c r="AA54" s="25">
        <f t="shared" si="81"/>
        <v>13</v>
      </c>
      <c r="AB54" s="25">
        <f t="shared" si="81"/>
        <v>7</v>
      </c>
      <c r="AC54" s="25">
        <f t="shared" si="81"/>
        <v>10</v>
      </c>
      <c r="AD54" s="25">
        <f t="shared" si="81"/>
        <v>75</v>
      </c>
      <c r="AI54" s="205" t="s">
        <v>13</v>
      </c>
      <c r="AJ54" s="206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07" t="s">
        <v>13</v>
      </c>
      <c r="AR54" s="208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5" t="s">
        <v>13</v>
      </c>
      <c r="BD54" s="206"/>
      <c r="BE54" s="25">
        <f aca="true" t="shared" si="84" ref="BE54:BJ54">SUM(BE52:BE53)</f>
        <v>53</v>
      </c>
      <c r="BF54" s="25">
        <f t="shared" si="84"/>
        <v>60</v>
      </c>
      <c r="BG54" s="25">
        <f t="shared" si="84"/>
        <v>42</v>
      </c>
      <c r="BH54" s="25">
        <f t="shared" si="84"/>
        <v>34</v>
      </c>
      <c r="BI54" s="25">
        <f t="shared" si="84"/>
        <v>31</v>
      </c>
      <c r="BJ54" s="25">
        <f t="shared" si="84"/>
        <v>220</v>
      </c>
      <c r="BK54" s="207" t="s">
        <v>13</v>
      </c>
      <c r="BL54" s="208"/>
      <c r="BM54" s="25">
        <f aca="true" t="shared" si="85" ref="BM54:BR54">SUM(BM52:BM53)</f>
        <v>28</v>
      </c>
      <c r="BN54" s="25">
        <f t="shared" si="85"/>
        <v>17</v>
      </c>
      <c r="BO54" s="25">
        <f t="shared" si="85"/>
        <v>13</v>
      </c>
      <c r="BP54" s="25">
        <f t="shared" si="85"/>
        <v>7</v>
      </c>
      <c r="BQ54" s="25">
        <f t="shared" si="85"/>
        <v>10</v>
      </c>
      <c r="BR54" s="25">
        <f t="shared" si="85"/>
        <v>75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5" t="s">
        <v>11</v>
      </c>
      <c r="P56" s="206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14" t="s">
        <v>11</v>
      </c>
      <c r="X56" s="215"/>
      <c r="Y56" s="14">
        <v>105</v>
      </c>
      <c r="Z56" s="14">
        <v>106</v>
      </c>
      <c r="AA56" s="14">
        <v>107</v>
      </c>
      <c r="AB56" s="14" t="s">
        <v>65</v>
      </c>
      <c r="AC56" s="14" t="s">
        <v>65</v>
      </c>
      <c r="AD56" s="14" t="s">
        <v>13</v>
      </c>
      <c r="AI56" s="205" t="s">
        <v>11</v>
      </c>
      <c r="AJ56" s="206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14" t="s">
        <v>11</v>
      </c>
      <c r="AR56" s="215"/>
      <c r="AS56" s="14">
        <v>105</v>
      </c>
      <c r="AT56" s="14">
        <v>106</v>
      </c>
      <c r="AU56" s="14">
        <v>107</v>
      </c>
      <c r="AV56" s="14" t="s">
        <v>65</v>
      </c>
      <c r="AW56" s="14" t="s">
        <v>65</v>
      </c>
      <c r="AX56" s="14" t="s">
        <v>13</v>
      </c>
      <c r="BC56" s="205" t="s">
        <v>11</v>
      </c>
      <c r="BD56" s="206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14" t="s">
        <v>11</v>
      </c>
      <c r="BL56" s="215"/>
      <c r="BM56" s="14">
        <v>105</v>
      </c>
      <c r="BN56" s="14">
        <v>106</v>
      </c>
      <c r="BO56" s="14">
        <v>107</v>
      </c>
      <c r="BP56" s="14" t="s">
        <v>65</v>
      </c>
      <c r="BQ56" s="14" t="s">
        <v>65</v>
      </c>
      <c r="BR56" s="14" t="s">
        <v>13</v>
      </c>
    </row>
    <row r="57" spans="15:70" ht="13.5">
      <c r="O57" s="205" t="s">
        <v>14</v>
      </c>
      <c r="P57" s="209"/>
      <c r="Q57" s="36"/>
      <c r="R57" s="37"/>
      <c r="S57" s="37"/>
      <c r="T57" s="37"/>
      <c r="U57" s="37"/>
      <c r="V57" s="37">
        <f>SUM(Q57:U57)</f>
        <v>0</v>
      </c>
      <c r="W57" s="212" t="s">
        <v>14</v>
      </c>
      <c r="X57" s="213"/>
      <c r="Y57" s="37"/>
      <c r="Z57" s="37"/>
      <c r="AA57" s="37"/>
      <c r="AB57" s="37"/>
      <c r="AC57" s="37"/>
      <c r="AD57" s="17">
        <f>SUM(Y57:AC57)</f>
        <v>0</v>
      </c>
      <c r="AI57" s="205" t="s">
        <v>14</v>
      </c>
      <c r="AJ57" s="209"/>
      <c r="AK57" s="36"/>
      <c r="AL57" s="37"/>
      <c r="AM57" s="37"/>
      <c r="AN57" s="37"/>
      <c r="AO57" s="37"/>
      <c r="AP57" s="37">
        <f>SUM(AK57:AO57)</f>
        <v>0</v>
      </c>
      <c r="AQ57" s="212" t="s">
        <v>14</v>
      </c>
      <c r="AR57" s="213"/>
      <c r="AS57" s="37"/>
      <c r="AT57" s="37"/>
      <c r="AU57" s="37"/>
      <c r="AV57" s="37"/>
      <c r="AW57" s="37"/>
      <c r="AX57" s="17">
        <f>SUM(AS57:AW57)</f>
        <v>0</v>
      </c>
      <c r="BC57" s="205" t="s">
        <v>14</v>
      </c>
      <c r="BD57" s="209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2" t="s">
        <v>14</v>
      </c>
      <c r="BL57" s="213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5" t="s">
        <v>16</v>
      </c>
      <c r="P58" s="209"/>
      <c r="Q58" s="40">
        <v>3</v>
      </c>
      <c r="R58" s="38">
        <v>1</v>
      </c>
      <c r="S58" s="38">
        <v>3</v>
      </c>
      <c r="T58" s="38">
        <v>3</v>
      </c>
      <c r="U58" s="38">
        <v>1</v>
      </c>
      <c r="V58" s="38">
        <f>SUM(Q58:U58)</f>
        <v>11</v>
      </c>
      <c r="W58" s="210" t="s">
        <v>16</v>
      </c>
      <c r="X58" s="211"/>
      <c r="Y58" s="38"/>
      <c r="Z58" s="38"/>
      <c r="AA58" s="38"/>
      <c r="AB58" s="38"/>
      <c r="AC58" s="38"/>
      <c r="AD58" s="22">
        <f>SUM(Y58:AC58)</f>
        <v>0</v>
      </c>
      <c r="AI58" s="205" t="s">
        <v>16</v>
      </c>
      <c r="AJ58" s="209"/>
      <c r="AK58" s="40"/>
      <c r="AL58" s="38"/>
      <c r="AM58" s="38"/>
      <c r="AN58" s="38"/>
      <c r="AO58" s="38"/>
      <c r="AP58" s="38">
        <f>SUM(AK58:AO58)</f>
        <v>0</v>
      </c>
      <c r="AQ58" s="210" t="s">
        <v>16</v>
      </c>
      <c r="AR58" s="211"/>
      <c r="AS58" s="38"/>
      <c r="AT58" s="38"/>
      <c r="AU58" s="38"/>
      <c r="AV58" s="38"/>
      <c r="AW58" s="38"/>
      <c r="AX58" s="22">
        <f>SUM(AS58:AW58)</f>
        <v>0</v>
      </c>
      <c r="BC58" s="205" t="s">
        <v>16</v>
      </c>
      <c r="BD58" s="209"/>
      <c r="BE58" s="40">
        <f>Q58+AK58</f>
        <v>3</v>
      </c>
      <c r="BF58" s="40">
        <f t="shared" si="86"/>
        <v>1</v>
      </c>
      <c r="BG58" s="40">
        <f t="shared" si="86"/>
        <v>3</v>
      </c>
      <c r="BH58" s="40">
        <f t="shared" si="86"/>
        <v>3</v>
      </c>
      <c r="BI58" s="40">
        <f t="shared" si="86"/>
        <v>1</v>
      </c>
      <c r="BJ58" s="38">
        <f>SUM(BE58:BI58)</f>
        <v>11</v>
      </c>
      <c r="BK58" s="210" t="s">
        <v>16</v>
      </c>
      <c r="BL58" s="211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5" t="s">
        <v>13</v>
      </c>
      <c r="P59" s="206"/>
      <c r="Q59" s="25">
        <f aca="true" t="shared" si="88" ref="Q59:V59">SUM(Q57:Q58)</f>
        <v>3</v>
      </c>
      <c r="R59" s="25">
        <f t="shared" si="88"/>
        <v>1</v>
      </c>
      <c r="S59" s="25">
        <f t="shared" si="88"/>
        <v>3</v>
      </c>
      <c r="T59" s="25">
        <f t="shared" si="88"/>
        <v>3</v>
      </c>
      <c r="U59" s="25">
        <f t="shared" si="88"/>
        <v>1</v>
      </c>
      <c r="V59" s="25">
        <f t="shared" si="88"/>
        <v>11</v>
      </c>
      <c r="W59" s="207" t="s">
        <v>13</v>
      </c>
      <c r="X59" s="208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5" t="s">
        <v>13</v>
      </c>
      <c r="AJ59" s="206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07" t="s">
        <v>13</v>
      </c>
      <c r="AR59" s="208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5" t="s">
        <v>13</v>
      </c>
      <c r="BD59" s="206"/>
      <c r="BE59" s="25">
        <f aca="true" t="shared" si="92" ref="BE59:BJ59">SUM(BE57:BE58)</f>
        <v>3</v>
      </c>
      <c r="BF59" s="25">
        <f t="shared" si="92"/>
        <v>1</v>
      </c>
      <c r="BG59" s="25">
        <f t="shared" si="92"/>
        <v>3</v>
      </c>
      <c r="BH59" s="25">
        <f t="shared" si="92"/>
        <v>3</v>
      </c>
      <c r="BI59" s="25">
        <f t="shared" si="92"/>
        <v>1</v>
      </c>
      <c r="BJ59" s="25">
        <f t="shared" si="92"/>
        <v>11</v>
      </c>
      <c r="BK59" s="207" t="s">
        <v>13</v>
      </c>
      <c r="BL59" s="208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335" t="s">
        <v>61</v>
      </c>
      <c r="AF60" s="335"/>
      <c r="AY60" s="335" t="s">
        <v>61</v>
      </c>
      <c r="AZ60" s="335"/>
      <c r="BS60" s="335" t="s">
        <v>61</v>
      </c>
      <c r="BT60" s="335"/>
    </row>
    <row r="61" spans="17:72" ht="14.25">
      <c r="Q61" s="336" t="s">
        <v>19</v>
      </c>
      <c r="R61" s="337"/>
      <c r="S61" s="338"/>
      <c r="T61" s="158"/>
      <c r="U61" s="159"/>
      <c r="V61" s="339" t="s">
        <v>20</v>
      </c>
      <c r="W61" s="340"/>
      <c r="X61" s="341"/>
      <c r="Y61" s="160"/>
      <c r="Z61" s="160"/>
      <c r="AA61" s="342" t="s">
        <v>21</v>
      </c>
      <c r="AB61" s="343"/>
      <c r="AC61" s="344"/>
      <c r="AE61" s="161" t="s">
        <v>23</v>
      </c>
      <c r="AF61" s="161" t="s">
        <v>24</v>
      </c>
      <c r="AK61" s="196" t="s">
        <v>19</v>
      </c>
      <c r="AL61" s="197"/>
      <c r="AM61" s="198"/>
      <c r="AN61" s="41"/>
      <c r="AP61" s="199" t="s">
        <v>20</v>
      </c>
      <c r="AQ61" s="200"/>
      <c r="AR61" s="201"/>
      <c r="AS61" s="42"/>
      <c r="AT61" s="42"/>
      <c r="AU61" s="202" t="s">
        <v>21</v>
      </c>
      <c r="AV61" s="203"/>
      <c r="AW61" s="204"/>
      <c r="AY61" s="161" t="s">
        <v>23</v>
      </c>
      <c r="AZ61" s="161" t="s">
        <v>24</v>
      </c>
      <c r="BE61" s="196" t="s">
        <v>19</v>
      </c>
      <c r="BF61" s="197"/>
      <c r="BG61" s="198"/>
      <c r="BH61" s="41"/>
      <c r="BJ61" s="199" t="s">
        <v>20</v>
      </c>
      <c r="BK61" s="200"/>
      <c r="BL61" s="201"/>
      <c r="BM61" s="42"/>
      <c r="BN61" s="42"/>
      <c r="BO61" s="202" t="s">
        <v>21</v>
      </c>
      <c r="BP61" s="203"/>
      <c r="BQ61" s="204"/>
      <c r="BS61" s="161" t="s">
        <v>23</v>
      </c>
      <c r="BT61" s="161" t="s">
        <v>24</v>
      </c>
    </row>
    <row r="62" spans="17:72" ht="14.25">
      <c r="Q62" s="162" t="s">
        <v>17</v>
      </c>
      <c r="R62" s="345">
        <f>V7+AD7+V12</f>
        <v>653</v>
      </c>
      <c r="S62" s="346"/>
      <c r="T62" s="158"/>
      <c r="U62" s="159"/>
      <c r="V62" s="162" t="s">
        <v>17</v>
      </c>
      <c r="W62" s="345">
        <f>AD12+V17+AD17+V22+AD22+V27+AD27+V32+AD32+V37</f>
        <v>3032</v>
      </c>
      <c r="X62" s="346"/>
      <c r="Y62" s="163"/>
      <c r="Z62" s="163"/>
      <c r="AA62" s="162" t="s">
        <v>17</v>
      </c>
      <c r="AB62" s="345">
        <f>AD37+V42+AD42+V47+AD47+V52+AD52+V57+AD57</f>
        <v>1593</v>
      </c>
      <c r="AC62" s="346"/>
      <c r="AD62" s="164" t="s">
        <v>17</v>
      </c>
      <c r="AE62" s="165">
        <f>AD37+V42</f>
        <v>876</v>
      </c>
      <c r="AF62" s="165">
        <f>AD42+V47+AD47+V52+AD52+V57+AD57</f>
        <v>717</v>
      </c>
      <c r="AK62" s="43" t="s">
        <v>17</v>
      </c>
      <c r="AL62" s="193">
        <f>AP7+AX7+AP12</f>
        <v>0</v>
      </c>
      <c r="AM62" s="195"/>
      <c r="AN62" s="41"/>
      <c r="AP62" s="43" t="s">
        <v>17</v>
      </c>
      <c r="AQ62" s="193">
        <f>AX12+AP17+AX17+AP22+AX22+AP27+AX27+AP32+AX32+AP37</f>
        <v>23</v>
      </c>
      <c r="AR62" s="195"/>
      <c r="AS62" s="44"/>
      <c r="AT62" s="44"/>
      <c r="AU62" s="43" t="s">
        <v>17</v>
      </c>
      <c r="AV62" s="193">
        <f>AX37+AP42+AX42+AP47+AX47+AP52+AX52+AP57+AX57</f>
        <v>2</v>
      </c>
      <c r="AW62" s="195"/>
      <c r="AX62" s="164" t="s">
        <v>17</v>
      </c>
      <c r="AY62" s="165">
        <f>AX37+AP42</f>
        <v>1</v>
      </c>
      <c r="AZ62" s="165">
        <f>AX42+AP47+AX47+AP52+AX52+AP57+AX57</f>
        <v>1</v>
      </c>
      <c r="BE62" s="43" t="s">
        <v>17</v>
      </c>
      <c r="BF62" s="193">
        <f>BJ7+BR7+BJ12</f>
        <v>653</v>
      </c>
      <c r="BG62" s="195"/>
      <c r="BH62" s="41"/>
      <c r="BJ62" s="43" t="s">
        <v>17</v>
      </c>
      <c r="BK62" s="193">
        <f>BR12+BJ17+BR17+BJ22+BR22+BJ27+BR27+BJ32+BR32+BJ37</f>
        <v>3055</v>
      </c>
      <c r="BL62" s="195"/>
      <c r="BM62" s="44"/>
      <c r="BN62" s="44"/>
      <c r="BO62" s="43" t="s">
        <v>17</v>
      </c>
      <c r="BP62" s="193">
        <f>BR37+BJ42+BR42+BJ47+BR47+BJ52+BR52+BJ57+BR57</f>
        <v>1595</v>
      </c>
      <c r="BQ62" s="195"/>
      <c r="BR62" s="164" t="s">
        <v>17</v>
      </c>
      <c r="BS62" s="165">
        <f>BR37+BJ42</f>
        <v>877</v>
      </c>
      <c r="BT62" s="165">
        <f>BR42+BJ47+BR47+BJ52+BR52+BJ57+BR57</f>
        <v>718</v>
      </c>
    </row>
    <row r="63" spans="17:72" ht="15" thickBot="1">
      <c r="Q63" s="166" t="s">
        <v>15</v>
      </c>
      <c r="R63" s="347">
        <f>V8+AD8+V13</f>
        <v>683</v>
      </c>
      <c r="S63" s="348"/>
      <c r="T63" s="158"/>
      <c r="U63" s="159"/>
      <c r="V63" s="166" t="s">
        <v>15</v>
      </c>
      <c r="W63" s="347">
        <f>AD13+V18+AD18+V23+AD23+V28+AD28+V33+AD33+V38</f>
        <v>2941</v>
      </c>
      <c r="X63" s="348"/>
      <c r="Y63" s="163"/>
      <c r="Z63" s="163"/>
      <c r="AA63" s="166" t="s">
        <v>15</v>
      </c>
      <c r="AB63" s="347">
        <f>AD38+V43+AD43+V48+AD48+V53+AD53+V58+AD58</f>
        <v>2238</v>
      </c>
      <c r="AC63" s="348"/>
      <c r="AD63" s="164" t="s">
        <v>15</v>
      </c>
      <c r="AE63" s="167">
        <f>AD38+V43</f>
        <v>939</v>
      </c>
      <c r="AF63" s="167">
        <f>AD43+V48+AD48+V53+AD53+V58+AD58</f>
        <v>1299</v>
      </c>
      <c r="AK63" s="43" t="s">
        <v>15</v>
      </c>
      <c r="AL63" s="193">
        <f>AP8+AX8+AP13</f>
        <v>0</v>
      </c>
      <c r="AM63" s="195"/>
      <c r="AN63" s="41"/>
      <c r="AP63" s="43" t="s">
        <v>15</v>
      </c>
      <c r="AQ63" s="193">
        <f>AX13+AP18+AX18+AP23+AX23+AP28+AX28+AP33+AX33+AP38</f>
        <v>34</v>
      </c>
      <c r="AR63" s="195"/>
      <c r="AS63" s="44"/>
      <c r="AT63" s="44"/>
      <c r="AU63" s="43" t="s">
        <v>15</v>
      </c>
      <c r="AV63" s="193">
        <f>AX38+AP43+AX43+AP48+AX48+AP53+AX53+AP58+AX58</f>
        <v>1</v>
      </c>
      <c r="AW63" s="195"/>
      <c r="AX63" s="164" t="s">
        <v>15</v>
      </c>
      <c r="AY63" s="167">
        <f>AX38+AP43</f>
        <v>1</v>
      </c>
      <c r="AZ63" s="167">
        <f>AX43+AP48+AX48+AP53+AX53+AP58+AX58</f>
        <v>0</v>
      </c>
      <c r="BE63" s="43" t="s">
        <v>15</v>
      </c>
      <c r="BF63" s="193">
        <f>BJ8+BR8+BJ13</f>
        <v>683</v>
      </c>
      <c r="BG63" s="195"/>
      <c r="BH63" s="41"/>
      <c r="BJ63" s="43" t="s">
        <v>15</v>
      </c>
      <c r="BK63" s="193">
        <f>BR13+BJ18+BR18+BJ23+BR23+BJ28+BR28+BJ33+BR33+BJ38</f>
        <v>2975</v>
      </c>
      <c r="BL63" s="195"/>
      <c r="BM63" s="44"/>
      <c r="BN63" s="44"/>
      <c r="BO63" s="43" t="s">
        <v>15</v>
      </c>
      <c r="BP63" s="193">
        <f>BR38+BJ43+BR43+BJ48+BR48+BJ53+BR53+BJ58</f>
        <v>2239</v>
      </c>
      <c r="BQ63" s="194"/>
      <c r="BR63" s="164" t="s">
        <v>15</v>
      </c>
      <c r="BS63" s="167">
        <f>BR38+BJ43</f>
        <v>940</v>
      </c>
      <c r="BT63" s="167">
        <f>BR43+BJ48+BR48+BJ53+BR53+BJ58+BR58</f>
        <v>1299</v>
      </c>
    </row>
    <row r="64" spans="17:76" ht="15" thickBot="1">
      <c r="Q64" s="168" t="s">
        <v>13</v>
      </c>
      <c r="R64" s="349">
        <f>R62+R63</f>
        <v>1336</v>
      </c>
      <c r="S64" s="350"/>
      <c r="T64" s="158"/>
      <c r="U64" s="159"/>
      <c r="V64" s="168" t="s">
        <v>13</v>
      </c>
      <c r="W64" s="349">
        <f>W62+W63</f>
        <v>5973</v>
      </c>
      <c r="X64" s="350"/>
      <c r="Y64" s="163"/>
      <c r="Z64" s="163"/>
      <c r="AA64" s="168" t="s">
        <v>13</v>
      </c>
      <c r="AB64" s="349">
        <f>AB62+AB63</f>
        <v>3831</v>
      </c>
      <c r="AC64" s="350"/>
      <c r="AD64" s="164" t="s">
        <v>13</v>
      </c>
      <c r="AE64" s="169">
        <f>AD39+V44</f>
        <v>1815</v>
      </c>
      <c r="AF64" s="170">
        <f>AD44+V49+AD49+V54+AD54+V59+AD59</f>
        <v>2016</v>
      </c>
      <c r="AK64" s="43" t="s">
        <v>13</v>
      </c>
      <c r="AL64" s="193">
        <f>AL62+AL63</f>
        <v>0</v>
      </c>
      <c r="AM64" s="195"/>
      <c r="AN64" s="41"/>
      <c r="AP64" s="43" t="s">
        <v>13</v>
      </c>
      <c r="AQ64" s="193">
        <f>AQ62+AQ63</f>
        <v>57</v>
      </c>
      <c r="AR64" s="195"/>
      <c r="AS64" s="44"/>
      <c r="AT64" s="44"/>
      <c r="AU64" s="43" t="s">
        <v>13</v>
      </c>
      <c r="AV64" s="193">
        <f>AV62+AV63</f>
        <v>3</v>
      </c>
      <c r="AW64" s="195"/>
      <c r="AX64" s="164" t="s">
        <v>13</v>
      </c>
      <c r="AY64" s="169">
        <f>AX39+AP44</f>
        <v>2</v>
      </c>
      <c r="AZ64" s="170">
        <f>AX44+AP49+AX49+AP54+AX54+AP59+AX59</f>
        <v>1</v>
      </c>
      <c r="BE64" s="43" t="s">
        <v>13</v>
      </c>
      <c r="BF64" s="193">
        <f>BF62+BF63</f>
        <v>1336</v>
      </c>
      <c r="BG64" s="195"/>
      <c r="BH64" s="41"/>
      <c r="BJ64" s="43" t="s">
        <v>13</v>
      </c>
      <c r="BK64" s="193">
        <f>BK62+BK63</f>
        <v>6030</v>
      </c>
      <c r="BL64" s="195"/>
      <c r="BM64" s="44"/>
      <c r="BN64" s="44"/>
      <c r="BO64" s="43" t="s">
        <v>13</v>
      </c>
      <c r="BP64" s="193">
        <f>BP62+BP63</f>
        <v>3834</v>
      </c>
      <c r="BQ64" s="195"/>
      <c r="BR64" s="164" t="s">
        <v>13</v>
      </c>
      <c r="BS64" s="169">
        <f>BR39+BJ44</f>
        <v>1817</v>
      </c>
      <c r="BT64" s="170">
        <f>BR44+BJ49+BR49+BJ54+BR54+BJ59+BR59</f>
        <v>2017</v>
      </c>
      <c r="BW64" s="45"/>
      <c r="BX64" s="45"/>
    </row>
    <row r="65" spans="17:76" ht="14.25">
      <c r="Q65" s="171" t="s">
        <v>66</v>
      </c>
      <c r="R65" s="351">
        <f>R64/O9</f>
        <v>0.1199281867145422</v>
      </c>
      <c r="S65" s="352"/>
      <c r="T65" s="159"/>
      <c r="U65" s="159"/>
      <c r="V65" s="171" t="s">
        <v>66</v>
      </c>
      <c r="W65" s="351">
        <f>W64/O9</f>
        <v>0.5361759425493716</v>
      </c>
      <c r="X65" s="352"/>
      <c r="Y65" s="172"/>
      <c r="Z65" s="172"/>
      <c r="AA65" s="171" t="s">
        <v>66</v>
      </c>
      <c r="AB65" s="351">
        <f>AB64/O9</f>
        <v>0.3438958707360862</v>
      </c>
      <c r="AC65" s="352"/>
      <c r="AE65" s="173">
        <f>AE64/O9</f>
        <v>0.16292639138240575</v>
      </c>
      <c r="AF65" s="173">
        <f>AF64/O9</f>
        <v>0.18096947935368043</v>
      </c>
      <c r="AK65" s="46" t="s">
        <v>66</v>
      </c>
      <c r="AL65" s="190">
        <f>AL64/AI9</f>
        <v>0</v>
      </c>
      <c r="AM65" s="191"/>
      <c r="AP65" s="46" t="s">
        <v>66</v>
      </c>
      <c r="AQ65" s="190">
        <f>AQ64/AI9</f>
        <v>0.95</v>
      </c>
      <c r="AR65" s="191"/>
      <c r="AS65" s="47"/>
      <c r="AT65" s="47"/>
      <c r="AU65" s="46" t="s">
        <v>66</v>
      </c>
      <c r="AV65" s="190">
        <f>AV64/AI9</f>
        <v>0.05</v>
      </c>
      <c r="AW65" s="191"/>
      <c r="AY65" s="173">
        <f>AY64/AI9</f>
        <v>0.03333333333333333</v>
      </c>
      <c r="AZ65" s="173">
        <f>AZ64/AI9</f>
        <v>0.016666666666666666</v>
      </c>
      <c r="BE65" s="46" t="s">
        <v>66</v>
      </c>
      <c r="BF65" s="190">
        <f>BF64/BC9</f>
        <v>0.11928571428571429</v>
      </c>
      <c r="BG65" s="191"/>
      <c r="BJ65" s="46" t="s">
        <v>66</v>
      </c>
      <c r="BK65" s="190">
        <f>BK64/BC9</f>
        <v>0.5383928571428571</v>
      </c>
      <c r="BL65" s="191"/>
      <c r="BM65" s="47"/>
      <c r="BN65" s="47"/>
      <c r="BO65" s="46" t="s">
        <v>66</v>
      </c>
      <c r="BP65" s="190">
        <f>BP64/BC9</f>
        <v>0.34232142857142855</v>
      </c>
      <c r="BQ65" s="191"/>
      <c r="BS65" s="173">
        <f>BS64/BC9</f>
        <v>0.16223214285714285</v>
      </c>
      <c r="BT65" s="173">
        <f>BT64/BC9</f>
        <v>0.1800892857142857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192">
        <f>V27+AD27+V32+AD32+V37</f>
        <v>1782</v>
      </c>
      <c r="AA74" s="192"/>
    </row>
    <row r="75" spans="23:27" ht="13.5">
      <c r="W75" s="49"/>
      <c r="X75" s="49"/>
      <c r="Y75" s="50" t="s">
        <v>31</v>
      </c>
      <c r="Z75" s="192">
        <f>V28+AD28+V33+AD33+V38</f>
        <v>1762</v>
      </c>
      <c r="AA75" s="192"/>
    </row>
  </sheetData>
  <sheetProtection/>
  <mergeCells count="407">
    <mergeCell ref="BK65:BL65"/>
    <mergeCell ref="BP65:BQ65"/>
    <mergeCell ref="Z74:AA74"/>
    <mergeCell ref="Z75:AA75"/>
    <mergeCell ref="BF64:BG64"/>
    <mergeCell ref="BK64:BL64"/>
    <mergeCell ref="BP64:BQ64"/>
    <mergeCell ref="BF65:BG65"/>
    <mergeCell ref="R65:S65"/>
    <mergeCell ref="W65:X65"/>
    <mergeCell ref="AB65:AC65"/>
    <mergeCell ref="AL65:AM65"/>
    <mergeCell ref="AQ65:AR65"/>
    <mergeCell ref="AV65:AW65"/>
    <mergeCell ref="R64:S64"/>
    <mergeCell ref="W64:X64"/>
    <mergeCell ref="AB64:AC64"/>
    <mergeCell ref="AL64:AM64"/>
    <mergeCell ref="AQ64:AR64"/>
    <mergeCell ref="AV64:AW64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O34:P34"/>
    <mergeCell ref="W34:X34"/>
    <mergeCell ref="AI34:AJ34"/>
    <mergeCell ref="C34:C35"/>
    <mergeCell ref="D34:D35"/>
    <mergeCell ref="E34:E35"/>
    <mergeCell ref="F34:F35"/>
    <mergeCell ref="G34:G35"/>
    <mergeCell ref="H34:H35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C2:I3"/>
    <mergeCell ref="Q3:AA3"/>
    <mergeCell ref="AK3:AU3"/>
    <mergeCell ref="BE3:BO3"/>
    <mergeCell ref="G4:K4"/>
    <mergeCell ref="Z4:AD4"/>
    <mergeCell ref="AT4:AX4"/>
    <mergeCell ref="BN4:BR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95" zoomScaleSheetLayoutView="95" zoomScalePageLayoutView="0" workbookViewId="0" topLeftCell="A1">
      <selection activeCell="G9" sqref="G9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174"/>
      <c r="B1" s="2"/>
      <c r="C1" s="2"/>
      <c r="D1" s="2"/>
      <c r="E1" s="2"/>
      <c r="F1" s="2"/>
      <c r="G1" s="2"/>
      <c r="H1" s="2"/>
      <c r="I1" s="2"/>
      <c r="J1" s="2"/>
      <c r="K1" s="2"/>
      <c r="L1" s="51"/>
      <c r="M1" s="30" t="s">
        <v>33</v>
      </c>
      <c r="N1" s="2"/>
      <c r="O1" s="2"/>
    </row>
    <row r="2" spans="1:9" ht="13.5" customHeight="1">
      <c r="A2" s="175"/>
      <c r="B2" s="2"/>
      <c r="C2" s="237" t="s">
        <v>34</v>
      </c>
      <c r="D2" s="237"/>
      <c r="E2" s="237"/>
      <c r="F2" s="237"/>
      <c r="G2" s="237"/>
      <c r="H2" s="237"/>
      <c r="I2" s="237"/>
    </row>
    <row r="3" spans="1:67" ht="14.25" customHeight="1">
      <c r="A3" s="175"/>
      <c r="B3" s="2"/>
      <c r="C3" s="237"/>
      <c r="D3" s="237"/>
      <c r="E3" s="237"/>
      <c r="F3" s="237"/>
      <c r="G3" s="237"/>
      <c r="H3" s="237"/>
      <c r="I3" s="237"/>
      <c r="Q3" s="232" t="s">
        <v>1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K3" s="232" t="s">
        <v>2</v>
      </c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BE3" s="232" t="s">
        <v>3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7:70" ht="14.25">
      <c r="G4" s="238" t="s">
        <v>62</v>
      </c>
      <c r="H4" s="239"/>
      <c r="I4" s="239"/>
      <c r="J4" s="239"/>
      <c r="K4" s="239"/>
      <c r="M4" s="3" t="s">
        <v>4</v>
      </c>
      <c r="N4" s="4"/>
      <c r="O4" s="3"/>
      <c r="V4" s="5"/>
      <c r="W4" s="6"/>
      <c r="X4" s="6"/>
      <c r="Z4" s="233" t="str">
        <f>G4</f>
        <v>平成28年6月30日現在 </v>
      </c>
      <c r="AA4" s="234"/>
      <c r="AB4" s="234"/>
      <c r="AC4" s="234"/>
      <c r="AD4" s="234"/>
      <c r="AG4" s="7" t="s">
        <v>5</v>
      </c>
      <c r="AH4" s="8"/>
      <c r="AI4" s="7"/>
      <c r="AP4" s="5"/>
      <c r="AQ4" s="6"/>
      <c r="AR4" s="6"/>
      <c r="AT4" s="235" t="str">
        <f>Z4</f>
        <v>平成28年6月30日現在 </v>
      </c>
      <c r="AU4" s="236"/>
      <c r="AV4" s="236"/>
      <c r="AW4" s="236"/>
      <c r="AX4" s="236"/>
      <c r="BA4" s="9" t="s">
        <v>6</v>
      </c>
      <c r="BB4" s="10"/>
      <c r="BC4" s="9"/>
      <c r="BJ4" s="5"/>
      <c r="BK4" s="6"/>
      <c r="BL4" s="6"/>
      <c r="BN4" s="235" t="str">
        <f>AT4</f>
        <v>平成28年6月30日現在 </v>
      </c>
      <c r="BO4" s="236"/>
      <c r="BP4" s="236"/>
      <c r="BQ4" s="236"/>
      <c r="BR4" s="236"/>
    </row>
    <row r="5" spans="13:70" ht="14.25" thickBot="1">
      <c r="M5" s="226" t="s">
        <v>7</v>
      </c>
      <c r="N5" s="227"/>
      <c r="O5" s="228" t="s">
        <v>8</v>
      </c>
      <c r="P5" s="229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226" t="s">
        <v>7</v>
      </c>
      <c r="AH5" s="227"/>
      <c r="AI5" s="226" t="s">
        <v>9</v>
      </c>
      <c r="AJ5" s="195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226" t="s">
        <v>7</v>
      </c>
      <c r="BB5" s="227"/>
      <c r="BC5" s="230" t="s">
        <v>10</v>
      </c>
      <c r="BD5" s="23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240" t="s">
        <v>36</v>
      </c>
      <c r="C6" s="242" t="s">
        <v>37</v>
      </c>
      <c r="D6" s="243"/>
      <c r="E6" s="244"/>
      <c r="F6" s="245" t="s">
        <v>38</v>
      </c>
      <c r="G6" s="243"/>
      <c r="H6" s="246"/>
      <c r="I6" s="247" t="s">
        <v>39</v>
      </c>
      <c r="J6" s="248"/>
      <c r="K6" s="249"/>
      <c r="L6" s="52"/>
      <c r="M6" s="205" t="s">
        <v>11</v>
      </c>
      <c r="N6" s="206"/>
      <c r="O6" s="224" t="s">
        <v>63</v>
      </c>
      <c r="P6" s="22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14" t="s">
        <v>11</v>
      </c>
      <c r="X6" s="215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5" t="s">
        <v>11</v>
      </c>
      <c r="AH6" s="206"/>
      <c r="AI6" s="224" t="s">
        <v>64</v>
      </c>
      <c r="AJ6" s="22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14" t="s">
        <v>11</v>
      </c>
      <c r="AR6" s="215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5" t="s">
        <v>11</v>
      </c>
      <c r="BB6" s="206"/>
      <c r="BC6" s="224" t="s">
        <v>64</v>
      </c>
      <c r="BD6" s="22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14" t="s">
        <v>11</v>
      </c>
      <c r="BL6" s="215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241"/>
      <c r="C7" s="53" t="s">
        <v>17</v>
      </c>
      <c r="D7" s="54" t="s">
        <v>15</v>
      </c>
      <c r="E7" s="55" t="s">
        <v>40</v>
      </c>
      <c r="F7" s="56" t="s">
        <v>17</v>
      </c>
      <c r="G7" s="54" t="s">
        <v>15</v>
      </c>
      <c r="H7" s="55" t="s">
        <v>40</v>
      </c>
      <c r="I7" s="57" t="s">
        <v>17</v>
      </c>
      <c r="J7" s="58" t="s">
        <v>15</v>
      </c>
      <c r="K7" s="59" t="s">
        <v>40</v>
      </c>
      <c r="M7" s="205" t="s">
        <v>14</v>
      </c>
      <c r="N7" s="206"/>
      <c r="O7" s="217">
        <f>V7+AD7+V12+AD12+V17+AD17+V22+AD22+V27+AD27+V32+AD32+V37+AD37+V42+AD42+V47+AD47+V52+AD52+V57+AD57</f>
        <v>5276</v>
      </c>
      <c r="P7" s="221"/>
      <c r="Q7" s="15">
        <v>30</v>
      </c>
      <c r="R7" s="16">
        <v>35</v>
      </c>
      <c r="S7" s="16">
        <v>25</v>
      </c>
      <c r="T7" s="16">
        <v>45</v>
      </c>
      <c r="U7" s="16">
        <v>34</v>
      </c>
      <c r="V7" s="16">
        <f>SUM(Q7:U7)</f>
        <v>169</v>
      </c>
      <c r="W7" s="212" t="s">
        <v>14</v>
      </c>
      <c r="X7" s="213"/>
      <c r="Y7" s="16">
        <v>41</v>
      </c>
      <c r="Z7" s="16">
        <v>43</v>
      </c>
      <c r="AA7" s="16">
        <v>46</v>
      </c>
      <c r="AB7" s="16">
        <v>35</v>
      </c>
      <c r="AC7" s="16">
        <v>55</v>
      </c>
      <c r="AD7" s="17">
        <f>SUM(Y7:AC7)</f>
        <v>220</v>
      </c>
      <c r="AG7" s="205" t="s">
        <v>14</v>
      </c>
      <c r="AH7" s="206"/>
      <c r="AI7" s="217">
        <f>AP7+AX7+AP12+AX12+AP17+AX17+AP22+AX22+AP27+AX27+AP32+AX32+AP37+AX37+AP42+AX42+AP47+AX47+AP52+AX52+AP57+AX57</f>
        <v>25</v>
      </c>
      <c r="AJ7" s="221"/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6">
        <f>SUM(AK7:AO7)</f>
        <v>0</v>
      </c>
      <c r="AQ7" s="212" t="s">
        <v>14</v>
      </c>
      <c r="AR7" s="213"/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7">
        <f>SUM(AS7:AW7)</f>
        <v>0</v>
      </c>
      <c r="BA7" s="205" t="s">
        <v>14</v>
      </c>
      <c r="BB7" s="206"/>
      <c r="BC7" s="217">
        <f>BJ7+BR7+BJ12+BR12+BJ17+BR17+BJ22+BR22+BJ27+BR27+BJ32+BR32+BJ37+BR37+BJ42+BR42+BJ47+BR47+BJ52+BR52+BJ57+BR57</f>
        <v>5301</v>
      </c>
      <c r="BD7" s="221"/>
      <c r="BE7" s="15">
        <f>Q7+AK7</f>
        <v>30</v>
      </c>
      <c r="BF7" s="16">
        <f aca="true" t="shared" si="0" ref="BF7:BJ8">R7+AL7</f>
        <v>35</v>
      </c>
      <c r="BG7" s="16">
        <f t="shared" si="0"/>
        <v>25</v>
      </c>
      <c r="BH7" s="16">
        <f t="shared" si="0"/>
        <v>45</v>
      </c>
      <c r="BI7" s="17">
        <f t="shared" si="0"/>
        <v>34</v>
      </c>
      <c r="BJ7" s="18">
        <f t="shared" si="0"/>
        <v>169</v>
      </c>
      <c r="BK7" s="223" t="s">
        <v>14</v>
      </c>
      <c r="BL7" s="223"/>
      <c r="BM7" s="15">
        <f>Y7+AS7</f>
        <v>41</v>
      </c>
      <c r="BN7" s="16">
        <f aca="true" t="shared" si="1" ref="BN7:BQ8">Z7+AT7</f>
        <v>43</v>
      </c>
      <c r="BO7" s="16">
        <f t="shared" si="1"/>
        <v>46</v>
      </c>
      <c r="BP7" s="16">
        <f t="shared" si="1"/>
        <v>35</v>
      </c>
      <c r="BQ7" s="17">
        <f t="shared" si="1"/>
        <v>55</v>
      </c>
      <c r="BR7" s="19">
        <f>SUM(BM7:BQ7)</f>
        <v>220</v>
      </c>
    </row>
    <row r="8" spans="2:70" ht="18.75" customHeight="1" thickBot="1">
      <c r="B8" s="60" t="s">
        <v>41</v>
      </c>
      <c r="C8" s="61">
        <f aca="true" t="shared" si="2" ref="C8:H8">+C10-C9</f>
        <v>3688</v>
      </c>
      <c r="D8" s="62">
        <f t="shared" si="2"/>
        <v>3626</v>
      </c>
      <c r="E8" s="63">
        <f t="shared" si="2"/>
        <v>7314</v>
      </c>
      <c r="F8" s="64">
        <f t="shared" si="2"/>
        <v>23</v>
      </c>
      <c r="G8" s="65">
        <f t="shared" si="2"/>
        <v>26</v>
      </c>
      <c r="H8" s="63">
        <f t="shared" si="2"/>
        <v>49</v>
      </c>
      <c r="I8" s="66">
        <f aca="true" t="shared" si="3" ref="I8:K10">+C8+F8</f>
        <v>3711</v>
      </c>
      <c r="J8" s="67">
        <f t="shared" si="3"/>
        <v>3652</v>
      </c>
      <c r="K8" s="68">
        <f t="shared" si="3"/>
        <v>7363</v>
      </c>
      <c r="L8" s="69"/>
      <c r="M8" s="205" t="s">
        <v>15</v>
      </c>
      <c r="N8" s="206"/>
      <c r="O8" s="217">
        <f>V8+AD8+V13+AD13+V18+AD18+V23+AD23+V28+AD28+V33+AD33+V38+AD38+V43+AD43+V48+AD48+V53+AD53+V58+AD58</f>
        <v>5859</v>
      </c>
      <c r="P8" s="221"/>
      <c r="Q8" s="20">
        <v>27</v>
      </c>
      <c r="R8" s="21">
        <v>39</v>
      </c>
      <c r="S8" s="21">
        <v>34</v>
      </c>
      <c r="T8" s="21">
        <v>41</v>
      </c>
      <c r="U8" s="21">
        <v>51</v>
      </c>
      <c r="V8" s="21">
        <f>SUM(Q8:U8)</f>
        <v>192</v>
      </c>
      <c r="W8" s="210" t="s">
        <v>16</v>
      </c>
      <c r="X8" s="211"/>
      <c r="Y8" s="21">
        <v>37</v>
      </c>
      <c r="Z8" s="38">
        <v>51</v>
      </c>
      <c r="AA8" s="21">
        <v>39</v>
      </c>
      <c r="AB8" s="21">
        <v>40</v>
      </c>
      <c r="AC8" s="21">
        <v>49</v>
      </c>
      <c r="AD8" s="22">
        <f>SUM(Y8:AC8)</f>
        <v>216</v>
      </c>
      <c r="AG8" s="205" t="s">
        <v>15</v>
      </c>
      <c r="AH8" s="206"/>
      <c r="AI8" s="217">
        <f>AP8+AX8+AP13+AX13+AP18+AX18+AP23+AX23+AP28+AX28+AP33+AX33+AP38+AX38+AP43+AX43+AP48+AX48+AP53+AX53+AP58+AX58</f>
        <v>27</v>
      </c>
      <c r="AJ8" s="221"/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21">
        <f>SUM(AK8:AO8)</f>
        <v>0</v>
      </c>
      <c r="AQ8" s="210" t="s">
        <v>16</v>
      </c>
      <c r="AR8" s="211"/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22">
        <f>SUM(AS8:AW8)</f>
        <v>0</v>
      </c>
      <c r="BA8" s="205" t="s">
        <v>15</v>
      </c>
      <c r="BB8" s="206"/>
      <c r="BC8" s="217">
        <f>BJ8+BR8+BJ13+BR13+BJ18+BR18+BJ23+BR23+BJ28+BR28+BJ33+BR33+BJ38+BR38+BJ43+BR43+BJ48+BR48+BJ53+BR53+BJ58+BR58</f>
        <v>5886</v>
      </c>
      <c r="BD8" s="221"/>
      <c r="BE8" s="20">
        <f>Q8+AK8</f>
        <v>27</v>
      </c>
      <c r="BF8" s="21">
        <f t="shared" si="0"/>
        <v>39</v>
      </c>
      <c r="BG8" s="21">
        <f t="shared" si="0"/>
        <v>34</v>
      </c>
      <c r="BH8" s="21">
        <f t="shared" si="0"/>
        <v>41</v>
      </c>
      <c r="BI8" s="22">
        <f t="shared" si="0"/>
        <v>51</v>
      </c>
      <c r="BJ8" s="23">
        <f>SUM(BE8:BI8)</f>
        <v>192</v>
      </c>
      <c r="BK8" s="216" t="s">
        <v>16</v>
      </c>
      <c r="BL8" s="216"/>
      <c r="BM8" s="20">
        <f>Y8+AS8</f>
        <v>37</v>
      </c>
      <c r="BN8" s="21">
        <f t="shared" si="1"/>
        <v>51</v>
      </c>
      <c r="BO8" s="21">
        <f t="shared" si="1"/>
        <v>39</v>
      </c>
      <c r="BP8" s="21">
        <f t="shared" si="1"/>
        <v>40</v>
      </c>
      <c r="BQ8" s="22">
        <f t="shared" si="1"/>
        <v>49</v>
      </c>
      <c r="BR8" s="24">
        <f>SUM(BM8:BQ8)</f>
        <v>216</v>
      </c>
    </row>
    <row r="9" spans="2:70" ht="15.75" thickBot="1">
      <c r="B9" s="70" t="s">
        <v>42</v>
      </c>
      <c r="C9" s="71">
        <f>AB62</f>
        <v>1588</v>
      </c>
      <c r="D9" s="72">
        <f>AB63</f>
        <v>2233</v>
      </c>
      <c r="E9" s="73">
        <f>+C9+D9</f>
        <v>3821</v>
      </c>
      <c r="F9" s="74">
        <f>AV62</f>
        <v>2</v>
      </c>
      <c r="G9" s="72">
        <f>AV63</f>
        <v>1</v>
      </c>
      <c r="H9" s="73">
        <f>SUM(F9:G9)</f>
        <v>3</v>
      </c>
      <c r="I9" s="75">
        <f t="shared" si="3"/>
        <v>1590</v>
      </c>
      <c r="J9" s="76">
        <f t="shared" si="3"/>
        <v>2234</v>
      </c>
      <c r="K9" s="77">
        <f t="shared" si="3"/>
        <v>3824</v>
      </c>
      <c r="L9" s="69"/>
      <c r="M9" s="205" t="s">
        <v>13</v>
      </c>
      <c r="N9" s="206"/>
      <c r="O9" s="217">
        <f>SUM(O7:O8)</f>
        <v>11135</v>
      </c>
      <c r="P9" s="218"/>
      <c r="Q9" s="25">
        <f aca="true" t="shared" si="4" ref="Q9:V9">SUM(Q7:Q8)</f>
        <v>57</v>
      </c>
      <c r="R9" s="25">
        <f t="shared" si="4"/>
        <v>74</v>
      </c>
      <c r="S9" s="25">
        <f t="shared" si="4"/>
        <v>59</v>
      </c>
      <c r="T9" s="25">
        <f t="shared" si="4"/>
        <v>86</v>
      </c>
      <c r="U9" s="25">
        <f t="shared" si="4"/>
        <v>85</v>
      </c>
      <c r="V9" s="25">
        <f t="shared" si="4"/>
        <v>361</v>
      </c>
      <c r="W9" s="219" t="s">
        <v>13</v>
      </c>
      <c r="X9" s="220"/>
      <c r="Y9" s="25">
        <f aca="true" t="shared" si="5" ref="Y9:AD9">SUM(Y7:Y8)</f>
        <v>78</v>
      </c>
      <c r="Z9" s="25">
        <f t="shared" si="5"/>
        <v>94</v>
      </c>
      <c r="AA9" s="25">
        <f t="shared" si="5"/>
        <v>85</v>
      </c>
      <c r="AB9" s="25">
        <f t="shared" si="5"/>
        <v>75</v>
      </c>
      <c r="AC9" s="25">
        <f t="shared" si="5"/>
        <v>104</v>
      </c>
      <c r="AD9" s="25">
        <f t="shared" si="5"/>
        <v>436</v>
      </c>
      <c r="AG9" s="205" t="s">
        <v>13</v>
      </c>
      <c r="AH9" s="206"/>
      <c r="AI9" s="217">
        <f>SUM(AI7:AI8)</f>
        <v>52</v>
      </c>
      <c r="AJ9" s="218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9" t="s">
        <v>13</v>
      </c>
      <c r="AR9" s="220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5" t="s">
        <v>13</v>
      </c>
      <c r="BB9" s="206"/>
      <c r="BC9" s="217">
        <f>SUM(BC7:BC8)</f>
        <v>11187</v>
      </c>
      <c r="BD9" s="221"/>
      <c r="BE9" s="26">
        <f aca="true" t="shared" si="8" ref="BE9:BJ9">SUM(BE7:BE8)</f>
        <v>57</v>
      </c>
      <c r="BF9" s="27">
        <f t="shared" si="8"/>
        <v>74</v>
      </c>
      <c r="BG9" s="27">
        <f t="shared" si="8"/>
        <v>59</v>
      </c>
      <c r="BH9" s="27">
        <f t="shared" si="8"/>
        <v>86</v>
      </c>
      <c r="BI9" s="28">
        <f t="shared" si="8"/>
        <v>85</v>
      </c>
      <c r="BJ9" s="29">
        <f t="shared" si="8"/>
        <v>361</v>
      </c>
      <c r="BK9" s="222" t="s">
        <v>13</v>
      </c>
      <c r="BL9" s="222"/>
      <c r="BM9" s="26">
        <f aca="true" t="shared" si="9" ref="BM9:BR9">SUM(BM7:BM8)</f>
        <v>78</v>
      </c>
      <c r="BN9" s="27">
        <f t="shared" si="9"/>
        <v>94</v>
      </c>
      <c r="BO9" s="27">
        <f t="shared" si="9"/>
        <v>85</v>
      </c>
      <c r="BP9" s="27">
        <f t="shared" si="9"/>
        <v>75</v>
      </c>
      <c r="BQ9" s="28">
        <f t="shared" si="9"/>
        <v>104</v>
      </c>
      <c r="BR9" s="29">
        <f t="shared" si="9"/>
        <v>436</v>
      </c>
    </row>
    <row r="10" spans="2:70" ht="15.75" thickBot="1">
      <c r="B10" s="78" t="s">
        <v>13</v>
      </c>
      <c r="C10" s="79">
        <f>O7</f>
        <v>5276</v>
      </c>
      <c r="D10" s="80">
        <f>O8</f>
        <v>5859</v>
      </c>
      <c r="E10" s="81">
        <f>+C10+D10</f>
        <v>11135</v>
      </c>
      <c r="F10" s="82">
        <f>AI7</f>
        <v>25</v>
      </c>
      <c r="G10" s="80">
        <f>AI8</f>
        <v>27</v>
      </c>
      <c r="H10" s="81">
        <f>SUM(F10:G10)</f>
        <v>52</v>
      </c>
      <c r="I10" s="83">
        <f t="shared" si="3"/>
        <v>5301</v>
      </c>
      <c r="J10" s="84">
        <f t="shared" si="3"/>
        <v>5886</v>
      </c>
      <c r="K10" s="85">
        <f t="shared" si="3"/>
        <v>11187</v>
      </c>
      <c r="L10" s="69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86"/>
      <c r="D11" s="86"/>
      <c r="E11" s="69"/>
      <c r="F11" s="86"/>
      <c r="G11" s="86"/>
      <c r="H11" s="69"/>
      <c r="I11" s="87"/>
      <c r="J11" s="87"/>
      <c r="K11" s="88"/>
      <c r="L11" s="89"/>
      <c r="O11" s="205" t="s">
        <v>11</v>
      </c>
      <c r="P11" s="206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14" t="s">
        <v>11</v>
      </c>
      <c r="X11" s="215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5" t="s">
        <v>11</v>
      </c>
      <c r="AJ11" s="206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14" t="s">
        <v>11</v>
      </c>
      <c r="AR11" s="215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5" t="s">
        <v>11</v>
      </c>
      <c r="BD11" s="206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14" t="s">
        <v>11</v>
      </c>
      <c r="BL11" s="215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90" t="s">
        <v>43</v>
      </c>
      <c r="C12" s="91">
        <f aca="true" t="shared" si="10" ref="C12:K12">ROUND(C9/C10*100,2)</f>
        <v>30.1</v>
      </c>
      <c r="D12" s="92">
        <f t="shared" si="10"/>
        <v>38.11</v>
      </c>
      <c r="E12" s="93">
        <f t="shared" si="10"/>
        <v>34.32</v>
      </c>
      <c r="F12" s="91">
        <f t="shared" si="10"/>
        <v>8</v>
      </c>
      <c r="G12" s="92">
        <f t="shared" si="10"/>
        <v>3.7</v>
      </c>
      <c r="H12" s="93">
        <f t="shared" si="10"/>
        <v>5.77</v>
      </c>
      <c r="I12" s="94">
        <f t="shared" si="10"/>
        <v>29.99</v>
      </c>
      <c r="J12" s="95">
        <f t="shared" si="10"/>
        <v>37.95</v>
      </c>
      <c r="K12" s="96">
        <f t="shared" si="10"/>
        <v>34.18</v>
      </c>
      <c r="L12" s="89"/>
      <c r="N12" s="2"/>
      <c r="O12" s="205" t="s">
        <v>14</v>
      </c>
      <c r="P12" s="209"/>
      <c r="Q12" s="15">
        <v>52</v>
      </c>
      <c r="R12" s="16">
        <v>56</v>
      </c>
      <c r="S12" s="16">
        <v>60</v>
      </c>
      <c r="T12" s="16">
        <v>55</v>
      </c>
      <c r="U12" s="16">
        <v>40</v>
      </c>
      <c r="V12" s="16">
        <f>SUM(Q12:U12)</f>
        <v>263</v>
      </c>
      <c r="W12" s="212" t="s">
        <v>14</v>
      </c>
      <c r="X12" s="213"/>
      <c r="Y12" s="16">
        <v>51</v>
      </c>
      <c r="Z12" s="16">
        <v>58</v>
      </c>
      <c r="AA12" s="16">
        <v>59</v>
      </c>
      <c r="AB12" s="16">
        <v>46</v>
      </c>
      <c r="AC12" s="16">
        <v>52</v>
      </c>
      <c r="AD12" s="17">
        <f>SUM(Y12:AC12)</f>
        <v>266</v>
      </c>
      <c r="AI12" s="205" t="s">
        <v>14</v>
      </c>
      <c r="AJ12" s="209"/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6">
        <f>SUM(AK12:AO12)</f>
        <v>0</v>
      </c>
      <c r="AQ12" s="212" t="s">
        <v>14</v>
      </c>
      <c r="AR12" s="213"/>
      <c r="AS12" s="16">
        <v>0</v>
      </c>
      <c r="AT12" s="16">
        <v>0</v>
      </c>
      <c r="AU12" s="16">
        <v>0</v>
      </c>
      <c r="AV12" s="16">
        <v>1</v>
      </c>
      <c r="AW12" s="16">
        <v>0</v>
      </c>
      <c r="AX12" s="17">
        <f>SUM(AS12:AW12)</f>
        <v>1</v>
      </c>
      <c r="BC12" s="205" t="s">
        <v>14</v>
      </c>
      <c r="BD12" s="209"/>
      <c r="BE12" s="34">
        <f>Q12+AK12</f>
        <v>52</v>
      </c>
      <c r="BF12" s="34">
        <f aca="true" t="shared" si="11" ref="BF12:BI13">R12+AL12</f>
        <v>56</v>
      </c>
      <c r="BG12" s="34">
        <f t="shared" si="11"/>
        <v>60</v>
      </c>
      <c r="BH12" s="34">
        <f t="shared" si="11"/>
        <v>55</v>
      </c>
      <c r="BI12" s="34">
        <f t="shared" si="11"/>
        <v>40</v>
      </c>
      <c r="BJ12" s="16">
        <f>SUM(BE12:BI12)</f>
        <v>263</v>
      </c>
      <c r="BK12" s="212" t="s">
        <v>14</v>
      </c>
      <c r="BL12" s="213"/>
      <c r="BM12" s="16">
        <f>Y12+AS13</f>
        <v>51</v>
      </c>
      <c r="BN12" s="16">
        <f aca="true" t="shared" si="12" ref="BN12:BQ13">Z12+AT12</f>
        <v>58</v>
      </c>
      <c r="BO12" s="16">
        <f t="shared" si="12"/>
        <v>59</v>
      </c>
      <c r="BP12" s="16">
        <f t="shared" si="12"/>
        <v>47</v>
      </c>
      <c r="BQ12" s="16">
        <f t="shared" si="12"/>
        <v>52</v>
      </c>
      <c r="BR12" s="17">
        <f>SUM(BM12:BQ12)</f>
        <v>267</v>
      </c>
    </row>
    <row r="13" spans="5:70" ht="16.5" thickBot="1" thickTop="1">
      <c r="E13" s="48"/>
      <c r="H13" s="48"/>
      <c r="I13" s="97"/>
      <c r="J13" s="97"/>
      <c r="K13" s="98"/>
      <c r="L13" s="89"/>
      <c r="O13" s="205" t="s">
        <v>16</v>
      </c>
      <c r="P13" s="209"/>
      <c r="Q13" s="15">
        <v>61</v>
      </c>
      <c r="R13" s="21">
        <v>52</v>
      </c>
      <c r="S13" s="21">
        <v>55</v>
      </c>
      <c r="T13" s="21">
        <v>49</v>
      </c>
      <c r="U13" s="21">
        <v>56</v>
      </c>
      <c r="V13" s="21">
        <f>SUM(Q13:U13)</f>
        <v>273</v>
      </c>
      <c r="W13" s="210" t="s">
        <v>16</v>
      </c>
      <c r="X13" s="211"/>
      <c r="Y13" s="21">
        <v>73</v>
      </c>
      <c r="Z13" s="21">
        <v>43</v>
      </c>
      <c r="AA13" s="21">
        <v>50</v>
      </c>
      <c r="AB13" s="21">
        <v>48</v>
      </c>
      <c r="AC13" s="21">
        <v>52</v>
      </c>
      <c r="AD13" s="22">
        <f>SUM(Y13:AC13)</f>
        <v>266</v>
      </c>
      <c r="AI13" s="205" t="s">
        <v>16</v>
      </c>
      <c r="AJ13" s="209"/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21">
        <f>SUM(AK13:AO13)</f>
        <v>0</v>
      </c>
      <c r="AQ13" s="210" t="s">
        <v>16</v>
      </c>
      <c r="AR13" s="211"/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22">
        <f>SUM(AS13:AW13)</f>
        <v>0</v>
      </c>
      <c r="BC13" s="205" t="s">
        <v>16</v>
      </c>
      <c r="BD13" s="209"/>
      <c r="BE13" s="34">
        <f>Q13+AK13</f>
        <v>61</v>
      </c>
      <c r="BF13" s="34">
        <f t="shared" si="11"/>
        <v>52</v>
      </c>
      <c r="BG13" s="34">
        <f t="shared" si="11"/>
        <v>55</v>
      </c>
      <c r="BH13" s="34">
        <f t="shared" si="11"/>
        <v>49</v>
      </c>
      <c r="BI13" s="34">
        <f t="shared" si="11"/>
        <v>56</v>
      </c>
      <c r="BJ13" s="21">
        <f>SUM(BE13:BI13)</f>
        <v>273</v>
      </c>
      <c r="BK13" s="210" t="s">
        <v>16</v>
      </c>
      <c r="BL13" s="211"/>
      <c r="BM13" s="16">
        <f>Y13+AS14</f>
        <v>73</v>
      </c>
      <c r="BN13" s="16">
        <f t="shared" si="12"/>
        <v>43</v>
      </c>
      <c r="BO13" s="16">
        <f t="shared" si="12"/>
        <v>50</v>
      </c>
      <c r="BP13" s="16">
        <f t="shared" si="12"/>
        <v>48</v>
      </c>
      <c r="BQ13" s="16">
        <f t="shared" si="12"/>
        <v>52</v>
      </c>
      <c r="BR13" s="22">
        <f>SUM(BM13:BQ13)</f>
        <v>266</v>
      </c>
    </row>
    <row r="14" spans="1:70" ht="15">
      <c r="A14" s="2"/>
      <c r="E14" s="48"/>
      <c r="H14" s="48"/>
      <c r="I14" s="97"/>
      <c r="J14" s="97"/>
      <c r="K14" s="98"/>
      <c r="L14" s="99"/>
      <c r="O14" s="205" t="s">
        <v>13</v>
      </c>
      <c r="P14" s="206"/>
      <c r="Q14" s="25">
        <f aca="true" t="shared" si="13" ref="Q14:V14">SUM(Q12:Q13)</f>
        <v>113</v>
      </c>
      <c r="R14" s="25">
        <f t="shared" si="13"/>
        <v>108</v>
      </c>
      <c r="S14" s="25">
        <f t="shared" si="13"/>
        <v>115</v>
      </c>
      <c r="T14" s="25">
        <f t="shared" si="13"/>
        <v>104</v>
      </c>
      <c r="U14" s="25">
        <f t="shared" si="13"/>
        <v>96</v>
      </c>
      <c r="V14" s="25">
        <f t="shared" si="13"/>
        <v>536</v>
      </c>
      <c r="W14" s="207" t="s">
        <v>13</v>
      </c>
      <c r="X14" s="208"/>
      <c r="Y14" s="25">
        <f aca="true" t="shared" si="14" ref="Y14:AD14">SUM(Y12:Y13)</f>
        <v>124</v>
      </c>
      <c r="Z14" s="25">
        <f t="shared" si="14"/>
        <v>101</v>
      </c>
      <c r="AA14" s="25">
        <f t="shared" si="14"/>
        <v>109</v>
      </c>
      <c r="AB14" s="25">
        <f t="shared" si="14"/>
        <v>94</v>
      </c>
      <c r="AC14" s="25">
        <f t="shared" si="14"/>
        <v>104</v>
      </c>
      <c r="AD14" s="25">
        <f t="shared" si="14"/>
        <v>532</v>
      </c>
      <c r="AI14" s="205" t="s">
        <v>13</v>
      </c>
      <c r="AJ14" s="206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07" t="s">
        <v>13</v>
      </c>
      <c r="AR14" s="208"/>
      <c r="AS14" s="25">
        <f>SUM(AS13:AS13)</f>
        <v>0</v>
      </c>
      <c r="AT14" s="25">
        <f>SUM(AT12:AT13)</f>
        <v>0</v>
      </c>
      <c r="AU14" s="25">
        <f>SUM(AU12:AU13)</f>
        <v>0</v>
      </c>
      <c r="AV14" s="25">
        <f>SUM(AV12:AV13)</f>
        <v>1</v>
      </c>
      <c r="AW14" s="25">
        <f>SUM(AW12:AW13)</f>
        <v>0</v>
      </c>
      <c r="AX14" s="25">
        <f>SUM(AX12:AX13)</f>
        <v>1</v>
      </c>
      <c r="BC14" s="205" t="s">
        <v>13</v>
      </c>
      <c r="BD14" s="206"/>
      <c r="BE14" s="25">
        <f aca="true" t="shared" si="16" ref="BE14:BJ14">SUM(BE12:BE13)</f>
        <v>113</v>
      </c>
      <c r="BF14" s="25">
        <f t="shared" si="16"/>
        <v>108</v>
      </c>
      <c r="BG14" s="25">
        <f t="shared" si="16"/>
        <v>115</v>
      </c>
      <c r="BH14" s="25">
        <f t="shared" si="16"/>
        <v>104</v>
      </c>
      <c r="BI14" s="25">
        <f t="shared" si="16"/>
        <v>96</v>
      </c>
      <c r="BJ14" s="25">
        <f t="shared" si="16"/>
        <v>536</v>
      </c>
      <c r="BK14" s="207" t="s">
        <v>13</v>
      </c>
      <c r="BL14" s="208"/>
      <c r="BM14" s="25">
        <f aca="true" t="shared" si="17" ref="BM14:BR14">SUM(BM12:BM13)</f>
        <v>124</v>
      </c>
      <c r="BN14" s="25">
        <f t="shared" si="17"/>
        <v>101</v>
      </c>
      <c r="BO14" s="25">
        <f t="shared" si="17"/>
        <v>109</v>
      </c>
      <c r="BP14" s="25">
        <f t="shared" si="17"/>
        <v>95</v>
      </c>
      <c r="BQ14" s="25">
        <f t="shared" si="17"/>
        <v>104</v>
      </c>
      <c r="BR14" s="25">
        <f t="shared" si="17"/>
        <v>533</v>
      </c>
    </row>
    <row r="15" spans="1:70" ht="15.75" thickBot="1">
      <c r="A15" s="2"/>
      <c r="E15" s="48"/>
      <c r="H15" s="48"/>
      <c r="I15" s="97"/>
      <c r="J15" s="97"/>
      <c r="K15" s="98"/>
      <c r="L15" s="99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00" t="s">
        <v>44</v>
      </c>
      <c r="C16" s="250" t="s">
        <v>37</v>
      </c>
      <c r="D16" s="251"/>
      <c r="E16" s="252"/>
      <c r="F16" s="250" t="s">
        <v>38</v>
      </c>
      <c r="G16" s="251"/>
      <c r="H16" s="252"/>
      <c r="I16" s="253" t="s">
        <v>45</v>
      </c>
      <c r="J16" s="254"/>
      <c r="K16" s="255"/>
      <c r="L16" s="69"/>
      <c r="O16" s="205" t="s">
        <v>11</v>
      </c>
      <c r="P16" s="206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14" t="s">
        <v>11</v>
      </c>
      <c r="X16" s="215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5" t="s">
        <v>11</v>
      </c>
      <c r="AJ16" s="206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14" t="s">
        <v>11</v>
      </c>
      <c r="AR16" s="215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5" t="s">
        <v>11</v>
      </c>
      <c r="BD16" s="206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14" t="s">
        <v>11</v>
      </c>
      <c r="BL16" s="215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01" t="s">
        <v>46</v>
      </c>
      <c r="C17" s="102">
        <f>V27+AD27+V32+AD32+V37</f>
        <v>1790</v>
      </c>
      <c r="D17" s="103">
        <f>V28+AD28+V33+AD33+V38</f>
        <v>1762</v>
      </c>
      <c r="E17" s="104">
        <f>SUM(C17:D17)</f>
        <v>3552</v>
      </c>
      <c r="F17" s="105">
        <f>AP27+AX27+AP32+AX32+AP37</f>
        <v>3</v>
      </c>
      <c r="G17" s="103">
        <f>AP28+AX28+AP33+AX33+AP38</f>
        <v>14</v>
      </c>
      <c r="H17" s="104">
        <f>SUM(F17:G17)</f>
        <v>17</v>
      </c>
      <c r="I17" s="106">
        <f aca="true" t="shared" si="18" ref="I17:K20">+C17+F17</f>
        <v>1793</v>
      </c>
      <c r="J17" s="107">
        <f t="shared" si="18"/>
        <v>1776</v>
      </c>
      <c r="K17" s="108">
        <f t="shared" si="18"/>
        <v>3569</v>
      </c>
      <c r="L17" s="69"/>
      <c r="O17" s="205" t="s">
        <v>14</v>
      </c>
      <c r="P17" s="209"/>
      <c r="Q17" s="15">
        <v>42</v>
      </c>
      <c r="R17" s="15">
        <v>45</v>
      </c>
      <c r="S17" s="15">
        <v>37</v>
      </c>
      <c r="T17" s="15">
        <v>37</v>
      </c>
      <c r="U17" s="15">
        <v>45</v>
      </c>
      <c r="V17" s="16">
        <f>SUM(Q17:U17)</f>
        <v>206</v>
      </c>
      <c r="W17" s="212" t="s">
        <v>14</v>
      </c>
      <c r="X17" s="213"/>
      <c r="Y17" s="16">
        <v>43</v>
      </c>
      <c r="Z17" s="16">
        <v>45</v>
      </c>
      <c r="AA17" s="16">
        <v>42</v>
      </c>
      <c r="AB17" s="16">
        <v>39</v>
      </c>
      <c r="AC17" s="16">
        <v>55</v>
      </c>
      <c r="AD17" s="17">
        <f>SUM(Y17:AC17)</f>
        <v>224</v>
      </c>
      <c r="AI17" s="205" t="s">
        <v>14</v>
      </c>
      <c r="AJ17" s="209"/>
      <c r="AK17" s="36">
        <v>2</v>
      </c>
      <c r="AL17" s="36">
        <v>0</v>
      </c>
      <c r="AM17" s="36">
        <v>0</v>
      </c>
      <c r="AN17" s="36">
        <v>3</v>
      </c>
      <c r="AO17" s="36">
        <v>0</v>
      </c>
      <c r="AP17" s="16">
        <f>SUM(AK17:AO17)</f>
        <v>5</v>
      </c>
      <c r="AQ17" s="212" t="s">
        <v>14</v>
      </c>
      <c r="AR17" s="213"/>
      <c r="AS17" s="16">
        <v>4</v>
      </c>
      <c r="AT17" s="16">
        <v>0</v>
      </c>
      <c r="AU17" s="16">
        <v>2</v>
      </c>
      <c r="AV17" s="16">
        <v>0</v>
      </c>
      <c r="AW17" s="16">
        <v>2</v>
      </c>
      <c r="AX17" s="17">
        <f>SUM(AS17:AW17)</f>
        <v>8</v>
      </c>
      <c r="BC17" s="205" t="s">
        <v>14</v>
      </c>
      <c r="BD17" s="209"/>
      <c r="BE17" s="15">
        <f>Q17+AK17</f>
        <v>44</v>
      </c>
      <c r="BF17" s="15">
        <f aca="true" t="shared" si="19" ref="BF17:BI18">R17+AL17</f>
        <v>45</v>
      </c>
      <c r="BG17" s="15">
        <f t="shared" si="19"/>
        <v>37</v>
      </c>
      <c r="BH17" s="15">
        <f t="shared" si="19"/>
        <v>40</v>
      </c>
      <c r="BI17" s="15">
        <f t="shared" si="19"/>
        <v>45</v>
      </c>
      <c r="BJ17" s="16">
        <f>SUM(BE17:BI17)</f>
        <v>211</v>
      </c>
      <c r="BK17" s="212" t="s">
        <v>14</v>
      </c>
      <c r="BL17" s="213"/>
      <c r="BM17" s="16">
        <f>Y17+AS17</f>
        <v>47</v>
      </c>
      <c r="BN17" s="16">
        <f aca="true" t="shared" si="20" ref="BN17:BQ18">Z17+AT17</f>
        <v>45</v>
      </c>
      <c r="BO17" s="16">
        <f t="shared" si="20"/>
        <v>44</v>
      </c>
      <c r="BP17" s="16">
        <f t="shared" si="20"/>
        <v>39</v>
      </c>
      <c r="BQ17" s="16">
        <f t="shared" si="20"/>
        <v>57</v>
      </c>
      <c r="BR17" s="17">
        <f>SUM(BM17:BQ17)</f>
        <v>232</v>
      </c>
    </row>
    <row r="18" spans="2:70" ht="15.75" thickBot="1">
      <c r="B18" s="109" t="s">
        <v>47</v>
      </c>
      <c r="C18" s="110">
        <f>AD37</f>
        <v>525</v>
      </c>
      <c r="D18" s="111">
        <f>AD38</f>
        <v>564</v>
      </c>
      <c r="E18" s="112">
        <f>SUM(C18:D18)</f>
        <v>1089</v>
      </c>
      <c r="F18" s="113">
        <f>AX37</f>
        <v>1</v>
      </c>
      <c r="G18" s="111">
        <f>AX38</f>
        <v>0</v>
      </c>
      <c r="H18" s="112">
        <f>SUM(F18:G18)</f>
        <v>1</v>
      </c>
      <c r="I18" s="114">
        <f t="shared" si="18"/>
        <v>526</v>
      </c>
      <c r="J18" s="115">
        <f t="shared" si="18"/>
        <v>564</v>
      </c>
      <c r="K18" s="116">
        <f t="shared" si="18"/>
        <v>1090</v>
      </c>
      <c r="L18" s="89"/>
      <c r="O18" s="205" t="s">
        <v>16</v>
      </c>
      <c r="P18" s="209"/>
      <c r="Q18" s="15">
        <v>49</v>
      </c>
      <c r="R18" s="15">
        <v>46</v>
      </c>
      <c r="S18" s="15">
        <v>30</v>
      </c>
      <c r="T18" s="15">
        <v>40</v>
      </c>
      <c r="U18" s="15">
        <v>30</v>
      </c>
      <c r="V18" s="21">
        <f>SUM(Q18:U18)</f>
        <v>195</v>
      </c>
      <c r="W18" s="210" t="s">
        <v>16</v>
      </c>
      <c r="X18" s="211"/>
      <c r="Y18" s="16">
        <v>38</v>
      </c>
      <c r="Z18" s="16">
        <v>35</v>
      </c>
      <c r="AA18" s="16">
        <v>33</v>
      </c>
      <c r="AB18" s="16">
        <v>29</v>
      </c>
      <c r="AC18" s="16">
        <v>40</v>
      </c>
      <c r="AD18" s="22">
        <f>SUM(Y18:AC18)</f>
        <v>175</v>
      </c>
      <c r="AI18" s="205" t="s">
        <v>16</v>
      </c>
      <c r="AJ18" s="209"/>
      <c r="AK18" s="36">
        <v>1</v>
      </c>
      <c r="AL18" s="36">
        <v>0</v>
      </c>
      <c r="AM18" s="36">
        <v>0</v>
      </c>
      <c r="AN18" s="36">
        <v>0</v>
      </c>
      <c r="AO18" s="36">
        <v>0</v>
      </c>
      <c r="AP18" s="21">
        <f>SUM(AK18:AO18)</f>
        <v>1</v>
      </c>
      <c r="AQ18" s="210" t="s">
        <v>16</v>
      </c>
      <c r="AR18" s="211"/>
      <c r="AS18" s="16">
        <v>1</v>
      </c>
      <c r="AT18" s="16">
        <v>0</v>
      </c>
      <c r="AU18" s="16">
        <v>1</v>
      </c>
      <c r="AV18" s="16">
        <v>0</v>
      </c>
      <c r="AW18" s="16">
        <v>2</v>
      </c>
      <c r="AX18" s="22">
        <f>SUM(AS18:AW18)</f>
        <v>4</v>
      </c>
      <c r="BC18" s="205" t="s">
        <v>16</v>
      </c>
      <c r="BD18" s="209"/>
      <c r="BE18" s="20">
        <f>Q18+AK18</f>
        <v>50</v>
      </c>
      <c r="BF18" s="20">
        <f t="shared" si="19"/>
        <v>46</v>
      </c>
      <c r="BG18" s="20">
        <f t="shared" si="19"/>
        <v>30</v>
      </c>
      <c r="BH18" s="20">
        <f t="shared" si="19"/>
        <v>40</v>
      </c>
      <c r="BI18" s="20">
        <f t="shared" si="19"/>
        <v>30</v>
      </c>
      <c r="BJ18" s="21">
        <f>SUM(BE18:BI18)</f>
        <v>196</v>
      </c>
      <c r="BK18" s="210" t="s">
        <v>16</v>
      </c>
      <c r="BL18" s="211"/>
      <c r="BM18" s="16">
        <f>Y18+AS18</f>
        <v>39</v>
      </c>
      <c r="BN18" s="16">
        <f t="shared" si="20"/>
        <v>35</v>
      </c>
      <c r="BO18" s="16">
        <f t="shared" si="20"/>
        <v>34</v>
      </c>
      <c r="BP18" s="16">
        <f t="shared" si="20"/>
        <v>29</v>
      </c>
      <c r="BQ18" s="16">
        <f t="shared" si="20"/>
        <v>42</v>
      </c>
      <c r="BR18" s="22">
        <f>SUM(BM18:BQ18)</f>
        <v>179</v>
      </c>
    </row>
    <row r="19" spans="2:70" ht="15">
      <c r="B19" s="117" t="s">
        <v>48</v>
      </c>
      <c r="C19" s="71">
        <f>V42</f>
        <v>347</v>
      </c>
      <c r="D19" s="72">
        <f>V43</f>
        <v>370</v>
      </c>
      <c r="E19" s="73">
        <f>SUM(C19:D19)</f>
        <v>717</v>
      </c>
      <c r="F19" s="74">
        <f>AP42</f>
        <v>0</v>
      </c>
      <c r="G19" s="72">
        <f>AP43</f>
        <v>1</v>
      </c>
      <c r="H19" s="73">
        <f>SUM(F19:G19)</f>
        <v>1</v>
      </c>
      <c r="I19" s="75">
        <f t="shared" si="18"/>
        <v>347</v>
      </c>
      <c r="J19" s="76">
        <f t="shared" si="18"/>
        <v>371</v>
      </c>
      <c r="K19" s="118">
        <f t="shared" si="18"/>
        <v>718</v>
      </c>
      <c r="L19" s="89"/>
      <c r="O19" s="205" t="s">
        <v>13</v>
      </c>
      <c r="P19" s="206"/>
      <c r="Q19" s="25">
        <f aca="true" t="shared" si="21" ref="Q19:V19">SUM(Q17:Q18)</f>
        <v>91</v>
      </c>
      <c r="R19" s="25">
        <f t="shared" si="21"/>
        <v>91</v>
      </c>
      <c r="S19" s="25">
        <f t="shared" si="21"/>
        <v>67</v>
      </c>
      <c r="T19" s="25">
        <f t="shared" si="21"/>
        <v>77</v>
      </c>
      <c r="U19" s="25">
        <f t="shared" si="21"/>
        <v>75</v>
      </c>
      <c r="V19" s="25">
        <f t="shared" si="21"/>
        <v>401</v>
      </c>
      <c r="W19" s="207" t="s">
        <v>13</v>
      </c>
      <c r="X19" s="208"/>
      <c r="Y19" s="25">
        <f aca="true" t="shared" si="22" ref="Y19:AD19">SUM(Y17:Y18)</f>
        <v>81</v>
      </c>
      <c r="Z19" s="25">
        <f t="shared" si="22"/>
        <v>80</v>
      </c>
      <c r="AA19" s="25">
        <f t="shared" si="22"/>
        <v>75</v>
      </c>
      <c r="AB19" s="25">
        <f t="shared" si="22"/>
        <v>68</v>
      </c>
      <c r="AC19" s="25">
        <f t="shared" si="22"/>
        <v>95</v>
      </c>
      <c r="AD19" s="25">
        <f t="shared" si="22"/>
        <v>399</v>
      </c>
      <c r="AI19" s="205" t="s">
        <v>13</v>
      </c>
      <c r="AJ19" s="206"/>
      <c r="AK19" s="25">
        <f aca="true" t="shared" si="23" ref="AK19:AP19">SUM(AK17:AK18)</f>
        <v>3</v>
      </c>
      <c r="AL19" s="25">
        <f t="shared" si="23"/>
        <v>0</v>
      </c>
      <c r="AM19" s="25">
        <f t="shared" si="23"/>
        <v>0</v>
      </c>
      <c r="AN19" s="25">
        <f t="shared" si="23"/>
        <v>3</v>
      </c>
      <c r="AO19" s="25">
        <f t="shared" si="23"/>
        <v>0</v>
      </c>
      <c r="AP19" s="25">
        <f t="shared" si="23"/>
        <v>6</v>
      </c>
      <c r="AQ19" s="207" t="s">
        <v>13</v>
      </c>
      <c r="AR19" s="208"/>
      <c r="AS19" s="25">
        <f aca="true" t="shared" si="24" ref="AS19:AX19">SUM(AS17:AS18)</f>
        <v>5</v>
      </c>
      <c r="AT19" s="25">
        <f t="shared" si="24"/>
        <v>0</v>
      </c>
      <c r="AU19" s="25">
        <f t="shared" si="24"/>
        <v>3</v>
      </c>
      <c r="AV19" s="25">
        <f t="shared" si="24"/>
        <v>0</v>
      </c>
      <c r="AW19" s="25">
        <f t="shared" si="24"/>
        <v>4</v>
      </c>
      <c r="AX19" s="25">
        <f t="shared" si="24"/>
        <v>12</v>
      </c>
      <c r="BC19" s="205" t="s">
        <v>13</v>
      </c>
      <c r="BD19" s="206"/>
      <c r="BE19" s="25">
        <f aca="true" t="shared" si="25" ref="BE19:BJ19">SUM(BE17:BE18)</f>
        <v>94</v>
      </c>
      <c r="BF19" s="25">
        <f t="shared" si="25"/>
        <v>91</v>
      </c>
      <c r="BG19" s="25">
        <f t="shared" si="25"/>
        <v>67</v>
      </c>
      <c r="BH19" s="25">
        <f t="shared" si="25"/>
        <v>80</v>
      </c>
      <c r="BI19" s="25">
        <f t="shared" si="25"/>
        <v>75</v>
      </c>
      <c r="BJ19" s="25">
        <f t="shared" si="25"/>
        <v>407</v>
      </c>
      <c r="BK19" s="207" t="s">
        <v>13</v>
      </c>
      <c r="BL19" s="208"/>
      <c r="BM19" s="25">
        <f aca="true" t="shared" si="26" ref="BM19:BR19">SUM(BM17:BM18)</f>
        <v>86</v>
      </c>
      <c r="BN19" s="25">
        <f t="shared" si="26"/>
        <v>80</v>
      </c>
      <c r="BO19" s="25">
        <f t="shared" si="26"/>
        <v>78</v>
      </c>
      <c r="BP19" s="25">
        <f t="shared" si="26"/>
        <v>68</v>
      </c>
      <c r="BQ19" s="25">
        <f t="shared" si="26"/>
        <v>99</v>
      </c>
      <c r="BR19" s="25">
        <f t="shared" si="26"/>
        <v>411</v>
      </c>
    </row>
    <row r="20" spans="2:70" ht="15.75" thickBot="1">
      <c r="B20" s="119" t="s">
        <v>24</v>
      </c>
      <c r="C20" s="120">
        <f>C9-C18-C19</f>
        <v>716</v>
      </c>
      <c r="D20" s="121">
        <f>D9-D18-D19</f>
        <v>1299</v>
      </c>
      <c r="E20" s="122">
        <f>SUM(C20:D20)</f>
        <v>2015</v>
      </c>
      <c r="F20" s="123">
        <f>F9-F18-F19</f>
        <v>1</v>
      </c>
      <c r="G20" s="121">
        <f>G9-G18-G19</f>
        <v>0</v>
      </c>
      <c r="H20" s="124">
        <f>H9-H18-H19</f>
        <v>1</v>
      </c>
      <c r="I20" s="125">
        <f>+C20+F20</f>
        <v>717</v>
      </c>
      <c r="J20" s="126">
        <f t="shared" si="18"/>
        <v>1299</v>
      </c>
      <c r="K20" s="127">
        <f t="shared" si="18"/>
        <v>2016</v>
      </c>
      <c r="L20" s="89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256" t="s">
        <v>49</v>
      </c>
      <c r="C21" s="258" t="s">
        <v>50</v>
      </c>
      <c r="D21" s="260" t="s">
        <v>51</v>
      </c>
      <c r="E21" s="262" t="s">
        <v>52</v>
      </c>
      <c r="F21" s="258" t="s">
        <v>50</v>
      </c>
      <c r="G21" s="260" t="s">
        <v>51</v>
      </c>
      <c r="H21" s="262" t="s">
        <v>53</v>
      </c>
      <c r="I21" s="264" t="s">
        <v>50</v>
      </c>
      <c r="J21" s="266" t="s">
        <v>51</v>
      </c>
      <c r="K21" s="268" t="s">
        <v>54</v>
      </c>
      <c r="L21" s="89"/>
      <c r="O21" s="205" t="s">
        <v>11</v>
      </c>
      <c r="P21" s="206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14" t="s">
        <v>11</v>
      </c>
      <c r="X21" s="215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5" t="s">
        <v>11</v>
      </c>
      <c r="AJ21" s="206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14" t="s">
        <v>11</v>
      </c>
      <c r="AR21" s="215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5" t="s">
        <v>11</v>
      </c>
      <c r="BD21" s="206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14" t="s">
        <v>11</v>
      </c>
      <c r="BL21" s="215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257"/>
      <c r="C22" s="259"/>
      <c r="D22" s="261"/>
      <c r="E22" s="263"/>
      <c r="F22" s="259"/>
      <c r="G22" s="261"/>
      <c r="H22" s="263"/>
      <c r="I22" s="265"/>
      <c r="J22" s="267"/>
      <c r="K22" s="269"/>
      <c r="L22" s="89"/>
      <c r="O22" s="205" t="s">
        <v>14</v>
      </c>
      <c r="P22" s="209"/>
      <c r="Q22" s="15">
        <v>37</v>
      </c>
      <c r="R22" s="15">
        <v>46</v>
      </c>
      <c r="S22" s="15">
        <v>46</v>
      </c>
      <c r="T22" s="15">
        <v>63</v>
      </c>
      <c r="U22" s="15">
        <v>58</v>
      </c>
      <c r="V22" s="16">
        <f>SUM(Q22:U22)</f>
        <v>250</v>
      </c>
      <c r="W22" s="212" t="s">
        <v>14</v>
      </c>
      <c r="X22" s="213"/>
      <c r="Y22" s="16">
        <v>52</v>
      </c>
      <c r="Z22" s="16">
        <v>56</v>
      </c>
      <c r="AA22" s="16">
        <v>57</v>
      </c>
      <c r="AB22" s="16">
        <v>62</v>
      </c>
      <c r="AC22" s="16">
        <v>73</v>
      </c>
      <c r="AD22" s="17">
        <f>SUM(Y22:AC22)</f>
        <v>300</v>
      </c>
      <c r="AI22" s="205" t="s">
        <v>14</v>
      </c>
      <c r="AJ22" s="209"/>
      <c r="AK22" s="15">
        <v>2</v>
      </c>
      <c r="AL22" s="15">
        <v>0</v>
      </c>
      <c r="AM22" s="15">
        <v>1</v>
      </c>
      <c r="AN22" s="15">
        <v>0</v>
      </c>
      <c r="AO22" s="15">
        <v>2</v>
      </c>
      <c r="AP22" s="16">
        <f>SUM(AK22:AO22)</f>
        <v>5</v>
      </c>
      <c r="AQ22" s="212" t="s">
        <v>14</v>
      </c>
      <c r="AR22" s="213"/>
      <c r="AS22" s="16">
        <v>0</v>
      </c>
      <c r="AT22" s="16">
        <v>0</v>
      </c>
      <c r="AU22" s="16">
        <v>1</v>
      </c>
      <c r="AV22" s="16">
        <v>0</v>
      </c>
      <c r="AW22" s="16">
        <v>0</v>
      </c>
      <c r="AX22" s="17">
        <f>SUM(AS22:AW22)</f>
        <v>1</v>
      </c>
      <c r="BC22" s="205" t="s">
        <v>14</v>
      </c>
      <c r="BD22" s="209"/>
      <c r="BE22" s="15">
        <f>Q22+AK22</f>
        <v>39</v>
      </c>
      <c r="BF22" s="15">
        <f aca="true" t="shared" si="27" ref="BF22:BI23">R22+AL22</f>
        <v>46</v>
      </c>
      <c r="BG22" s="15">
        <f t="shared" si="27"/>
        <v>47</v>
      </c>
      <c r="BH22" s="15">
        <f t="shared" si="27"/>
        <v>63</v>
      </c>
      <c r="BI22" s="15">
        <f t="shared" si="27"/>
        <v>60</v>
      </c>
      <c r="BJ22" s="16">
        <f>SUM(BE22:BI22)</f>
        <v>255</v>
      </c>
      <c r="BK22" s="212" t="s">
        <v>14</v>
      </c>
      <c r="BL22" s="213"/>
      <c r="BM22" s="16">
        <f>Y22+AS22</f>
        <v>52</v>
      </c>
      <c r="BN22" s="16">
        <f aca="true" t="shared" si="28" ref="BN22:BQ23">Z22+AT22</f>
        <v>56</v>
      </c>
      <c r="BO22" s="16">
        <f t="shared" si="28"/>
        <v>58</v>
      </c>
      <c r="BP22" s="16">
        <f t="shared" si="28"/>
        <v>62</v>
      </c>
      <c r="BQ22" s="16">
        <f t="shared" si="28"/>
        <v>73</v>
      </c>
      <c r="BR22" s="17">
        <f>SUM(BM22:BQ22)</f>
        <v>301</v>
      </c>
    </row>
    <row r="23" spans="2:70" ht="16.5" thickBot="1" thickTop="1">
      <c r="B23" s="128" t="s">
        <v>46</v>
      </c>
      <c r="C23" s="129">
        <f>ROUND(C17/$C$10,4)</f>
        <v>0.3393</v>
      </c>
      <c r="D23" s="130">
        <f>ROUND(D17/$D$10,4)</f>
        <v>0.3007</v>
      </c>
      <c r="E23" s="131">
        <f>ROUND(E17/$E$10,4)</f>
        <v>0.319</v>
      </c>
      <c r="F23" s="129">
        <f>ROUND(F17/$F$10,4)</f>
        <v>0.12</v>
      </c>
      <c r="G23" s="130">
        <f>ROUND(G17/$G$10,4)</f>
        <v>0.5185</v>
      </c>
      <c r="H23" s="131">
        <f>ROUND(H17/$H$10,4)</f>
        <v>0.3269</v>
      </c>
      <c r="I23" s="132">
        <f>ROUND(I17/$I$10,4)</f>
        <v>0.3382</v>
      </c>
      <c r="J23" s="133">
        <f>ROUND(J17/$J$10,4)</f>
        <v>0.3017</v>
      </c>
      <c r="K23" s="134">
        <f>ROUND(K17/$K$10,4)</f>
        <v>0.319</v>
      </c>
      <c r="L23" s="89"/>
      <c r="O23" s="205" t="s">
        <v>16</v>
      </c>
      <c r="P23" s="209"/>
      <c r="Q23" s="15">
        <v>40</v>
      </c>
      <c r="R23" s="15">
        <v>40</v>
      </c>
      <c r="S23" s="15">
        <v>58</v>
      </c>
      <c r="T23" s="15">
        <v>45</v>
      </c>
      <c r="U23" s="15">
        <v>61</v>
      </c>
      <c r="V23" s="21">
        <f>SUM(Q23:U23)</f>
        <v>244</v>
      </c>
      <c r="W23" s="210" t="s">
        <v>16</v>
      </c>
      <c r="X23" s="211"/>
      <c r="Y23" s="16">
        <v>51</v>
      </c>
      <c r="Z23" s="16">
        <v>50</v>
      </c>
      <c r="AA23" s="16">
        <v>64</v>
      </c>
      <c r="AB23" s="16">
        <v>74</v>
      </c>
      <c r="AC23" s="16">
        <v>64</v>
      </c>
      <c r="AD23" s="22">
        <f>SUM(Y23:AC23)</f>
        <v>303</v>
      </c>
      <c r="AI23" s="205" t="s">
        <v>16</v>
      </c>
      <c r="AJ23" s="209"/>
      <c r="AK23" s="15">
        <v>1</v>
      </c>
      <c r="AL23" s="15">
        <v>0</v>
      </c>
      <c r="AM23" s="15">
        <v>1</v>
      </c>
      <c r="AN23" s="15">
        <v>1</v>
      </c>
      <c r="AO23" s="15">
        <v>1</v>
      </c>
      <c r="AP23" s="21">
        <f>SUM(AK23:AO23)</f>
        <v>4</v>
      </c>
      <c r="AQ23" s="210" t="s">
        <v>16</v>
      </c>
      <c r="AR23" s="211"/>
      <c r="AS23" s="16">
        <v>0</v>
      </c>
      <c r="AT23" s="16">
        <v>0</v>
      </c>
      <c r="AU23" s="16">
        <v>2</v>
      </c>
      <c r="AV23" s="16">
        <v>1</v>
      </c>
      <c r="AW23" s="16">
        <v>0</v>
      </c>
      <c r="AX23" s="22">
        <f>SUM(AS23:AW23)</f>
        <v>3</v>
      </c>
      <c r="BC23" s="205" t="s">
        <v>16</v>
      </c>
      <c r="BD23" s="209"/>
      <c r="BE23" s="15">
        <f>Q23+AK23</f>
        <v>41</v>
      </c>
      <c r="BF23" s="15">
        <f t="shared" si="27"/>
        <v>40</v>
      </c>
      <c r="BG23" s="15">
        <f t="shared" si="27"/>
        <v>59</v>
      </c>
      <c r="BH23" s="15">
        <f t="shared" si="27"/>
        <v>46</v>
      </c>
      <c r="BI23" s="15">
        <f t="shared" si="27"/>
        <v>62</v>
      </c>
      <c r="BJ23" s="21">
        <f>SUM(BE23:BI23)</f>
        <v>248</v>
      </c>
      <c r="BK23" s="210" t="s">
        <v>16</v>
      </c>
      <c r="BL23" s="211"/>
      <c r="BM23" s="16">
        <f>Y23+AS23</f>
        <v>51</v>
      </c>
      <c r="BN23" s="16">
        <f t="shared" si="28"/>
        <v>50</v>
      </c>
      <c r="BO23" s="16">
        <f t="shared" si="28"/>
        <v>66</v>
      </c>
      <c r="BP23" s="16">
        <f t="shared" si="28"/>
        <v>75</v>
      </c>
      <c r="BQ23" s="16">
        <f t="shared" si="28"/>
        <v>64</v>
      </c>
      <c r="BR23" s="22">
        <f>SUM(BM23:BQ23)</f>
        <v>306</v>
      </c>
    </row>
    <row r="24" spans="2:70" ht="15">
      <c r="B24" s="135" t="s">
        <v>47</v>
      </c>
      <c r="C24" s="136">
        <f>ROUND(C18/$C$10,4)</f>
        <v>0.0995</v>
      </c>
      <c r="D24" s="137">
        <f>ROUND(D18/$D$10,4)</f>
        <v>0.0963</v>
      </c>
      <c r="E24" s="138">
        <f>ROUND(E18/$E$10,4)</f>
        <v>0.0978</v>
      </c>
      <c r="F24" s="136">
        <f>ROUND(F18/$F$10,4)</f>
        <v>0.04</v>
      </c>
      <c r="G24" s="137">
        <f>ROUND(G18/$G$10,4)</f>
        <v>0</v>
      </c>
      <c r="H24" s="138">
        <f>ROUND(H18/$H$10,4)</f>
        <v>0.0192</v>
      </c>
      <c r="I24" s="139">
        <f>ROUND(I18/$I$10,4)</f>
        <v>0.0992</v>
      </c>
      <c r="J24" s="140">
        <f>ROUND(J18/$J$10,4)</f>
        <v>0.0958</v>
      </c>
      <c r="K24" s="141">
        <f>ROUND(K18/$K$10,4)</f>
        <v>0.0974</v>
      </c>
      <c r="O24" s="205" t="s">
        <v>13</v>
      </c>
      <c r="P24" s="206"/>
      <c r="Q24" s="25">
        <f aca="true" t="shared" si="29" ref="Q24:V24">SUM(Q22:Q23)</f>
        <v>77</v>
      </c>
      <c r="R24" s="25">
        <f t="shared" si="29"/>
        <v>86</v>
      </c>
      <c r="S24" s="25">
        <f t="shared" si="29"/>
        <v>104</v>
      </c>
      <c r="T24" s="25">
        <f t="shared" si="29"/>
        <v>108</v>
      </c>
      <c r="U24" s="25">
        <f t="shared" si="29"/>
        <v>119</v>
      </c>
      <c r="V24" s="25">
        <f t="shared" si="29"/>
        <v>494</v>
      </c>
      <c r="W24" s="207" t="s">
        <v>13</v>
      </c>
      <c r="X24" s="208"/>
      <c r="Y24" s="25">
        <f aca="true" t="shared" si="30" ref="Y24:AD24">SUM(Y22:Y23)</f>
        <v>103</v>
      </c>
      <c r="Z24" s="25">
        <f t="shared" si="30"/>
        <v>106</v>
      </c>
      <c r="AA24" s="25">
        <f t="shared" si="30"/>
        <v>121</v>
      </c>
      <c r="AB24" s="25">
        <f t="shared" si="30"/>
        <v>136</v>
      </c>
      <c r="AC24" s="25">
        <f t="shared" si="30"/>
        <v>137</v>
      </c>
      <c r="AD24" s="25">
        <f t="shared" si="30"/>
        <v>603</v>
      </c>
      <c r="AI24" s="205" t="s">
        <v>13</v>
      </c>
      <c r="AJ24" s="206"/>
      <c r="AK24" s="25">
        <f aca="true" t="shared" si="31" ref="AK24:AP24">SUM(AK22:AK23)</f>
        <v>3</v>
      </c>
      <c r="AL24" s="25">
        <f t="shared" si="31"/>
        <v>0</v>
      </c>
      <c r="AM24" s="25">
        <f t="shared" si="31"/>
        <v>2</v>
      </c>
      <c r="AN24" s="25">
        <f t="shared" si="31"/>
        <v>1</v>
      </c>
      <c r="AO24" s="25">
        <f t="shared" si="31"/>
        <v>3</v>
      </c>
      <c r="AP24" s="39">
        <f t="shared" si="31"/>
        <v>9</v>
      </c>
      <c r="AQ24" s="207" t="s">
        <v>13</v>
      </c>
      <c r="AR24" s="208"/>
      <c r="AS24" s="25">
        <f aca="true" t="shared" si="32" ref="AS24:AX24">SUM(AS22:AS23)</f>
        <v>0</v>
      </c>
      <c r="AT24" s="25">
        <f t="shared" si="32"/>
        <v>0</v>
      </c>
      <c r="AU24" s="25">
        <f t="shared" si="32"/>
        <v>3</v>
      </c>
      <c r="AV24" s="25">
        <f t="shared" si="32"/>
        <v>1</v>
      </c>
      <c r="AW24" s="25">
        <f t="shared" si="32"/>
        <v>0</v>
      </c>
      <c r="AX24" s="25">
        <f t="shared" si="32"/>
        <v>4</v>
      </c>
      <c r="BC24" s="205" t="s">
        <v>13</v>
      </c>
      <c r="BD24" s="206"/>
      <c r="BE24" s="25">
        <f aca="true" t="shared" si="33" ref="BE24:BJ24">SUM(BE22:BE23)</f>
        <v>80</v>
      </c>
      <c r="BF24" s="25">
        <f t="shared" si="33"/>
        <v>86</v>
      </c>
      <c r="BG24" s="25">
        <f t="shared" si="33"/>
        <v>106</v>
      </c>
      <c r="BH24" s="25">
        <f t="shared" si="33"/>
        <v>109</v>
      </c>
      <c r="BI24" s="25">
        <f t="shared" si="33"/>
        <v>122</v>
      </c>
      <c r="BJ24" s="25">
        <f t="shared" si="33"/>
        <v>503</v>
      </c>
      <c r="BK24" s="207" t="s">
        <v>13</v>
      </c>
      <c r="BL24" s="208"/>
      <c r="BM24" s="25">
        <f aca="true" t="shared" si="34" ref="BM24:BR24">SUM(BM22:BM23)</f>
        <v>103</v>
      </c>
      <c r="BN24" s="25">
        <f t="shared" si="34"/>
        <v>106</v>
      </c>
      <c r="BO24" s="25">
        <f t="shared" si="34"/>
        <v>124</v>
      </c>
      <c r="BP24" s="25">
        <f t="shared" si="34"/>
        <v>137</v>
      </c>
      <c r="BQ24" s="25">
        <f t="shared" si="34"/>
        <v>137</v>
      </c>
      <c r="BR24" s="25">
        <f t="shared" si="34"/>
        <v>607</v>
      </c>
    </row>
    <row r="25" spans="2:70" ht="15">
      <c r="B25" s="135" t="s">
        <v>48</v>
      </c>
      <c r="C25" s="136">
        <f>ROUND(C19/$C$10,4)</f>
        <v>0.0658</v>
      </c>
      <c r="D25" s="137">
        <f>ROUND(D19/$D$10,4)</f>
        <v>0.0632</v>
      </c>
      <c r="E25" s="138">
        <f>ROUND(E19/$E$10,4)</f>
        <v>0.0644</v>
      </c>
      <c r="F25" s="136">
        <f>ROUND(F19/$F$10,4)</f>
        <v>0</v>
      </c>
      <c r="G25" s="137">
        <f>ROUND(G19/$G$10,4)</f>
        <v>0.037</v>
      </c>
      <c r="H25" s="138">
        <f>ROUND(H19/$H$10,4)</f>
        <v>0.0192</v>
      </c>
      <c r="I25" s="139">
        <f>ROUND(I19/$I$10,4)</f>
        <v>0.0655</v>
      </c>
      <c r="J25" s="140">
        <f>ROUND(J19/$J$10,4)</f>
        <v>0.063</v>
      </c>
      <c r="K25" s="141">
        <f>ROUND(K19/$K$10,4)</f>
        <v>0.0642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142" t="s">
        <v>24</v>
      </c>
      <c r="C26" s="143">
        <f>ROUND(C20/$C$10,4)</f>
        <v>0.1357</v>
      </c>
      <c r="D26" s="144">
        <f>ROUND(D20/$D$10,4)</f>
        <v>0.2217</v>
      </c>
      <c r="E26" s="145">
        <f>ROUND(E20/$E$10,4)</f>
        <v>0.181</v>
      </c>
      <c r="F26" s="143">
        <f>ROUND(F20/$F$10,4)</f>
        <v>0.04</v>
      </c>
      <c r="G26" s="144">
        <f>ROUND(G20/$G$10,4)</f>
        <v>0</v>
      </c>
      <c r="H26" s="145">
        <f>ROUND(H20/$H$10,4)</f>
        <v>0.0192</v>
      </c>
      <c r="I26" s="146">
        <f>ROUND(I20/$I$10,4)</f>
        <v>0.1353</v>
      </c>
      <c r="J26" s="147">
        <f>ROUND(J20/$J$10,4)</f>
        <v>0.2207</v>
      </c>
      <c r="K26" s="148">
        <f>ROUND(K20/$K$10,4)</f>
        <v>0.1802</v>
      </c>
      <c r="O26" s="205" t="s">
        <v>11</v>
      </c>
      <c r="P26" s="206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14" t="s">
        <v>11</v>
      </c>
      <c r="X26" s="215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5" t="s">
        <v>11</v>
      </c>
      <c r="AJ26" s="206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14" t="s">
        <v>11</v>
      </c>
      <c r="AR26" s="215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5" t="s">
        <v>11</v>
      </c>
      <c r="BD26" s="206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14" t="s">
        <v>11</v>
      </c>
      <c r="BL26" s="215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97"/>
      <c r="J27" s="97"/>
      <c r="K27" s="97"/>
      <c r="O27" s="205" t="s">
        <v>14</v>
      </c>
      <c r="P27" s="209"/>
      <c r="Q27" s="15">
        <v>92</v>
      </c>
      <c r="R27" s="15">
        <v>83</v>
      </c>
      <c r="S27" s="15">
        <v>76</v>
      </c>
      <c r="T27" s="15">
        <v>65</v>
      </c>
      <c r="U27" s="15">
        <v>64</v>
      </c>
      <c r="V27" s="16">
        <f>SUM(Q27:U27)</f>
        <v>380</v>
      </c>
      <c r="W27" s="212" t="s">
        <v>14</v>
      </c>
      <c r="X27" s="213"/>
      <c r="Y27" s="16">
        <v>62</v>
      </c>
      <c r="Z27" s="16">
        <v>66</v>
      </c>
      <c r="AA27" s="16">
        <v>51</v>
      </c>
      <c r="AB27" s="16">
        <v>62</v>
      </c>
      <c r="AC27" s="16">
        <v>48</v>
      </c>
      <c r="AD27" s="17">
        <f>SUM(Y27:AC27)</f>
        <v>289</v>
      </c>
      <c r="AI27" s="205" t="s">
        <v>14</v>
      </c>
      <c r="AJ27" s="209"/>
      <c r="AK27" s="15">
        <v>0</v>
      </c>
      <c r="AL27" s="15">
        <v>1</v>
      </c>
      <c r="AM27" s="15">
        <v>0</v>
      </c>
      <c r="AN27" s="15">
        <v>1</v>
      </c>
      <c r="AO27" s="15">
        <v>0</v>
      </c>
      <c r="AP27" s="16">
        <f>SUM(AK27:AO27)</f>
        <v>2</v>
      </c>
      <c r="AQ27" s="212" t="s">
        <v>14</v>
      </c>
      <c r="AR27" s="213"/>
      <c r="AS27" s="16">
        <v>0</v>
      </c>
      <c r="AT27" s="16">
        <v>0</v>
      </c>
      <c r="AU27" s="16">
        <v>0</v>
      </c>
      <c r="AV27" s="16">
        <v>0</v>
      </c>
      <c r="AW27" s="16">
        <v>1</v>
      </c>
      <c r="AX27" s="17">
        <f>SUM(AS27:AW27)</f>
        <v>1</v>
      </c>
      <c r="BC27" s="205" t="s">
        <v>14</v>
      </c>
      <c r="BD27" s="209"/>
      <c r="BE27" s="15">
        <f>Q27+AK27</f>
        <v>92</v>
      </c>
      <c r="BF27" s="15">
        <f aca="true" t="shared" si="35" ref="BF27:BI28">R27+AL27</f>
        <v>84</v>
      </c>
      <c r="BG27" s="15">
        <f t="shared" si="35"/>
        <v>76</v>
      </c>
      <c r="BH27" s="15">
        <f t="shared" si="35"/>
        <v>66</v>
      </c>
      <c r="BI27" s="15">
        <f t="shared" si="35"/>
        <v>64</v>
      </c>
      <c r="BJ27" s="16">
        <f>SUM(BE27:BI27)</f>
        <v>382</v>
      </c>
      <c r="BK27" s="212" t="s">
        <v>14</v>
      </c>
      <c r="BL27" s="213"/>
      <c r="BM27" s="16">
        <f>Y27+AS27</f>
        <v>62</v>
      </c>
      <c r="BN27" s="16">
        <f aca="true" t="shared" si="36" ref="BN27:BQ28">Z27+AT27</f>
        <v>66</v>
      </c>
      <c r="BO27" s="16">
        <f t="shared" si="36"/>
        <v>51</v>
      </c>
      <c r="BP27" s="16">
        <f t="shared" si="36"/>
        <v>62</v>
      </c>
      <c r="BQ27" s="16">
        <f t="shared" si="36"/>
        <v>49</v>
      </c>
      <c r="BR27" s="17">
        <f>SUM(BM27:BQ27)</f>
        <v>290</v>
      </c>
    </row>
    <row r="28" spans="9:70" ht="15.75" thickBot="1">
      <c r="I28" s="97"/>
      <c r="J28" s="97"/>
      <c r="K28" s="97"/>
      <c r="O28" s="205" t="s">
        <v>16</v>
      </c>
      <c r="P28" s="209"/>
      <c r="Q28" s="15">
        <v>67</v>
      </c>
      <c r="R28" s="15">
        <v>59</v>
      </c>
      <c r="S28" s="15">
        <v>67</v>
      </c>
      <c r="T28" s="15">
        <v>74</v>
      </c>
      <c r="U28" s="15">
        <v>85</v>
      </c>
      <c r="V28" s="21">
        <f>SUM(Q28:U28)</f>
        <v>352</v>
      </c>
      <c r="W28" s="210" t="s">
        <v>16</v>
      </c>
      <c r="X28" s="211"/>
      <c r="Y28" s="16">
        <v>63</v>
      </c>
      <c r="Z28" s="16">
        <v>58</v>
      </c>
      <c r="AA28" s="16">
        <v>61</v>
      </c>
      <c r="AB28" s="16">
        <v>56</v>
      </c>
      <c r="AC28" s="16">
        <v>60</v>
      </c>
      <c r="AD28" s="22">
        <f>SUM(Y28:AC28)</f>
        <v>298</v>
      </c>
      <c r="AI28" s="205" t="s">
        <v>16</v>
      </c>
      <c r="AJ28" s="209"/>
      <c r="AK28" s="15">
        <v>2</v>
      </c>
      <c r="AL28" s="15">
        <v>1</v>
      </c>
      <c r="AM28" s="15">
        <v>3</v>
      </c>
      <c r="AN28" s="15">
        <v>1</v>
      </c>
      <c r="AO28" s="15">
        <v>3</v>
      </c>
      <c r="AP28" s="21">
        <f>SUM(AK28:AO28)</f>
        <v>10</v>
      </c>
      <c r="AQ28" s="210" t="s">
        <v>16</v>
      </c>
      <c r="AR28" s="211"/>
      <c r="AS28" s="16">
        <v>0</v>
      </c>
      <c r="AT28" s="16">
        <v>2</v>
      </c>
      <c r="AU28" s="16">
        <v>1</v>
      </c>
      <c r="AV28" s="16">
        <v>0</v>
      </c>
      <c r="AW28" s="16">
        <v>0</v>
      </c>
      <c r="AX28" s="22">
        <f>SUM(AS28:AW28)</f>
        <v>3</v>
      </c>
      <c r="BC28" s="205" t="s">
        <v>16</v>
      </c>
      <c r="BD28" s="209"/>
      <c r="BE28" s="15">
        <f>Q28+AK28</f>
        <v>69</v>
      </c>
      <c r="BF28" s="15">
        <f t="shared" si="35"/>
        <v>60</v>
      </c>
      <c r="BG28" s="15">
        <f t="shared" si="35"/>
        <v>70</v>
      </c>
      <c r="BH28" s="15">
        <f t="shared" si="35"/>
        <v>75</v>
      </c>
      <c r="BI28" s="15">
        <f t="shared" si="35"/>
        <v>88</v>
      </c>
      <c r="BJ28" s="21">
        <f>SUM(BE28:BI28)</f>
        <v>362</v>
      </c>
      <c r="BK28" s="210" t="s">
        <v>16</v>
      </c>
      <c r="BL28" s="211"/>
      <c r="BM28" s="16">
        <f>Y28+AS28</f>
        <v>63</v>
      </c>
      <c r="BN28" s="16">
        <f t="shared" si="36"/>
        <v>60</v>
      </c>
      <c r="BO28" s="16">
        <f t="shared" si="36"/>
        <v>62</v>
      </c>
      <c r="BP28" s="16">
        <f t="shared" si="36"/>
        <v>56</v>
      </c>
      <c r="BQ28" s="16">
        <f t="shared" si="36"/>
        <v>60</v>
      </c>
      <c r="BR28" s="22">
        <f>SUM(BM28:BQ28)</f>
        <v>301</v>
      </c>
    </row>
    <row r="29" spans="9:70" ht="15.75" thickBot="1">
      <c r="I29" s="97"/>
      <c r="J29" s="97"/>
      <c r="K29" s="97"/>
      <c r="O29" s="205" t="s">
        <v>13</v>
      </c>
      <c r="P29" s="206"/>
      <c r="Q29" s="25">
        <f aca="true" t="shared" si="37" ref="Q29:V29">SUM(Q27:Q28)</f>
        <v>159</v>
      </c>
      <c r="R29" s="25">
        <f t="shared" si="37"/>
        <v>142</v>
      </c>
      <c r="S29" s="25">
        <f t="shared" si="37"/>
        <v>143</v>
      </c>
      <c r="T29" s="25">
        <f t="shared" si="37"/>
        <v>139</v>
      </c>
      <c r="U29" s="25">
        <f t="shared" si="37"/>
        <v>149</v>
      </c>
      <c r="V29" s="25">
        <f t="shared" si="37"/>
        <v>732</v>
      </c>
      <c r="W29" s="207" t="s">
        <v>13</v>
      </c>
      <c r="X29" s="208"/>
      <c r="Y29" s="25">
        <f aca="true" t="shared" si="38" ref="Y29:AD29">SUM(Y27:Y28)</f>
        <v>125</v>
      </c>
      <c r="Z29" s="25">
        <f t="shared" si="38"/>
        <v>124</v>
      </c>
      <c r="AA29" s="25">
        <f t="shared" si="38"/>
        <v>112</v>
      </c>
      <c r="AB29" s="25">
        <f t="shared" si="38"/>
        <v>118</v>
      </c>
      <c r="AC29" s="25">
        <f t="shared" si="38"/>
        <v>108</v>
      </c>
      <c r="AD29" s="25">
        <f t="shared" si="38"/>
        <v>587</v>
      </c>
      <c r="AI29" s="205" t="s">
        <v>13</v>
      </c>
      <c r="AJ29" s="206"/>
      <c r="AK29" s="25">
        <f aca="true" t="shared" si="39" ref="AK29:AP29">SUM(AK27:AK28)</f>
        <v>2</v>
      </c>
      <c r="AL29" s="25">
        <f t="shared" si="39"/>
        <v>2</v>
      </c>
      <c r="AM29" s="25">
        <f t="shared" si="39"/>
        <v>3</v>
      </c>
      <c r="AN29" s="25">
        <f t="shared" si="39"/>
        <v>2</v>
      </c>
      <c r="AO29" s="25">
        <f t="shared" si="39"/>
        <v>3</v>
      </c>
      <c r="AP29" s="25">
        <f t="shared" si="39"/>
        <v>12</v>
      </c>
      <c r="AQ29" s="207" t="s">
        <v>13</v>
      </c>
      <c r="AR29" s="208"/>
      <c r="AS29" s="25">
        <f aca="true" t="shared" si="40" ref="AS29:AX29">SUM(AS27:AS28)</f>
        <v>0</v>
      </c>
      <c r="AT29" s="25">
        <f t="shared" si="40"/>
        <v>2</v>
      </c>
      <c r="AU29" s="25">
        <f t="shared" si="40"/>
        <v>1</v>
      </c>
      <c r="AV29" s="25">
        <f t="shared" si="40"/>
        <v>0</v>
      </c>
      <c r="AW29" s="25">
        <f t="shared" si="40"/>
        <v>1</v>
      </c>
      <c r="AX29" s="25">
        <f t="shared" si="40"/>
        <v>4</v>
      </c>
      <c r="BC29" s="205" t="s">
        <v>13</v>
      </c>
      <c r="BD29" s="206"/>
      <c r="BE29" s="25">
        <f aca="true" t="shared" si="41" ref="BE29:BJ29">SUM(BE27:BE28)</f>
        <v>161</v>
      </c>
      <c r="BF29" s="25">
        <f t="shared" si="41"/>
        <v>144</v>
      </c>
      <c r="BG29" s="25">
        <f t="shared" si="41"/>
        <v>146</v>
      </c>
      <c r="BH29" s="25">
        <f t="shared" si="41"/>
        <v>141</v>
      </c>
      <c r="BI29" s="25">
        <f t="shared" si="41"/>
        <v>152</v>
      </c>
      <c r="BJ29" s="25">
        <f t="shared" si="41"/>
        <v>744</v>
      </c>
      <c r="BK29" s="207" t="s">
        <v>13</v>
      </c>
      <c r="BL29" s="208"/>
      <c r="BM29" s="25">
        <f aca="true" t="shared" si="42" ref="BM29:BR29">SUM(BM27:BM28)</f>
        <v>125</v>
      </c>
      <c r="BN29" s="25">
        <f t="shared" si="42"/>
        <v>126</v>
      </c>
      <c r="BO29" s="25">
        <f t="shared" si="42"/>
        <v>113</v>
      </c>
      <c r="BP29" s="25">
        <f t="shared" si="42"/>
        <v>118</v>
      </c>
      <c r="BQ29" s="25">
        <f t="shared" si="42"/>
        <v>109</v>
      </c>
      <c r="BR29" s="25">
        <f t="shared" si="42"/>
        <v>591</v>
      </c>
    </row>
    <row r="30" spans="2:70" ht="15">
      <c r="B30" s="270" t="s">
        <v>44</v>
      </c>
      <c r="C30" s="272" t="s">
        <v>37</v>
      </c>
      <c r="D30" s="243"/>
      <c r="E30" s="273"/>
      <c r="F30" s="272" t="s">
        <v>38</v>
      </c>
      <c r="G30" s="243"/>
      <c r="H30" s="273"/>
      <c r="I30" s="274" t="s">
        <v>45</v>
      </c>
      <c r="J30" s="274"/>
      <c r="K30" s="275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271"/>
      <c r="C31" s="20" t="s">
        <v>17</v>
      </c>
      <c r="D31" s="21" t="s">
        <v>15</v>
      </c>
      <c r="E31" s="22" t="s">
        <v>40</v>
      </c>
      <c r="F31" s="20" t="s">
        <v>17</v>
      </c>
      <c r="G31" s="21" t="s">
        <v>15</v>
      </c>
      <c r="H31" s="22" t="s">
        <v>40</v>
      </c>
      <c r="I31" s="149" t="s">
        <v>17</v>
      </c>
      <c r="J31" s="150" t="s">
        <v>15</v>
      </c>
      <c r="K31" s="151" t="s">
        <v>40</v>
      </c>
      <c r="O31" s="205" t="s">
        <v>11</v>
      </c>
      <c r="P31" s="206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14" t="s">
        <v>11</v>
      </c>
      <c r="X31" s="215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5" t="s">
        <v>11</v>
      </c>
      <c r="AJ31" s="206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14" t="s">
        <v>11</v>
      </c>
      <c r="AR31" s="215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5" t="s">
        <v>11</v>
      </c>
      <c r="BD31" s="206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14" t="s">
        <v>11</v>
      </c>
      <c r="BL31" s="215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152" t="s">
        <v>55</v>
      </c>
      <c r="C32" s="276">
        <f aca="true" t="shared" si="43" ref="C32:K32">C18+C19</f>
        <v>872</v>
      </c>
      <c r="D32" s="278">
        <f t="shared" si="43"/>
        <v>934</v>
      </c>
      <c r="E32" s="280">
        <f t="shared" si="43"/>
        <v>1806</v>
      </c>
      <c r="F32" s="276">
        <f t="shared" si="43"/>
        <v>1</v>
      </c>
      <c r="G32" s="278">
        <f t="shared" si="43"/>
        <v>1</v>
      </c>
      <c r="H32" s="280">
        <f t="shared" si="43"/>
        <v>2</v>
      </c>
      <c r="I32" s="282">
        <f t="shared" si="43"/>
        <v>873</v>
      </c>
      <c r="J32" s="284">
        <f t="shared" si="43"/>
        <v>935</v>
      </c>
      <c r="K32" s="286">
        <f t="shared" si="43"/>
        <v>1808</v>
      </c>
      <c r="O32" s="205" t="s">
        <v>14</v>
      </c>
      <c r="P32" s="209"/>
      <c r="Q32" s="15">
        <v>61</v>
      </c>
      <c r="R32" s="15">
        <v>59</v>
      </c>
      <c r="S32" s="15">
        <v>45</v>
      </c>
      <c r="T32" s="15">
        <v>60</v>
      </c>
      <c r="U32" s="15">
        <v>72</v>
      </c>
      <c r="V32" s="16">
        <f>SUM(Q32:U32)</f>
        <v>297</v>
      </c>
      <c r="W32" s="212" t="s">
        <v>14</v>
      </c>
      <c r="X32" s="213"/>
      <c r="Y32" s="16">
        <v>75</v>
      </c>
      <c r="Z32" s="16">
        <v>70</v>
      </c>
      <c r="AA32" s="16">
        <v>83</v>
      </c>
      <c r="AB32" s="16">
        <v>73</v>
      </c>
      <c r="AC32" s="16">
        <v>72</v>
      </c>
      <c r="AD32" s="17">
        <f>SUM(Y32:AC32)</f>
        <v>373</v>
      </c>
      <c r="AI32" s="205" t="s">
        <v>14</v>
      </c>
      <c r="AJ32" s="209"/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6">
        <f>SUM(AK32:AO32)</f>
        <v>0</v>
      </c>
      <c r="AQ32" s="212" t="s">
        <v>14</v>
      </c>
      <c r="AR32" s="213"/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7">
        <f>SUM(AS32:AW32)</f>
        <v>0</v>
      </c>
      <c r="BC32" s="205" t="s">
        <v>14</v>
      </c>
      <c r="BD32" s="209"/>
      <c r="BE32" s="15">
        <f>Q32+AK32</f>
        <v>61</v>
      </c>
      <c r="BF32" s="15">
        <f aca="true" t="shared" si="44" ref="BF32:BI33">R32+AL32</f>
        <v>59</v>
      </c>
      <c r="BG32" s="15">
        <f t="shared" si="44"/>
        <v>45</v>
      </c>
      <c r="BH32" s="15">
        <f t="shared" si="44"/>
        <v>60</v>
      </c>
      <c r="BI32" s="15">
        <f t="shared" si="44"/>
        <v>72</v>
      </c>
      <c r="BJ32" s="16">
        <f>SUM(BE32:BI32)</f>
        <v>297</v>
      </c>
      <c r="BK32" s="212" t="s">
        <v>14</v>
      </c>
      <c r="BL32" s="213"/>
      <c r="BM32" s="16">
        <f>Y32+AS32</f>
        <v>75</v>
      </c>
      <c r="BN32" s="16">
        <f aca="true" t="shared" si="45" ref="BN32:BQ33">Z32+AT32</f>
        <v>70</v>
      </c>
      <c r="BO32" s="16">
        <f t="shared" si="45"/>
        <v>83</v>
      </c>
      <c r="BP32" s="16">
        <f t="shared" si="45"/>
        <v>73</v>
      </c>
      <c r="BQ32" s="16">
        <f t="shared" si="45"/>
        <v>72</v>
      </c>
      <c r="BR32" s="17">
        <f>SUM(BM32:BQ32)</f>
        <v>373</v>
      </c>
    </row>
    <row r="33" spans="2:70" ht="14.25" thickBot="1">
      <c r="B33" s="153" t="s">
        <v>56</v>
      </c>
      <c r="C33" s="277"/>
      <c r="D33" s="279"/>
      <c r="E33" s="281"/>
      <c r="F33" s="277"/>
      <c r="G33" s="279"/>
      <c r="H33" s="281"/>
      <c r="I33" s="283"/>
      <c r="J33" s="285"/>
      <c r="K33" s="287"/>
      <c r="O33" s="205" t="s">
        <v>16</v>
      </c>
      <c r="P33" s="209"/>
      <c r="Q33" s="15">
        <v>48</v>
      </c>
      <c r="R33" s="15">
        <v>56</v>
      </c>
      <c r="S33" s="15">
        <v>59</v>
      </c>
      <c r="T33" s="15">
        <v>71</v>
      </c>
      <c r="U33" s="15">
        <v>69</v>
      </c>
      <c r="V33" s="21">
        <f>SUM(Q33:U33)</f>
        <v>303</v>
      </c>
      <c r="W33" s="210" t="s">
        <v>16</v>
      </c>
      <c r="X33" s="211"/>
      <c r="Y33" s="16">
        <v>65</v>
      </c>
      <c r="Z33" s="16">
        <v>65</v>
      </c>
      <c r="AA33" s="16">
        <v>77</v>
      </c>
      <c r="AB33" s="16">
        <v>97</v>
      </c>
      <c r="AC33" s="16">
        <v>57</v>
      </c>
      <c r="AD33" s="22">
        <f>SUM(Y33:AC33)</f>
        <v>361</v>
      </c>
      <c r="AI33" s="205" t="s">
        <v>16</v>
      </c>
      <c r="AJ33" s="209"/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21">
        <f>SUM(AK33:AO33)</f>
        <v>0</v>
      </c>
      <c r="AQ33" s="210" t="s">
        <v>16</v>
      </c>
      <c r="AR33" s="211"/>
      <c r="AS33" s="16">
        <v>0</v>
      </c>
      <c r="AT33" s="16">
        <v>1</v>
      </c>
      <c r="AU33" s="16">
        <v>0</v>
      </c>
      <c r="AV33" s="16">
        <v>0</v>
      </c>
      <c r="AW33" s="16">
        <v>0</v>
      </c>
      <c r="AX33" s="22">
        <f>SUM(AS33:AW33)</f>
        <v>1</v>
      </c>
      <c r="BC33" s="205" t="s">
        <v>16</v>
      </c>
      <c r="BD33" s="209"/>
      <c r="BE33" s="15">
        <f>Q33+AK33</f>
        <v>48</v>
      </c>
      <c r="BF33" s="15">
        <f t="shared" si="44"/>
        <v>56</v>
      </c>
      <c r="BG33" s="15">
        <f t="shared" si="44"/>
        <v>59</v>
      </c>
      <c r="BH33" s="15">
        <f t="shared" si="44"/>
        <v>71</v>
      </c>
      <c r="BI33" s="15">
        <f t="shared" si="44"/>
        <v>69</v>
      </c>
      <c r="BJ33" s="21">
        <f>SUM(BE33:BI33)</f>
        <v>303</v>
      </c>
      <c r="BK33" s="210" t="s">
        <v>16</v>
      </c>
      <c r="BL33" s="211"/>
      <c r="BM33" s="16">
        <f>Y33+AS33</f>
        <v>65</v>
      </c>
      <c r="BN33" s="16">
        <f t="shared" si="45"/>
        <v>66</v>
      </c>
      <c r="BO33" s="16">
        <f t="shared" si="45"/>
        <v>77</v>
      </c>
      <c r="BP33" s="16">
        <f t="shared" si="45"/>
        <v>97</v>
      </c>
      <c r="BQ33" s="16">
        <f t="shared" si="45"/>
        <v>57</v>
      </c>
      <c r="BR33" s="22">
        <f>SUM(BM33:BQ33)</f>
        <v>362</v>
      </c>
    </row>
    <row r="34" spans="2:70" ht="13.5">
      <c r="B34" s="152" t="s">
        <v>57</v>
      </c>
      <c r="C34" s="288">
        <f aca="true" t="shared" si="46" ref="C34:K34">C20</f>
        <v>716</v>
      </c>
      <c r="D34" s="290">
        <f t="shared" si="46"/>
        <v>1299</v>
      </c>
      <c r="E34" s="292">
        <f t="shared" si="46"/>
        <v>2015</v>
      </c>
      <c r="F34" s="288">
        <f t="shared" si="46"/>
        <v>1</v>
      </c>
      <c r="G34" s="294">
        <f t="shared" si="46"/>
        <v>0</v>
      </c>
      <c r="H34" s="295">
        <f t="shared" si="46"/>
        <v>1</v>
      </c>
      <c r="I34" s="296">
        <f t="shared" si="46"/>
        <v>717</v>
      </c>
      <c r="J34" s="298">
        <f t="shared" si="46"/>
        <v>1299</v>
      </c>
      <c r="K34" s="300">
        <f t="shared" si="46"/>
        <v>2016</v>
      </c>
      <c r="O34" s="205" t="s">
        <v>13</v>
      </c>
      <c r="P34" s="206"/>
      <c r="Q34" s="25">
        <f aca="true" t="shared" si="47" ref="Q34:V34">SUM(Q32:Q33)</f>
        <v>109</v>
      </c>
      <c r="R34" s="25">
        <f t="shared" si="47"/>
        <v>115</v>
      </c>
      <c r="S34" s="25">
        <f t="shared" si="47"/>
        <v>104</v>
      </c>
      <c r="T34" s="25">
        <f t="shared" si="47"/>
        <v>131</v>
      </c>
      <c r="U34" s="25">
        <f t="shared" si="47"/>
        <v>141</v>
      </c>
      <c r="V34" s="25">
        <f t="shared" si="47"/>
        <v>600</v>
      </c>
      <c r="W34" s="207" t="s">
        <v>13</v>
      </c>
      <c r="X34" s="208"/>
      <c r="Y34" s="25">
        <f aca="true" t="shared" si="48" ref="Y34:AD34">SUM(Y32:Y33)</f>
        <v>140</v>
      </c>
      <c r="Z34" s="25">
        <f t="shared" si="48"/>
        <v>135</v>
      </c>
      <c r="AA34" s="25">
        <f t="shared" si="48"/>
        <v>160</v>
      </c>
      <c r="AB34" s="25">
        <f t="shared" si="48"/>
        <v>170</v>
      </c>
      <c r="AC34" s="25">
        <f t="shared" si="48"/>
        <v>129</v>
      </c>
      <c r="AD34" s="25">
        <f t="shared" si="48"/>
        <v>734</v>
      </c>
      <c r="AI34" s="205" t="s">
        <v>13</v>
      </c>
      <c r="AJ34" s="206"/>
      <c r="AK34" s="25">
        <f aca="true" t="shared" si="49" ref="AK34:AP34">SUM(AK32:AK33)</f>
        <v>0</v>
      </c>
      <c r="AL34" s="25">
        <f t="shared" si="49"/>
        <v>0</v>
      </c>
      <c r="AM34" s="25">
        <f t="shared" si="49"/>
        <v>0</v>
      </c>
      <c r="AN34" s="25">
        <f t="shared" si="49"/>
        <v>0</v>
      </c>
      <c r="AO34" s="25">
        <f t="shared" si="49"/>
        <v>0</v>
      </c>
      <c r="AP34" s="25">
        <f t="shared" si="49"/>
        <v>0</v>
      </c>
      <c r="AQ34" s="207" t="s">
        <v>13</v>
      </c>
      <c r="AR34" s="208"/>
      <c r="AS34" s="25">
        <f aca="true" t="shared" si="50" ref="AS34:AX34">SUM(AS32:AS33)</f>
        <v>0</v>
      </c>
      <c r="AT34" s="25">
        <f t="shared" si="50"/>
        <v>1</v>
      </c>
      <c r="AU34" s="25">
        <f t="shared" si="50"/>
        <v>0</v>
      </c>
      <c r="AV34" s="25">
        <f t="shared" si="50"/>
        <v>0</v>
      </c>
      <c r="AW34" s="25">
        <f t="shared" si="50"/>
        <v>0</v>
      </c>
      <c r="AX34" s="25">
        <f t="shared" si="50"/>
        <v>1</v>
      </c>
      <c r="BC34" s="205" t="s">
        <v>13</v>
      </c>
      <c r="BD34" s="206"/>
      <c r="BE34" s="25">
        <f aca="true" t="shared" si="51" ref="BE34:BJ34">SUM(BE32:BE33)</f>
        <v>109</v>
      </c>
      <c r="BF34" s="25">
        <f t="shared" si="51"/>
        <v>115</v>
      </c>
      <c r="BG34" s="25">
        <f t="shared" si="51"/>
        <v>104</v>
      </c>
      <c r="BH34" s="25">
        <f t="shared" si="51"/>
        <v>131</v>
      </c>
      <c r="BI34" s="25">
        <f t="shared" si="51"/>
        <v>141</v>
      </c>
      <c r="BJ34" s="25">
        <f t="shared" si="51"/>
        <v>600</v>
      </c>
      <c r="BK34" s="207" t="s">
        <v>13</v>
      </c>
      <c r="BL34" s="208"/>
      <c r="BM34" s="25">
        <f aca="true" t="shared" si="52" ref="BM34:BR34">SUM(BM32:BM33)</f>
        <v>140</v>
      </c>
      <c r="BN34" s="25">
        <f t="shared" si="52"/>
        <v>136</v>
      </c>
      <c r="BO34" s="25">
        <f t="shared" si="52"/>
        <v>160</v>
      </c>
      <c r="BP34" s="25">
        <f t="shared" si="52"/>
        <v>170</v>
      </c>
      <c r="BQ34" s="25">
        <f t="shared" si="52"/>
        <v>129</v>
      </c>
      <c r="BR34" s="25">
        <f t="shared" si="52"/>
        <v>735</v>
      </c>
    </row>
    <row r="35" spans="2:70" ht="14.25" thickBot="1">
      <c r="B35" s="153" t="s">
        <v>24</v>
      </c>
      <c r="C35" s="289"/>
      <c r="D35" s="291"/>
      <c r="E35" s="293"/>
      <c r="F35" s="289"/>
      <c r="G35" s="291"/>
      <c r="H35" s="293"/>
      <c r="I35" s="297"/>
      <c r="J35" s="299"/>
      <c r="K35" s="301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302" t="s">
        <v>49</v>
      </c>
      <c r="C36" s="304" t="s">
        <v>50</v>
      </c>
      <c r="D36" s="306" t="s">
        <v>51</v>
      </c>
      <c r="E36" s="308" t="s">
        <v>52</v>
      </c>
      <c r="F36" s="304" t="s">
        <v>50</v>
      </c>
      <c r="G36" s="306" t="s">
        <v>51</v>
      </c>
      <c r="H36" s="308" t="s">
        <v>53</v>
      </c>
      <c r="I36" s="310" t="s">
        <v>50</v>
      </c>
      <c r="J36" s="312" t="s">
        <v>51</v>
      </c>
      <c r="K36" s="308" t="s">
        <v>58</v>
      </c>
      <c r="O36" s="205" t="s">
        <v>11</v>
      </c>
      <c r="P36" s="206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14" t="s">
        <v>11</v>
      </c>
      <c r="X36" s="215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5" t="s">
        <v>11</v>
      </c>
      <c r="AJ36" s="206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14" t="s">
        <v>11</v>
      </c>
      <c r="AR36" s="215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5" t="s">
        <v>11</v>
      </c>
      <c r="BD36" s="206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14" t="s">
        <v>11</v>
      </c>
      <c r="BL36" s="215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303"/>
      <c r="C37" s="305"/>
      <c r="D37" s="307"/>
      <c r="E37" s="309"/>
      <c r="F37" s="305"/>
      <c r="G37" s="307"/>
      <c r="H37" s="309"/>
      <c r="I37" s="311"/>
      <c r="J37" s="313"/>
      <c r="K37" s="309"/>
      <c r="O37" s="205" t="s">
        <v>14</v>
      </c>
      <c r="P37" s="209"/>
      <c r="Q37" s="15">
        <v>71</v>
      </c>
      <c r="R37" s="15">
        <v>101</v>
      </c>
      <c r="S37" s="15">
        <v>90</v>
      </c>
      <c r="T37" s="15">
        <v>95</v>
      </c>
      <c r="U37" s="15">
        <v>94</v>
      </c>
      <c r="V37" s="16">
        <f>SUM(Q37:U37)</f>
        <v>451</v>
      </c>
      <c r="W37" s="212" t="s">
        <v>14</v>
      </c>
      <c r="X37" s="213"/>
      <c r="Y37" s="16">
        <v>94</v>
      </c>
      <c r="Z37" s="16">
        <v>103</v>
      </c>
      <c r="AA37" s="16">
        <v>125</v>
      </c>
      <c r="AB37" s="16">
        <v>107</v>
      </c>
      <c r="AC37" s="16">
        <v>96</v>
      </c>
      <c r="AD37" s="17">
        <f>SUM(Y37:AC37)</f>
        <v>525</v>
      </c>
      <c r="AI37" s="205" t="s">
        <v>14</v>
      </c>
      <c r="AJ37" s="209"/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6">
        <f>SUM(AK37:AO37)</f>
        <v>0</v>
      </c>
      <c r="AQ37" s="212" t="s">
        <v>14</v>
      </c>
      <c r="AR37" s="213"/>
      <c r="AS37" s="16">
        <v>0</v>
      </c>
      <c r="AT37" s="16">
        <v>0</v>
      </c>
      <c r="AU37" s="16">
        <v>0</v>
      </c>
      <c r="AV37" s="16">
        <v>1</v>
      </c>
      <c r="AW37" s="16">
        <v>0</v>
      </c>
      <c r="AX37" s="17">
        <f>SUM(AS37:AW37)</f>
        <v>1</v>
      </c>
      <c r="BC37" s="205" t="s">
        <v>14</v>
      </c>
      <c r="BD37" s="209"/>
      <c r="BE37" s="15">
        <f>Q37+AK37</f>
        <v>71</v>
      </c>
      <c r="BF37" s="15">
        <f aca="true" t="shared" si="53" ref="BF37:BI38">R37+AL37</f>
        <v>101</v>
      </c>
      <c r="BG37" s="15">
        <f t="shared" si="53"/>
        <v>90</v>
      </c>
      <c r="BH37" s="15">
        <f t="shared" si="53"/>
        <v>95</v>
      </c>
      <c r="BI37" s="15">
        <f t="shared" si="53"/>
        <v>94</v>
      </c>
      <c r="BJ37" s="16">
        <f>SUM(BE37:BI37)</f>
        <v>451</v>
      </c>
      <c r="BK37" s="212" t="s">
        <v>14</v>
      </c>
      <c r="BL37" s="213"/>
      <c r="BM37" s="16">
        <f>Y37+AS37</f>
        <v>94</v>
      </c>
      <c r="BN37" s="16">
        <f aca="true" t="shared" si="54" ref="BN37:BQ38">Z37+AT37</f>
        <v>103</v>
      </c>
      <c r="BO37" s="16">
        <f t="shared" si="54"/>
        <v>125</v>
      </c>
      <c r="BP37" s="16">
        <f t="shared" si="54"/>
        <v>108</v>
      </c>
      <c r="BQ37" s="16">
        <f t="shared" si="54"/>
        <v>96</v>
      </c>
      <c r="BR37" s="17">
        <f>SUM(BM37:BQ37)</f>
        <v>526</v>
      </c>
    </row>
    <row r="38" spans="2:70" ht="14.25" thickBot="1">
      <c r="B38" s="154" t="s">
        <v>59</v>
      </c>
      <c r="C38" s="314">
        <f>ROUND(C32/$C$10,4)</f>
        <v>0.1653</v>
      </c>
      <c r="D38" s="316">
        <f>ROUND(D32/$D$10,4)</f>
        <v>0.1594</v>
      </c>
      <c r="E38" s="318">
        <f>ROUND(E32/$E$10,4)</f>
        <v>0.1622</v>
      </c>
      <c r="F38" s="314">
        <f>ROUND(F32/$F$10,4)</f>
        <v>0.04</v>
      </c>
      <c r="G38" s="316">
        <f>ROUND(G32/$G$10,4)</f>
        <v>0.037</v>
      </c>
      <c r="H38" s="320">
        <f>ROUND(H32/$H$10,4)</f>
        <v>0.0385</v>
      </c>
      <c r="I38" s="322">
        <f>ROUND(I32/$I$10,4)</f>
        <v>0.1647</v>
      </c>
      <c r="J38" s="324">
        <f>ROUND(J32/$J$10,4)</f>
        <v>0.1589</v>
      </c>
      <c r="K38" s="326">
        <f>ROUND(K32/$K$10,4)</f>
        <v>0.1616</v>
      </c>
      <c r="O38" s="205" t="s">
        <v>16</v>
      </c>
      <c r="P38" s="209"/>
      <c r="Q38" s="15">
        <v>91</v>
      </c>
      <c r="R38" s="15">
        <v>81</v>
      </c>
      <c r="S38" s="15">
        <v>101</v>
      </c>
      <c r="T38" s="15">
        <v>81</v>
      </c>
      <c r="U38" s="15">
        <v>94</v>
      </c>
      <c r="V38" s="21">
        <f>SUM(Q38:U38)</f>
        <v>448</v>
      </c>
      <c r="W38" s="210" t="s">
        <v>16</v>
      </c>
      <c r="X38" s="211"/>
      <c r="Y38" s="16">
        <v>124</v>
      </c>
      <c r="Z38" s="16">
        <v>103</v>
      </c>
      <c r="AA38" s="16">
        <v>106</v>
      </c>
      <c r="AB38" s="16">
        <v>116</v>
      </c>
      <c r="AC38" s="16">
        <v>115</v>
      </c>
      <c r="AD38" s="22">
        <f>SUM(Y38:AC38)</f>
        <v>564</v>
      </c>
      <c r="AI38" s="205" t="s">
        <v>16</v>
      </c>
      <c r="AJ38" s="209"/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21">
        <f>SUM(AK38:AO38)</f>
        <v>0</v>
      </c>
      <c r="AQ38" s="210" t="s">
        <v>16</v>
      </c>
      <c r="AR38" s="211"/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22">
        <f>SUM(AS38:AW38)</f>
        <v>0</v>
      </c>
      <c r="BC38" s="205" t="s">
        <v>16</v>
      </c>
      <c r="BD38" s="209"/>
      <c r="BE38" s="15">
        <f>Q38+AK38</f>
        <v>91</v>
      </c>
      <c r="BF38" s="15">
        <f t="shared" si="53"/>
        <v>81</v>
      </c>
      <c r="BG38" s="15">
        <f t="shared" si="53"/>
        <v>101</v>
      </c>
      <c r="BH38" s="15">
        <f t="shared" si="53"/>
        <v>81</v>
      </c>
      <c r="BI38" s="15">
        <f t="shared" si="53"/>
        <v>94</v>
      </c>
      <c r="BJ38" s="21">
        <f>SUM(BE38:BI38)</f>
        <v>448</v>
      </c>
      <c r="BK38" s="210" t="s">
        <v>16</v>
      </c>
      <c r="BL38" s="211"/>
      <c r="BM38" s="16">
        <f>Y38+AS38</f>
        <v>124</v>
      </c>
      <c r="BN38" s="16">
        <f t="shared" si="54"/>
        <v>103</v>
      </c>
      <c r="BO38" s="16">
        <f t="shared" si="54"/>
        <v>106</v>
      </c>
      <c r="BP38" s="16">
        <f t="shared" si="54"/>
        <v>116</v>
      </c>
      <c r="BQ38" s="16">
        <f t="shared" si="54"/>
        <v>115</v>
      </c>
      <c r="BR38" s="22">
        <f>SUM(BM38:BQ38)</f>
        <v>564</v>
      </c>
    </row>
    <row r="39" spans="2:70" ht="14.25" thickBot="1">
      <c r="B39" s="155" t="s">
        <v>49</v>
      </c>
      <c r="C39" s="315"/>
      <c r="D39" s="317"/>
      <c r="E39" s="319"/>
      <c r="F39" s="315"/>
      <c r="G39" s="317"/>
      <c r="H39" s="321"/>
      <c r="I39" s="323"/>
      <c r="J39" s="325"/>
      <c r="K39" s="327"/>
      <c r="L39" s="89"/>
      <c r="O39" s="205" t="s">
        <v>13</v>
      </c>
      <c r="P39" s="206"/>
      <c r="Q39" s="25">
        <f aca="true" t="shared" si="55" ref="Q39:V39">SUM(Q37:Q38)</f>
        <v>162</v>
      </c>
      <c r="R39" s="25">
        <f t="shared" si="55"/>
        <v>182</v>
      </c>
      <c r="S39" s="25">
        <f t="shared" si="55"/>
        <v>191</v>
      </c>
      <c r="T39" s="25">
        <f t="shared" si="55"/>
        <v>176</v>
      </c>
      <c r="U39" s="25">
        <f t="shared" si="55"/>
        <v>188</v>
      </c>
      <c r="V39" s="25">
        <f t="shared" si="55"/>
        <v>899</v>
      </c>
      <c r="W39" s="207" t="s">
        <v>13</v>
      </c>
      <c r="X39" s="208"/>
      <c r="Y39" s="25">
        <f aca="true" t="shared" si="56" ref="Y39:AD39">SUM(Y37:Y38)</f>
        <v>218</v>
      </c>
      <c r="Z39" s="25">
        <f t="shared" si="56"/>
        <v>206</v>
      </c>
      <c r="AA39" s="25">
        <f t="shared" si="56"/>
        <v>231</v>
      </c>
      <c r="AB39" s="25">
        <f t="shared" si="56"/>
        <v>223</v>
      </c>
      <c r="AC39" s="25">
        <f t="shared" si="56"/>
        <v>211</v>
      </c>
      <c r="AD39" s="25">
        <f t="shared" si="56"/>
        <v>1089</v>
      </c>
      <c r="AI39" s="205" t="s">
        <v>13</v>
      </c>
      <c r="AJ39" s="206"/>
      <c r="AK39" s="25">
        <f aca="true" t="shared" si="57" ref="AK39:AP39">SUM(AK37:AK38)</f>
        <v>0</v>
      </c>
      <c r="AL39" s="25">
        <f t="shared" si="57"/>
        <v>0</v>
      </c>
      <c r="AM39" s="25">
        <f t="shared" si="57"/>
        <v>0</v>
      </c>
      <c r="AN39" s="25">
        <f t="shared" si="57"/>
        <v>0</v>
      </c>
      <c r="AO39" s="25">
        <f t="shared" si="57"/>
        <v>0</v>
      </c>
      <c r="AP39" s="25">
        <f t="shared" si="57"/>
        <v>0</v>
      </c>
      <c r="AQ39" s="207" t="s">
        <v>13</v>
      </c>
      <c r="AR39" s="208"/>
      <c r="AS39" s="25">
        <f aca="true" t="shared" si="58" ref="AS39:AX39">SUM(AS37:AS38)</f>
        <v>0</v>
      </c>
      <c r="AT39" s="25">
        <f t="shared" si="58"/>
        <v>0</v>
      </c>
      <c r="AU39" s="25">
        <f t="shared" si="58"/>
        <v>0</v>
      </c>
      <c r="AV39" s="25">
        <f t="shared" si="58"/>
        <v>1</v>
      </c>
      <c r="AW39" s="25">
        <f t="shared" si="58"/>
        <v>0</v>
      </c>
      <c r="AX39" s="25">
        <f t="shared" si="58"/>
        <v>1</v>
      </c>
      <c r="BC39" s="205" t="s">
        <v>13</v>
      </c>
      <c r="BD39" s="206"/>
      <c r="BE39" s="25">
        <f aca="true" t="shared" si="59" ref="BE39:BJ39">SUM(BE37:BE38)</f>
        <v>162</v>
      </c>
      <c r="BF39" s="25">
        <f t="shared" si="59"/>
        <v>182</v>
      </c>
      <c r="BG39" s="25">
        <f t="shared" si="59"/>
        <v>191</v>
      </c>
      <c r="BH39" s="25">
        <f t="shared" si="59"/>
        <v>176</v>
      </c>
      <c r="BI39" s="25">
        <f t="shared" si="59"/>
        <v>188</v>
      </c>
      <c r="BJ39" s="25">
        <f t="shared" si="59"/>
        <v>899</v>
      </c>
      <c r="BK39" s="207" t="s">
        <v>13</v>
      </c>
      <c r="BL39" s="208"/>
      <c r="BM39" s="25">
        <f aca="true" t="shared" si="60" ref="BM39:BR39">SUM(BM37:BM38)</f>
        <v>218</v>
      </c>
      <c r="BN39" s="25">
        <f t="shared" si="60"/>
        <v>206</v>
      </c>
      <c r="BO39" s="25">
        <f t="shared" si="60"/>
        <v>231</v>
      </c>
      <c r="BP39" s="25">
        <f t="shared" si="60"/>
        <v>224</v>
      </c>
      <c r="BQ39" s="25">
        <f t="shared" si="60"/>
        <v>211</v>
      </c>
      <c r="BR39" s="25">
        <f t="shared" si="60"/>
        <v>1090</v>
      </c>
    </row>
    <row r="40" spans="2:70" ht="13.5">
      <c r="B40" s="156" t="s">
        <v>60</v>
      </c>
      <c r="C40" s="315">
        <f>ROUND(C34/$C$10,4)</f>
        <v>0.1357</v>
      </c>
      <c r="D40" s="317">
        <f>ROUND(D34/$D$10,4)</f>
        <v>0.2217</v>
      </c>
      <c r="E40" s="319">
        <f>ROUND(E34/$E$10,4)</f>
        <v>0.181</v>
      </c>
      <c r="F40" s="315">
        <f>ROUND(F34/$F$10,4)</f>
        <v>0.04</v>
      </c>
      <c r="G40" s="317">
        <f>ROUND(G34/$G$10,4)</f>
        <v>0</v>
      </c>
      <c r="H40" s="321">
        <f>ROUND(H34/$H$10,4)</f>
        <v>0.0192</v>
      </c>
      <c r="I40" s="323">
        <f>ROUND(I34/$I$10,4)</f>
        <v>0.1353</v>
      </c>
      <c r="J40" s="325">
        <f>ROUND(J34/$J$10,4)</f>
        <v>0.2207</v>
      </c>
      <c r="K40" s="327">
        <f>ROUND(K34/$K$10,4)</f>
        <v>0.1802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57" t="s">
        <v>49</v>
      </c>
      <c r="C41" s="328"/>
      <c r="D41" s="329"/>
      <c r="E41" s="330"/>
      <c r="F41" s="328"/>
      <c r="G41" s="329"/>
      <c r="H41" s="331"/>
      <c r="I41" s="332"/>
      <c r="J41" s="333"/>
      <c r="K41" s="334"/>
      <c r="O41" s="205" t="s">
        <v>11</v>
      </c>
      <c r="P41" s="206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14" t="s">
        <v>11</v>
      </c>
      <c r="X41" s="215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5" t="s">
        <v>11</v>
      </c>
      <c r="AJ41" s="206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14" t="s">
        <v>11</v>
      </c>
      <c r="AR41" s="215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5" t="s">
        <v>11</v>
      </c>
      <c r="BD41" s="206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14" t="s">
        <v>11</v>
      </c>
      <c r="BL41" s="215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.75" thickBot="1">
      <c r="I42" s="97"/>
      <c r="J42" s="97"/>
      <c r="K42" s="97"/>
      <c r="O42" s="205" t="s">
        <v>17</v>
      </c>
      <c r="P42" s="209"/>
      <c r="Q42" s="15">
        <v>48</v>
      </c>
      <c r="R42" s="15">
        <v>66</v>
      </c>
      <c r="S42" s="15">
        <v>81</v>
      </c>
      <c r="T42" s="15">
        <v>89</v>
      </c>
      <c r="U42" s="15">
        <v>63</v>
      </c>
      <c r="V42" s="16">
        <f>SUM(Q42:U42)</f>
        <v>347</v>
      </c>
      <c r="W42" s="212" t="s">
        <v>14</v>
      </c>
      <c r="X42" s="213"/>
      <c r="Y42" s="16">
        <v>59</v>
      </c>
      <c r="Z42" s="16">
        <v>58</v>
      </c>
      <c r="AA42" s="16">
        <v>47</v>
      </c>
      <c r="AB42" s="16">
        <v>56</v>
      </c>
      <c r="AC42" s="16">
        <v>62</v>
      </c>
      <c r="AD42" s="17">
        <f>SUM(Y42:AC42)</f>
        <v>282</v>
      </c>
      <c r="AI42" s="205" t="s">
        <v>14</v>
      </c>
      <c r="AJ42" s="209"/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6">
        <f>SUM(AK42:AO42)</f>
        <v>0</v>
      </c>
      <c r="AQ42" s="212" t="s">
        <v>14</v>
      </c>
      <c r="AR42" s="213"/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7">
        <f>SUM(AS42:AW42)</f>
        <v>0</v>
      </c>
      <c r="BC42" s="205" t="s">
        <v>14</v>
      </c>
      <c r="BD42" s="209"/>
      <c r="BE42" s="15">
        <f>Q42+AK42</f>
        <v>48</v>
      </c>
      <c r="BF42" s="15">
        <f aca="true" t="shared" si="61" ref="BF42:BI43">R42+AL42</f>
        <v>66</v>
      </c>
      <c r="BG42" s="15">
        <f t="shared" si="61"/>
        <v>81</v>
      </c>
      <c r="BH42" s="15">
        <f t="shared" si="61"/>
        <v>89</v>
      </c>
      <c r="BI42" s="15">
        <f t="shared" si="61"/>
        <v>63</v>
      </c>
      <c r="BJ42" s="16">
        <f>SUM(BE42:BI42)</f>
        <v>347</v>
      </c>
      <c r="BK42" s="212" t="s">
        <v>14</v>
      </c>
      <c r="BL42" s="213"/>
      <c r="BM42" s="16">
        <f>Y42+AS42</f>
        <v>59</v>
      </c>
      <c r="BN42" s="16">
        <f aca="true" t="shared" si="62" ref="BN42:BQ43">Z42+AT42</f>
        <v>58</v>
      </c>
      <c r="BO42" s="16">
        <f t="shared" si="62"/>
        <v>47</v>
      </c>
      <c r="BP42" s="16">
        <f t="shared" si="62"/>
        <v>56</v>
      </c>
      <c r="BQ42" s="16">
        <f t="shared" si="62"/>
        <v>62</v>
      </c>
      <c r="BR42" s="17">
        <f>SUM(BM42:BQ42)</f>
        <v>282</v>
      </c>
    </row>
    <row r="43" spans="9:70" ht="15.75" thickBot="1">
      <c r="I43" s="97"/>
      <c r="J43" s="97"/>
      <c r="K43" s="97"/>
      <c r="O43" s="205" t="s">
        <v>16</v>
      </c>
      <c r="P43" s="209"/>
      <c r="Q43" s="15">
        <v>65</v>
      </c>
      <c r="R43" s="15">
        <v>68</v>
      </c>
      <c r="S43" s="15">
        <v>92</v>
      </c>
      <c r="T43" s="15">
        <v>78</v>
      </c>
      <c r="U43" s="15">
        <v>67</v>
      </c>
      <c r="V43" s="21">
        <f>SUM(Q43:U43)</f>
        <v>370</v>
      </c>
      <c r="W43" s="210" t="s">
        <v>16</v>
      </c>
      <c r="X43" s="211"/>
      <c r="Y43" s="16">
        <v>78</v>
      </c>
      <c r="Z43" s="16">
        <v>56</v>
      </c>
      <c r="AA43" s="16">
        <v>65</v>
      </c>
      <c r="AB43" s="16">
        <v>79</v>
      </c>
      <c r="AC43" s="16">
        <v>89</v>
      </c>
      <c r="AD43" s="22">
        <f>SUM(Y43:AC43)</f>
        <v>367</v>
      </c>
      <c r="AI43" s="205" t="s">
        <v>16</v>
      </c>
      <c r="AJ43" s="209"/>
      <c r="AK43" s="15">
        <v>0</v>
      </c>
      <c r="AL43" s="15">
        <v>0</v>
      </c>
      <c r="AM43" s="15">
        <v>0</v>
      </c>
      <c r="AN43" s="15">
        <v>1</v>
      </c>
      <c r="AO43" s="15">
        <v>0</v>
      </c>
      <c r="AP43" s="21">
        <f>SUM(AK43:AO43)</f>
        <v>1</v>
      </c>
      <c r="AQ43" s="210" t="s">
        <v>16</v>
      </c>
      <c r="AR43" s="211"/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22">
        <f>SUM(AS43:AW43)</f>
        <v>0</v>
      </c>
      <c r="BC43" s="205" t="s">
        <v>16</v>
      </c>
      <c r="BD43" s="209"/>
      <c r="BE43" s="20">
        <f>Q43+AK43</f>
        <v>65</v>
      </c>
      <c r="BF43" s="20">
        <f t="shared" si="61"/>
        <v>68</v>
      </c>
      <c r="BG43" s="20">
        <f t="shared" si="61"/>
        <v>92</v>
      </c>
      <c r="BH43" s="20">
        <f t="shared" si="61"/>
        <v>79</v>
      </c>
      <c r="BI43" s="20">
        <f t="shared" si="61"/>
        <v>67</v>
      </c>
      <c r="BJ43" s="21">
        <f>SUM(BE43:BI43)</f>
        <v>371</v>
      </c>
      <c r="BK43" s="210" t="s">
        <v>16</v>
      </c>
      <c r="BL43" s="211"/>
      <c r="BM43" s="21">
        <f>Y43+AS43</f>
        <v>78</v>
      </c>
      <c r="BN43" s="21">
        <f t="shared" si="62"/>
        <v>56</v>
      </c>
      <c r="BO43" s="21">
        <f t="shared" si="62"/>
        <v>65</v>
      </c>
      <c r="BP43" s="21">
        <f t="shared" si="62"/>
        <v>79</v>
      </c>
      <c r="BQ43" s="21">
        <f t="shared" si="62"/>
        <v>89</v>
      </c>
      <c r="BR43" s="22">
        <f>SUM(BM43:BQ43)</f>
        <v>367</v>
      </c>
    </row>
    <row r="44" spans="15:70" ht="13.5">
      <c r="O44" s="205" t="s">
        <v>13</v>
      </c>
      <c r="P44" s="206"/>
      <c r="Q44" s="25">
        <f aca="true" t="shared" si="63" ref="Q44:V44">SUM(Q42:Q43)</f>
        <v>113</v>
      </c>
      <c r="R44" s="25">
        <f t="shared" si="63"/>
        <v>134</v>
      </c>
      <c r="S44" s="25">
        <f t="shared" si="63"/>
        <v>173</v>
      </c>
      <c r="T44" s="25">
        <f t="shared" si="63"/>
        <v>167</v>
      </c>
      <c r="U44" s="25">
        <f t="shared" si="63"/>
        <v>130</v>
      </c>
      <c r="V44" s="25">
        <f t="shared" si="63"/>
        <v>717</v>
      </c>
      <c r="W44" s="207" t="s">
        <v>13</v>
      </c>
      <c r="X44" s="208"/>
      <c r="Y44" s="25">
        <f aca="true" t="shared" si="64" ref="Y44:AD44">SUM(Y42:Y43)</f>
        <v>137</v>
      </c>
      <c r="Z44" s="25">
        <f t="shared" si="64"/>
        <v>114</v>
      </c>
      <c r="AA44" s="25">
        <f t="shared" si="64"/>
        <v>112</v>
      </c>
      <c r="AB44" s="25">
        <f t="shared" si="64"/>
        <v>135</v>
      </c>
      <c r="AC44" s="25">
        <f t="shared" si="64"/>
        <v>151</v>
      </c>
      <c r="AD44" s="25">
        <f t="shared" si="64"/>
        <v>649</v>
      </c>
      <c r="AI44" s="205" t="s">
        <v>13</v>
      </c>
      <c r="AJ44" s="206"/>
      <c r="AK44" s="25">
        <f aca="true" t="shared" si="65" ref="AK44:AP44">SUM(AK42:AK43)</f>
        <v>0</v>
      </c>
      <c r="AL44" s="25">
        <f t="shared" si="65"/>
        <v>0</v>
      </c>
      <c r="AM44" s="25">
        <f t="shared" si="65"/>
        <v>0</v>
      </c>
      <c r="AN44" s="25">
        <f t="shared" si="65"/>
        <v>1</v>
      </c>
      <c r="AO44" s="25">
        <f t="shared" si="65"/>
        <v>0</v>
      </c>
      <c r="AP44" s="25">
        <f t="shared" si="65"/>
        <v>1</v>
      </c>
      <c r="AQ44" s="207" t="s">
        <v>13</v>
      </c>
      <c r="AR44" s="208"/>
      <c r="AS44" s="25">
        <f aca="true" t="shared" si="66" ref="AS44:AX44">SUM(AS42:AS43)</f>
        <v>0</v>
      </c>
      <c r="AT44" s="25">
        <f t="shared" si="66"/>
        <v>0</v>
      </c>
      <c r="AU44" s="25">
        <f t="shared" si="66"/>
        <v>0</v>
      </c>
      <c r="AV44" s="25">
        <f t="shared" si="66"/>
        <v>0</v>
      </c>
      <c r="AW44" s="25">
        <f t="shared" si="66"/>
        <v>0</v>
      </c>
      <c r="AX44" s="25">
        <f t="shared" si="66"/>
        <v>0</v>
      </c>
      <c r="BC44" s="205" t="s">
        <v>13</v>
      </c>
      <c r="BD44" s="206"/>
      <c r="BE44" s="25">
        <f aca="true" t="shared" si="67" ref="BE44:BJ44">SUM(BE42:BE43)</f>
        <v>113</v>
      </c>
      <c r="BF44" s="25">
        <f t="shared" si="67"/>
        <v>134</v>
      </c>
      <c r="BG44" s="25">
        <f t="shared" si="67"/>
        <v>173</v>
      </c>
      <c r="BH44" s="25">
        <f t="shared" si="67"/>
        <v>168</v>
      </c>
      <c r="BI44" s="25">
        <f t="shared" si="67"/>
        <v>130</v>
      </c>
      <c r="BJ44" s="25">
        <f t="shared" si="67"/>
        <v>718</v>
      </c>
      <c r="BK44" s="207" t="s">
        <v>13</v>
      </c>
      <c r="BL44" s="208"/>
      <c r="BM44" s="25">
        <f aca="true" t="shared" si="68" ref="BM44:BR44">SUM(BM42:BM43)</f>
        <v>137</v>
      </c>
      <c r="BN44" s="25">
        <f t="shared" si="68"/>
        <v>114</v>
      </c>
      <c r="BO44" s="25">
        <f t="shared" si="68"/>
        <v>112</v>
      </c>
      <c r="BP44" s="25">
        <f t="shared" si="68"/>
        <v>135</v>
      </c>
      <c r="BQ44" s="25">
        <f t="shared" si="68"/>
        <v>151</v>
      </c>
      <c r="BR44" s="25">
        <f t="shared" si="68"/>
        <v>649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5" t="s">
        <v>11</v>
      </c>
      <c r="P46" s="206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14" t="s">
        <v>11</v>
      </c>
      <c r="X46" s="215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5" t="s">
        <v>11</v>
      </c>
      <c r="AJ46" s="206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14" t="s">
        <v>11</v>
      </c>
      <c r="AR46" s="215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5" t="s">
        <v>11</v>
      </c>
      <c r="BD46" s="206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14" t="s">
        <v>11</v>
      </c>
      <c r="BL46" s="215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4.25" thickBot="1">
      <c r="O47" s="205" t="s">
        <v>14</v>
      </c>
      <c r="P47" s="209"/>
      <c r="Q47" s="15">
        <v>51</v>
      </c>
      <c r="R47" s="15">
        <v>51</v>
      </c>
      <c r="S47" s="15">
        <v>44</v>
      </c>
      <c r="T47" s="15">
        <v>49</v>
      </c>
      <c r="U47" s="15">
        <v>49</v>
      </c>
      <c r="V47" s="16">
        <f>SUM(Q47:U47)</f>
        <v>244</v>
      </c>
      <c r="W47" s="212" t="s">
        <v>14</v>
      </c>
      <c r="X47" s="213"/>
      <c r="Y47" s="16">
        <v>33</v>
      </c>
      <c r="Z47" s="16">
        <v>24</v>
      </c>
      <c r="AA47" s="16">
        <v>19</v>
      </c>
      <c r="AB47" s="16">
        <v>29</v>
      </c>
      <c r="AC47" s="16">
        <v>19</v>
      </c>
      <c r="AD47" s="17">
        <f>SUM(Y47:AC47)</f>
        <v>124</v>
      </c>
      <c r="AI47" s="205" t="s">
        <v>14</v>
      </c>
      <c r="AJ47" s="209"/>
      <c r="AK47" s="15">
        <v>0</v>
      </c>
      <c r="AL47" s="15">
        <v>1</v>
      </c>
      <c r="AM47" s="15">
        <v>0</v>
      </c>
      <c r="AN47" s="15">
        <v>0</v>
      </c>
      <c r="AO47" s="15">
        <v>0</v>
      </c>
      <c r="AP47" s="16">
        <f>SUM(AK47:AO47)</f>
        <v>1</v>
      </c>
      <c r="AQ47" s="212" t="s">
        <v>14</v>
      </c>
      <c r="AR47" s="213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5" t="s">
        <v>14</v>
      </c>
      <c r="BD47" s="209"/>
      <c r="BE47" s="15">
        <f>Q47+AK47</f>
        <v>51</v>
      </c>
      <c r="BF47" s="15">
        <f aca="true" t="shared" si="69" ref="BF47:BI48">R47+AL47</f>
        <v>52</v>
      </c>
      <c r="BG47" s="15">
        <f t="shared" si="69"/>
        <v>44</v>
      </c>
      <c r="BH47" s="15">
        <f t="shared" si="69"/>
        <v>49</v>
      </c>
      <c r="BI47" s="15">
        <f t="shared" si="69"/>
        <v>49</v>
      </c>
      <c r="BJ47" s="16">
        <f>SUM(BE47:BI47)</f>
        <v>245</v>
      </c>
      <c r="BK47" s="212" t="s">
        <v>14</v>
      </c>
      <c r="BL47" s="213"/>
      <c r="BM47" s="16">
        <f>Y47+AS47</f>
        <v>33</v>
      </c>
      <c r="BN47" s="16">
        <f aca="true" t="shared" si="70" ref="BN47:BQ48">Z47+AT47</f>
        <v>24</v>
      </c>
      <c r="BO47" s="16">
        <f t="shared" si="70"/>
        <v>19</v>
      </c>
      <c r="BP47" s="16">
        <f t="shared" si="70"/>
        <v>29</v>
      </c>
      <c r="BQ47" s="16">
        <f t="shared" si="70"/>
        <v>19</v>
      </c>
      <c r="BR47" s="17">
        <f>SUM(BM47:BQ47)</f>
        <v>124</v>
      </c>
    </row>
    <row r="48" spans="15:70" ht="14.25" thickBot="1">
      <c r="O48" s="205" t="s">
        <v>16</v>
      </c>
      <c r="P48" s="209"/>
      <c r="Q48" s="15">
        <v>71</v>
      </c>
      <c r="R48" s="15">
        <v>72</v>
      </c>
      <c r="S48" s="15">
        <v>95</v>
      </c>
      <c r="T48" s="15">
        <v>78</v>
      </c>
      <c r="U48" s="15">
        <v>71</v>
      </c>
      <c r="V48" s="21">
        <f>SUM(Q48:U48)</f>
        <v>387</v>
      </c>
      <c r="W48" s="210" t="s">
        <v>16</v>
      </c>
      <c r="X48" s="211"/>
      <c r="Y48" s="16">
        <v>83</v>
      </c>
      <c r="Z48" s="16">
        <v>60</v>
      </c>
      <c r="AA48" s="16">
        <v>76</v>
      </c>
      <c r="AB48" s="16">
        <v>44</v>
      </c>
      <c r="AC48" s="16">
        <v>42</v>
      </c>
      <c r="AD48" s="22">
        <f>SUM(Y48:AC48)</f>
        <v>305</v>
      </c>
      <c r="AI48" s="205" t="s">
        <v>16</v>
      </c>
      <c r="AJ48" s="209"/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21">
        <f>SUM(AK48:AO48)</f>
        <v>0</v>
      </c>
      <c r="AQ48" s="210" t="s">
        <v>16</v>
      </c>
      <c r="AR48" s="211"/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22">
        <f>SUM(AS48:AW48)</f>
        <v>0</v>
      </c>
      <c r="BC48" s="205" t="s">
        <v>16</v>
      </c>
      <c r="BD48" s="209"/>
      <c r="BE48" s="20">
        <f>Q48+AK48</f>
        <v>71</v>
      </c>
      <c r="BF48" s="20">
        <f t="shared" si="69"/>
        <v>72</v>
      </c>
      <c r="BG48" s="20">
        <f t="shared" si="69"/>
        <v>95</v>
      </c>
      <c r="BH48" s="20">
        <f t="shared" si="69"/>
        <v>78</v>
      </c>
      <c r="BI48" s="20">
        <f t="shared" si="69"/>
        <v>71</v>
      </c>
      <c r="BJ48" s="21">
        <f>SUM(BE48:BI48)</f>
        <v>387</v>
      </c>
      <c r="BK48" s="210" t="s">
        <v>16</v>
      </c>
      <c r="BL48" s="211"/>
      <c r="BM48" s="21">
        <f>Y48+AS48</f>
        <v>83</v>
      </c>
      <c r="BN48" s="21">
        <f t="shared" si="70"/>
        <v>60</v>
      </c>
      <c r="BO48" s="21">
        <f t="shared" si="70"/>
        <v>76</v>
      </c>
      <c r="BP48" s="21">
        <f t="shared" si="70"/>
        <v>44</v>
      </c>
      <c r="BQ48" s="21">
        <f t="shared" si="70"/>
        <v>42</v>
      </c>
      <c r="BR48" s="22">
        <f>SUM(BM48:BQ48)</f>
        <v>305</v>
      </c>
    </row>
    <row r="49" spans="15:70" ht="13.5">
      <c r="O49" s="205" t="s">
        <v>13</v>
      </c>
      <c r="P49" s="206"/>
      <c r="Q49" s="25">
        <f aca="true" t="shared" si="71" ref="Q49:V49">SUM(Q47:Q48)</f>
        <v>122</v>
      </c>
      <c r="R49" s="25">
        <f t="shared" si="71"/>
        <v>123</v>
      </c>
      <c r="S49" s="25">
        <f t="shared" si="71"/>
        <v>139</v>
      </c>
      <c r="T49" s="25">
        <f t="shared" si="71"/>
        <v>127</v>
      </c>
      <c r="U49" s="25">
        <f t="shared" si="71"/>
        <v>120</v>
      </c>
      <c r="V49" s="25">
        <f t="shared" si="71"/>
        <v>631</v>
      </c>
      <c r="W49" s="207" t="s">
        <v>13</v>
      </c>
      <c r="X49" s="208"/>
      <c r="Y49" s="25">
        <f aca="true" t="shared" si="72" ref="Y49:AD49">SUM(Y47:Y48)</f>
        <v>116</v>
      </c>
      <c r="Z49" s="25">
        <f t="shared" si="72"/>
        <v>84</v>
      </c>
      <c r="AA49" s="25">
        <f t="shared" si="72"/>
        <v>95</v>
      </c>
      <c r="AB49" s="25">
        <f t="shared" si="72"/>
        <v>73</v>
      </c>
      <c r="AC49" s="25">
        <f t="shared" si="72"/>
        <v>61</v>
      </c>
      <c r="AD49" s="25">
        <f t="shared" si="72"/>
        <v>429</v>
      </c>
      <c r="AI49" s="205" t="s">
        <v>13</v>
      </c>
      <c r="AJ49" s="206"/>
      <c r="AK49" s="25">
        <f aca="true" t="shared" si="73" ref="AK49:AP49">SUM(AK47:AK48)</f>
        <v>0</v>
      </c>
      <c r="AL49" s="25">
        <f t="shared" si="73"/>
        <v>1</v>
      </c>
      <c r="AM49" s="25">
        <f t="shared" si="73"/>
        <v>0</v>
      </c>
      <c r="AN49" s="25">
        <f t="shared" si="73"/>
        <v>0</v>
      </c>
      <c r="AO49" s="25">
        <f t="shared" si="73"/>
        <v>0</v>
      </c>
      <c r="AP49" s="25">
        <f t="shared" si="73"/>
        <v>1</v>
      </c>
      <c r="AQ49" s="207" t="s">
        <v>13</v>
      </c>
      <c r="AR49" s="208"/>
      <c r="AS49" s="25">
        <f aca="true" t="shared" si="74" ref="AS49:AX49">SUM(AS47:AS48)</f>
        <v>0</v>
      </c>
      <c r="AT49" s="25">
        <f t="shared" si="74"/>
        <v>0</v>
      </c>
      <c r="AU49" s="25">
        <f t="shared" si="74"/>
        <v>0</v>
      </c>
      <c r="AV49" s="25">
        <f t="shared" si="74"/>
        <v>0</v>
      </c>
      <c r="AW49" s="25">
        <f t="shared" si="74"/>
        <v>0</v>
      </c>
      <c r="AX49" s="25">
        <f t="shared" si="74"/>
        <v>0</v>
      </c>
      <c r="BC49" s="205" t="s">
        <v>13</v>
      </c>
      <c r="BD49" s="206"/>
      <c r="BE49" s="25">
        <f aca="true" t="shared" si="75" ref="BE49:BJ49">SUM(BE47:BE48)</f>
        <v>122</v>
      </c>
      <c r="BF49" s="25">
        <f t="shared" si="75"/>
        <v>124</v>
      </c>
      <c r="BG49" s="25">
        <f t="shared" si="75"/>
        <v>139</v>
      </c>
      <c r="BH49" s="25">
        <f t="shared" si="75"/>
        <v>127</v>
      </c>
      <c r="BI49" s="25">
        <f t="shared" si="75"/>
        <v>120</v>
      </c>
      <c r="BJ49" s="25">
        <f t="shared" si="75"/>
        <v>632</v>
      </c>
      <c r="BK49" s="207" t="s">
        <v>13</v>
      </c>
      <c r="BL49" s="208"/>
      <c r="BM49" s="25">
        <f aca="true" t="shared" si="76" ref="BM49:BR49">SUM(BM47:BM48)</f>
        <v>116</v>
      </c>
      <c r="BN49" s="25">
        <f t="shared" si="76"/>
        <v>84</v>
      </c>
      <c r="BO49" s="25">
        <f t="shared" si="76"/>
        <v>95</v>
      </c>
      <c r="BP49" s="25">
        <f t="shared" si="76"/>
        <v>73</v>
      </c>
      <c r="BQ49" s="25">
        <f t="shared" si="76"/>
        <v>61</v>
      </c>
      <c r="BR49" s="25">
        <f t="shared" si="76"/>
        <v>429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5" t="s">
        <v>11</v>
      </c>
      <c r="P51" s="206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14" t="s">
        <v>11</v>
      </c>
      <c r="X51" s="215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5" t="s">
        <v>11</v>
      </c>
      <c r="AJ51" s="206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14" t="s">
        <v>11</v>
      </c>
      <c r="AR51" s="215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5" t="s">
        <v>11</v>
      </c>
      <c r="BD51" s="206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14" t="s">
        <v>11</v>
      </c>
      <c r="BL51" s="215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4.25" thickBot="1">
      <c r="O52" s="205" t="s">
        <v>14</v>
      </c>
      <c r="P52" s="209"/>
      <c r="Q52" s="15">
        <v>18</v>
      </c>
      <c r="R52" s="15">
        <v>14</v>
      </c>
      <c r="S52" s="15">
        <v>11</v>
      </c>
      <c r="T52" s="15">
        <v>6</v>
      </c>
      <c r="U52" s="15">
        <v>6</v>
      </c>
      <c r="V52" s="16">
        <f>SUM(Q52:U52)</f>
        <v>55</v>
      </c>
      <c r="W52" s="212" t="s">
        <v>14</v>
      </c>
      <c r="X52" s="213"/>
      <c r="Y52" s="16">
        <v>4</v>
      </c>
      <c r="Z52" s="16">
        <v>2</v>
      </c>
      <c r="AA52" s="16">
        <v>4</v>
      </c>
      <c r="AB52" s="16">
        <v>0</v>
      </c>
      <c r="AC52" s="16">
        <v>1</v>
      </c>
      <c r="AD52" s="17">
        <f>SUM(Y52:AC52)</f>
        <v>11</v>
      </c>
      <c r="AI52" s="205" t="s">
        <v>14</v>
      </c>
      <c r="AJ52" s="209"/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6">
        <f>SUM(AK52:AO52)</f>
        <v>0</v>
      </c>
      <c r="AQ52" s="212" t="s">
        <v>14</v>
      </c>
      <c r="AR52" s="213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5" t="s">
        <v>14</v>
      </c>
      <c r="BD52" s="209"/>
      <c r="BE52" s="15">
        <f aca="true" t="shared" si="77" ref="BE52:BI53">Q52+AK52</f>
        <v>18</v>
      </c>
      <c r="BF52" s="15">
        <f t="shared" si="77"/>
        <v>14</v>
      </c>
      <c r="BG52" s="15">
        <f t="shared" si="77"/>
        <v>11</v>
      </c>
      <c r="BH52" s="15">
        <f t="shared" si="77"/>
        <v>6</v>
      </c>
      <c r="BI52" s="15">
        <f t="shared" si="77"/>
        <v>6</v>
      </c>
      <c r="BJ52" s="16">
        <f>SUM(BE52:BI52)</f>
        <v>55</v>
      </c>
      <c r="BK52" s="212" t="s">
        <v>14</v>
      </c>
      <c r="BL52" s="213"/>
      <c r="BM52" s="16">
        <f>Y52+AS52</f>
        <v>4</v>
      </c>
      <c r="BN52" s="16">
        <f aca="true" t="shared" si="78" ref="BN52:BQ53">Z52+AT52</f>
        <v>2</v>
      </c>
      <c r="BO52" s="16">
        <f t="shared" si="78"/>
        <v>4</v>
      </c>
      <c r="BP52" s="16">
        <f t="shared" si="78"/>
        <v>0</v>
      </c>
      <c r="BQ52" s="16">
        <f t="shared" si="78"/>
        <v>1</v>
      </c>
      <c r="BR52" s="17">
        <f>SUM(BM52:BQ52)</f>
        <v>11</v>
      </c>
    </row>
    <row r="53" spans="15:70" ht="14.25" thickBot="1">
      <c r="O53" s="205" t="s">
        <v>16</v>
      </c>
      <c r="P53" s="209"/>
      <c r="Q53" s="15">
        <v>36</v>
      </c>
      <c r="R53" s="15">
        <v>45</v>
      </c>
      <c r="S53" s="15">
        <v>30</v>
      </c>
      <c r="T53" s="15">
        <v>27</v>
      </c>
      <c r="U53" s="15">
        <v>28</v>
      </c>
      <c r="V53" s="21">
        <f>SUM(Q53:U53)</f>
        <v>166</v>
      </c>
      <c r="W53" s="210" t="s">
        <v>16</v>
      </c>
      <c r="X53" s="211"/>
      <c r="Y53" s="16">
        <v>24</v>
      </c>
      <c r="Z53" s="16">
        <v>15</v>
      </c>
      <c r="AA53" s="16">
        <v>10</v>
      </c>
      <c r="AB53" s="16">
        <v>6</v>
      </c>
      <c r="AC53" s="16">
        <v>10</v>
      </c>
      <c r="AD53" s="22">
        <f>SUM(Y53:AC53)</f>
        <v>65</v>
      </c>
      <c r="AI53" s="205" t="s">
        <v>16</v>
      </c>
      <c r="AJ53" s="209"/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21">
        <f>SUM(AK53:AO53)</f>
        <v>0</v>
      </c>
      <c r="AQ53" s="210" t="s">
        <v>16</v>
      </c>
      <c r="AR53" s="211"/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22">
        <f>SUM(AS53:AW53)</f>
        <v>0</v>
      </c>
      <c r="BC53" s="205" t="s">
        <v>16</v>
      </c>
      <c r="BD53" s="209"/>
      <c r="BE53" s="20">
        <f t="shared" si="77"/>
        <v>36</v>
      </c>
      <c r="BF53" s="20">
        <f t="shared" si="77"/>
        <v>45</v>
      </c>
      <c r="BG53" s="20">
        <f t="shared" si="77"/>
        <v>30</v>
      </c>
      <c r="BH53" s="20">
        <f t="shared" si="77"/>
        <v>27</v>
      </c>
      <c r="BI53" s="20">
        <f t="shared" si="77"/>
        <v>28</v>
      </c>
      <c r="BJ53" s="21">
        <f>SUM(BE53:BI53)</f>
        <v>166</v>
      </c>
      <c r="BK53" s="210" t="s">
        <v>16</v>
      </c>
      <c r="BL53" s="211"/>
      <c r="BM53" s="21">
        <f>Y53+AS53</f>
        <v>24</v>
      </c>
      <c r="BN53" s="21">
        <f t="shared" si="78"/>
        <v>15</v>
      </c>
      <c r="BO53" s="21">
        <f t="shared" si="78"/>
        <v>10</v>
      </c>
      <c r="BP53" s="21">
        <f t="shared" si="78"/>
        <v>6</v>
      </c>
      <c r="BQ53" s="21">
        <f t="shared" si="78"/>
        <v>10</v>
      </c>
      <c r="BR53" s="22">
        <f>SUM(BM53:BQ53)</f>
        <v>65</v>
      </c>
    </row>
    <row r="54" spans="15:70" ht="13.5">
      <c r="O54" s="205" t="s">
        <v>13</v>
      </c>
      <c r="P54" s="206"/>
      <c r="Q54" s="25">
        <f aca="true" t="shared" si="79" ref="Q54:V54">SUM(Q52:Q53)</f>
        <v>54</v>
      </c>
      <c r="R54" s="25">
        <f t="shared" si="79"/>
        <v>59</v>
      </c>
      <c r="S54" s="25">
        <f t="shared" si="79"/>
        <v>41</v>
      </c>
      <c r="T54" s="25">
        <f t="shared" si="79"/>
        <v>33</v>
      </c>
      <c r="U54" s="25">
        <f t="shared" si="79"/>
        <v>34</v>
      </c>
      <c r="V54" s="25">
        <f t="shared" si="79"/>
        <v>221</v>
      </c>
      <c r="W54" s="207" t="s">
        <v>13</v>
      </c>
      <c r="X54" s="208"/>
      <c r="Y54" s="25">
        <f aca="true" t="shared" si="80" ref="Y54:AD54">SUM(Y52:Y53)</f>
        <v>28</v>
      </c>
      <c r="Z54" s="25">
        <f t="shared" si="80"/>
        <v>17</v>
      </c>
      <c r="AA54" s="25">
        <f t="shared" si="80"/>
        <v>14</v>
      </c>
      <c r="AB54" s="25">
        <f t="shared" si="80"/>
        <v>6</v>
      </c>
      <c r="AC54" s="25">
        <f t="shared" si="80"/>
        <v>11</v>
      </c>
      <c r="AD54" s="25">
        <f t="shared" si="80"/>
        <v>76</v>
      </c>
      <c r="AI54" s="205" t="s">
        <v>13</v>
      </c>
      <c r="AJ54" s="206"/>
      <c r="AK54" s="25">
        <f aca="true" t="shared" si="81" ref="AK54:AP54">SUM(AK52:AK53)</f>
        <v>0</v>
      </c>
      <c r="AL54" s="25">
        <f t="shared" si="81"/>
        <v>0</v>
      </c>
      <c r="AM54" s="25">
        <f t="shared" si="81"/>
        <v>0</v>
      </c>
      <c r="AN54" s="25">
        <f t="shared" si="81"/>
        <v>0</v>
      </c>
      <c r="AO54" s="25">
        <f t="shared" si="81"/>
        <v>0</v>
      </c>
      <c r="AP54" s="25">
        <f t="shared" si="81"/>
        <v>0</v>
      </c>
      <c r="AQ54" s="207" t="s">
        <v>13</v>
      </c>
      <c r="AR54" s="208"/>
      <c r="AS54" s="25">
        <f aca="true" t="shared" si="82" ref="AS54:AX54">SUM(AS52:AS53)</f>
        <v>0</v>
      </c>
      <c r="AT54" s="25">
        <f t="shared" si="82"/>
        <v>0</v>
      </c>
      <c r="AU54" s="25">
        <f t="shared" si="82"/>
        <v>0</v>
      </c>
      <c r="AV54" s="25">
        <f t="shared" si="82"/>
        <v>0</v>
      </c>
      <c r="AW54" s="25">
        <f t="shared" si="82"/>
        <v>0</v>
      </c>
      <c r="AX54" s="25">
        <f t="shared" si="82"/>
        <v>0</v>
      </c>
      <c r="BC54" s="205" t="s">
        <v>13</v>
      </c>
      <c r="BD54" s="206"/>
      <c r="BE54" s="25">
        <f aca="true" t="shared" si="83" ref="BE54:BJ54">SUM(BE52:BE53)</f>
        <v>54</v>
      </c>
      <c r="BF54" s="25">
        <f t="shared" si="83"/>
        <v>59</v>
      </c>
      <c r="BG54" s="25">
        <f t="shared" si="83"/>
        <v>41</v>
      </c>
      <c r="BH54" s="25">
        <f t="shared" si="83"/>
        <v>33</v>
      </c>
      <c r="BI54" s="25">
        <f t="shared" si="83"/>
        <v>34</v>
      </c>
      <c r="BJ54" s="25">
        <f t="shared" si="83"/>
        <v>221</v>
      </c>
      <c r="BK54" s="207" t="s">
        <v>13</v>
      </c>
      <c r="BL54" s="208"/>
      <c r="BM54" s="25">
        <f aca="true" t="shared" si="84" ref="BM54:BR54">SUM(BM52:BM53)</f>
        <v>28</v>
      </c>
      <c r="BN54" s="25">
        <f t="shared" si="84"/>
        <v>17</v>
      </c>
      <c r="BO54" s="25">
        <f t="shared" si="84"/>
        <v>14</v>
      </c>
      <c r="BP54" s="25">
        <f t="shared" si="84"/>
        <v>6</v>
      </c>
      <c r="BQ54" s="25">
        <f t="shared" si="84"/>
        <v>11</v>
      </c>
      <c r="BR54" s="25">
        <f t="shared" si="84"/>
        <v>76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5" t="s">
        <v>11</v>
      </c>
      <c r="P56" s="206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14" t="s">
        <v>11</v>
      </c>
      <c r="X56" s="215"/>
      <c r="Y56" s="14">
        <v>105</v>
      </c>
      <c r="Z56" s="14">
        <v>106</v>
      </c>
      <c r="AA56" s="14">
        <v>107</v>
      </c>
      <c r="AB56" s="14" t="s">
        <v>65</v>
      </c>
      <c r="AC56" s="14" t="s">
        <v>65</v>
      </c>
      <c r="AD56" s="14" t="s">
        <v>13</v>
      </c>
      <c r="AI56" s="205" t="s">
        <v>11</v>
      </c>
      <c r="AJ56" s="206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14" t="s">
        <v>11</v>
      </c>
      <c r="AR56" s="215"/>
      <c r="AS56" s="14">
        <v>105</v>
      </c>
      <c r="AT56" s="14">
        <v>106</v>
      </c>
      <c r="AU56" s="14">
        <v>107</v>
      </c>
      <c r="AV56" s="14" t="s">
        <v>65</v>
      </c>
      <c r="AW56" s="14" t="s">
        <v>65</v>
      </c>
      <c r="AX56" s="14" t="s">
        <v>13</v>
      </c>
      <c r="BC56" s="205" t="s">
        <v>11</v>
      </c>
      <c r="BD56" s="206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14" t="s">
        <v>11</v>
      </c>
      <c r="BL56" s="215"/>
      <c r="BM56" s="14">
        <v>105</v>
      </c>
      <c r="BN56" s="14">
        <v>106</v>
      </c>
      <c r="BO56" s="14">
        <v>107</v>
      </c>
      <c r="BP56" s="14" t="s">
        <v>65</v>
      </c>
      <c r="BQ56" s="14" t="s">
        <v>65</v>
      </c>
      <c r="BR56" s="14" t="s">
        <v>13</v>
      </c>
    </row>
    <row r="57" spans="15:70" ht="14.25" thickBot="1">
      <c r="O57" s="205" t="s">
        <v>14</v>
      </c>
      <c r="P57" s="209"/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7">
        <f>SUM(Q57:U57)</f>
        <v>0</v>
      </c>
      <c r="W57" s="212" t="s">
        <v>14</v>
      </c>
      <c r="X57" s="213"/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17">
        <f>SUM(Y57:AC57)</f>
        <v>0</v>
      </c>
      <c r="AI57" s="205" t="s">
        <v>14</v>
      </c>
      <c r="AJ57" s="209"/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212" t="s">
        <v>14</v>
      </c>
      <c r="AR57" s="213"/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17">
        <f>SUM(AS57:AW57)</f>
        <v>0</v>
      </c>
      <c r="BC57" s="205" t="s">
        <v>14</v>
      </c>
      <c r="BD57" s="209"/>
      <c r="BE57" s="36">
        <f aca="true" t="shared" si="85" ref="BE57:BI58">Q57+AK57</f>
        <v>0</v>
      </c>
      <c r="BF57" s="36">
        <f t="shared" si="85"/>
        <v>0</v>
      </c>
      <c r="BG57" s="36">
        <f t="shared" si="85"/>
        <v>0</v>
      </c>
      <c r="BH57" s="36">
        <f t="shared" si="85"/>
        <v>0</v>
      </c>
      <c r="BI57" s="36">
        <f t="shared" si="85"/>
        <v>0</v>
      </c>
      <c r="BJ57" s="37">
        <f>SUM(BE57:BI57)</f>
        <v>0</v>
      </c>
      <c r="BK57" s="212" t="s">
        <v>14</v>
      </c>
      <c r="BL57" s="213"/>
      <c r="BM57" s="37">
        <f>Y57+AS57</f>
        <v>0</v>
      </c>
      <c r="BN57" s="37">
        <f aca="true" t="shared" si="86" ref="BN57:BQ58">Z57+AT57</f>
        <v>0</v>
      </c>
      <c r="BO57" s="37">
        <f t="shared" si="86"/>
        <v>0</v>
      </c>
      <c r="BP57" s="37">
        <f t="shared" si="86"/>
        <v>0</v>
      </c>
      <c r="BQ57" s="37">
        <f t="shared" si="86"/>
        <v>0</v>
      </c>
      <c r="BR57" s="17">
        <f>SUM(BM57:BQ57)</f>
        <v>0</v>
      </c>
    </row>
    <row r="58" spans="15:70" ht="14.25" thickBot="1">
      <c r="O58" s="205" t="s">
        <v>16</v>
      </c>
      <c r="P58" s="209"/>
      <c r="Q58" s="36">
        <v>3</v>
      </c>
      <c r="R58" s="36">
        <v>1</v>
      </c>
      <c r="S58" s="36">
        <v>2</v>
      </c>
      <c r="T58" s="36">
        <v>3</v>
      </c>
      <c r="U58" s="36">
        <v>0</v>
      </c>
      <c r="V58" s="38">
        <f>SUM(Q58:U58)</f>
        <v>9</v>
      </c>
      <c r="W58" s="210" t="s">
        <v>16</v>
      </c>
      <c r="X58" s="211"/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22">
        <f>SUM(Y58:AC58)</f>
        <v>0</v>
      </c>
      <c r="AI58" s="205" t="s">
        <v>16</v>
      </c>
      <c r="AJ58" s="209"/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210" t="s">
        <v>16</v>
      </c>
      <c r="AR58" s="211"/>
      <c r="AS58" s="37">
        <v>0</v>
      </c>
      <c r="AT58" s="37">
        <v>0</v>
      </c>
      <c r="AU58" s="37">
        <v>0</v>
      </c>
      <c r="AV58" s="37">
        <v>0</v>
      </c>
      <c r="AW58" s="37">
        <v>0</v>
      </c>
      <c r="AX58" s="22">
        <f>SUM(AS58:AW58)</f>
        <v>0</v>
      </c>
      <c r="BC58" s="205" t="s">
        <v>16</v>
      </c>
      <c r="BD58" s="209"/>
      <c r="BE58" s="36">
        <f t="shared" si="85"/>
        <v>3</v>
      </c>
      <c r="BF58" s="36">
        <f t="shared" si="85"/>
        <v>1</v>
      </c>
      <c r="BG58" s="36">
        <f t="shared" si="85"/>
        <v>2</v>
      </c>
      <c r="BH58" s="36">
        <f t="shared" si="85"/>
        <v>3</v>
      </c>
      <c r="BI58" s="36">
        <f t="shared" si="85"/>
        <v>0</v>
      </c>
      <c r="BJ58" s="37">
        <f>SUM(BE58:BI58)</f>
        <v>9</v>
      </c>
      <c r="BK58" s="210" t="s">
        <v>16</v>
      </c>
      <c r="BL58" s="211"/>
      <c r="BM58" s="38">
        <f>Y58+AS58</f>
        <v>0</v>
      </c>
      <c r="BN58" s="38">
        <f t="shared" si="86"/>
        <v>0</v>
      </c>
      <c r="BO58" s="38">
        <f t="shared" si="86"/>
        <v>0</v>
      </c>
      <c r="BP58" s="38">
        <f t="shared" si="86"/>
        <v>0</v>
      </c>
      <c r="BQ58" s="38">
        <f t="shared" si="86"/>
        <v>0</v>
      </c>
      <c r="BR58" s="22">
        <f>SUM(BM58:BQ58)</f>
        <v>0</v>
      </c>
    </row>
    <row r="59" spans="15:70" ht="13.5">
      <c r="O59" s="205" t="s">
        <v>13</v>
      </c>
      <c r="P59" s="206"/>
      <c r="Q59" s="25">
        <f aca="true" t="shared" si="87" ref="Q59:V59">SUM(Q57:Q58)</f>
        <v>3</v>
      </c>
      <c r="R59" s="25">
        <f t="shared" si="87"/>
        <v>1</v>
      </c>
      <c r="S59" s="25">
        <f t="shared" si="87"/>
        <v>2</v>
      </c>
      <c r="T59" s="25">
        <f t="shared" si="87"/>
        <v>3</v>
      </c>
      <c r="U59" s="25">
        <f t="shared" si="87"/>
        <v>0</v>
      </c>
      <c r="V59" s="25">
        <f t="shared" si="87"/>
        <v>9</v>
      </c>
      <c r="W59" s="207" t="s">
        <v>13</v>
      </c>
      <c r="X59" s="208"/>
      <c r="Y59" s="25">
        <f aca="true" t="shared" si="88" ref="Y59:AD59">SUM(Y57:Y58)</f>
        <v>0</v>
      </c>
      <c r="Z59" s="25">
        <f t="shared" si="88"/>
        <v>0</v>
      </c>
      <c r="AA59" s="25">
        <f t="shared" si="88"/>
        <v>0</v>
      </c>
      <c r="AB59" s="25">
        <f t="shared" si="88"/>
        <v>0</v>
      </c>
      <c r="AC59" s="25">
        <f t="shared" si="88"/>
        <v>0</v>
      </c>
      <c r="AD59" s="25">
        <f t="shared" si="88"/>
        <v>0</v>
      </c>
      <c r="AI59" s="205" t="s">
        <v>13</v>
      </c>
      <c r="AJ59" s="206"/>
      <c r="AK59" s="25">
        <f aca="true" t="shared" si="89" ref="AK59:AP59">SUM(AK57:AK58)</f>
        <v>0</v>
      </c>
      <c r="AL59" s="25">
        <f t="shared" si="89"/>
        <v>0</v>
      </c>
      <c r="AM59" s="25">
        <f t="shared" si="89"/>
        <v>0</v>
      </c>
      <c r="AN59" s="25">
        <f t="shared" si="89"/>
        <v>0</v>
      </c>
      <c r="AO59" s="25">
        <f t="shared" si="89"/>
        <v>0</v>
      </c>
      <c r="AP59" s="25">
        <f t="shared" si="89"/>
        <v>0</v>
      </c>
      <c r="AQ59" s="207" t="s">
        <v>13</v>
      </c>
      <c r="AR59" s="208"/>
      <c r="AS59" s="37">
        <v>0</v>
      </c>
      <c r="AT59" s="25">
        <f>SUM(AT57:AT58)</f>
        <v>0</v>
      </c>
      <c r="AU59" s="25">
        <f>SUM(AU57:AU58)</f>
        <v>0</v>
      </c>
      <c r="AV59" s="25">
        <f>SUM(AV57:AV58)</f>
        <v>0</v>
      </c>
      <c r="AW59" s="25">
        <f>SUM(AW57:AW58)</f>
        <v>0</v>
      </c>
      <c r="AX59" s="25">
        <f>SUM(AX57:AX58)</f>
        <v>0</v>
      </c>
      <c r="BC59" s="205" t="s">
        <v>13</v>
      </c>
      <c r="BD59" s="206"/>
      <c r="BE59" s="25">
        <f aca="true" t="shared" si="90" ref="BE59:BJ59">SUM(BE57:BE58)</f>
        <v>3</v>
      </c>
      <c r="BF59" s="25">
        <f t="shared" si="90"/>
        <v>1</v>
      </c>
      <c r="BG59" s="25">
        <f t="shared" si="90"/>
        <v>2</v>
      </c>
      <c r="BH59" s="25">
        <f t="shared" si="90"/>
        <v>3</v>
      </c>
      <c r="BI59" s="25">
        <f t="shared" si="90"/>
        <v>0</v>
      </c>
      <c r="BJ59" s="25">
        <f t="shared" si="90"/>
        <v>9</v>
      </c>
      <c r="BK59" s="207" t="s">
        <v>13</v>
      </c>
      <c r="BL59" s="208"/>
      <c r="BM59" s="25">
        <f aca="true" t="shared" si="91" ref="BM59:BR59">SUM(BM57:BM58)</f>
        <v>0</v>
      </c>
      <c r="BN59" s="25">
        <f t="shared" si="91"/>
        <v>0</v>
      </c>
      <c r="BO59" s="25">
        <f t="shared" si="91"/>
        <v>0</v>
      </c>
      <c r="BP59" s="25">
        <f t="shared" si="91"/>
        <v>0</v>
      </c>
      <c r="BQ59" s="25">
        <f t="shared" si="91"/>
        <v>0</v>
      </c>
      <c r="BR59" s="25">
        <f t="shared" si="91"/>
        <v>0</v>
      </c>
    </row>
    <row r="60" spans="31:72" ht="13.5">
      <c r="AE60" s="335" t="s">
        <v>61</v>
      </c>
      <c r="AF60" s="335"/>
      <c r="AY60" s="335" t="s">
        <v>61</v>
      </c>
      <c r="AZ60" s="335"/>
      <c r="BS60" s="335" t="s">
        <v>61</v>
      </c>
      <c r="BT60" s="335"/>
    </row>
    <row r="61" spans="17:72" ht="14.25">
      <c r="Q61" s="336" t="s">
        <v>19</v>
      </c>
      <c r="R61" s="337"/>
      <c r="S61" s="338"/>
      <c r="T61" s="158"/>
      <c r="U61" s="159"/>
      <c r="V61" s="339" t="s">
        <v>20</v>
      </c>
      <c r="W61" s="340"/>
      <c r="X61" s="341"/>
      <c r="Y61" s="160"/>
      <c r="Z61" s="160"/>
      <c r="AA61" s="342" t="s">
        <v>21</v>
      </c>
      <c r="AB61" s="343"/>
      <c r="AC61" s="344"/>
      <c r="AE61" s="161" t="s">
        <v>23</v>
      </c>
      <c r="AF61" s="161" t="s">
        <v>24</v>
      </c>
      <c r="AK61" s="196" t="s">
        <v>19</v>
      </c>
      <c r="AL61" s="197"/>
      <c r="AM61" s="198"/>
      <c r="AN61" s="41"/>
      <c r="AP61" s="199" t="s">
        <v>20</v>
      </c>
      <c r="AQ61" s="200"/>
      <c r="AR61" s="201"/>
      <c r="AS61" s="42"/>
      <c r="AT61" s="42"/>
      <c r="AU61" s="202" t="s">
        <v>21</v>
      </c>
      <c r="AV61" s="203"/>
      <c r="AW61" s="204"/>
      <c r="AY61" s="161" t="s">
        <v>23</v>
      </c>
      <c r="AZ61" s="161" t="s">
        <v>24</v>
      </c>
      <c r="BE61" s="196" t="s">
        <v>19</v>
      </c>
      <c r="BF61" s="197"/>
      <c r="BG61" s="198"/>
      <c r="BH61" s="41"/>
      <c r="BJ61" s="199" t="s">
        <v>20</v>
      </c>
      <c r="BK61" s="200"/>
      <c r="BL61" s="201"/>
      <c r="BM61" s="42"/>
      <c r="BN61" s="42"/>
      <c r="BO61" s="202" t="s">
        <v>21</v>
      </c>
      <c r="BP61" s="203"/>
      <c r="BQ61" s="204"/>
      <c r="BS61" s="161" t="s">
        <v>23</v>
      </c>
      <c r="BT61" s="161" t="s">
        <v>24</v>
      </c>
    </row>
    <row r="62" spans="17:72" ht="14.25">
      <c r="Q62" s="162" t="s">
        <v>17</v>
      </c>
      <c r="R62" s="345">
        <f>V7+AD7+V12</f>
        <v>652</v>
      </c>
      <c r="S62" s="346"/>
      <c r="T62" s="158"/>
      <c r="U62" s="159"/>
      <c r="V62" s="162" t="s">
        <v>17</v>
      </c>
      <c r="W62" s="345">
        <f>AD12+V17+AD17+V22+AD22+V27+AD27+V32+AD32+V37</f>
        <v>3036</v>
      </c>
      <c r="X62" s="346"/>
      <c r="Y62" s="163"/>
      <c r="Z62" s="163"/>
      <c r="AA62" s="162" t="s">
        <v>17</v>
      </c>
      <c r="AB62" s="345">
        <f>AD37+V42+AD42+V47+AD47+V52+AD52+V57+AD57</f>
        <v>1588</v>
      </c>
      <c r="AC62" s="346"/>
      <c r="AD62" s="164" t="s">
        <v>17</v>
      </c>
      <c r="AE62" s="165">
        <f>AD37+V42</f>
        <v>872</v>
      </c>
      <c r="AF62" s="165">
        <f>AD42+V47+AD47+V52+AD52+V57+AD57</f>
        <v>716</v>
      </c>
      <c r="AK62" s="43" t="s">
        <v>17</v>
      </c>
      <c r="AL62" s="193">
        <f>AP7+AX7+AP12</f>
        <v>0</v>
      </c>
      <c r="AM62" s="195"/>
      <c r="AN62" s="41"/>
      <c r="AP62" s="43" t="s">
        <v>17</v>
      </c>
      <c r="AQ62" s="193">
        <f>AX12+AP17+AX17+AP22+AX22+AP27+AX27+AP32+AX32+AP37</f>
        <v>23</v>
      </c>
      <c r="AR62" s="195"/>
      <c r="AS62" s="44"/>
      <c r="AT62" s="44"/>
      <c r="AU62" s="43" t="s">
        <v>17</v>
      </c>
      <c r="AV62" s="193">
        <f>AX37+AP42+AX42+AP47+AX47+AP52+AX52+AP57+AX57</f>
        <v>2</v>
      </c>
      <c r="AW62" s="195"/>
      <c r="AX62" s="164" t="s">
        <v>17</v>
      </c>
      <c r="AY62" s="165">
        <f>AX37+AP42</f>
        <v>1</v>
      </c>
      <c r="AZ62" s="165">
        <f>AX42+AP47+AX47+AP52+AX52+AP57+AX57</f>
        <v>1</v>
      </c>
      <c r="BE62" s="43" t="s">
        <v>17</v>
      </c>
      <c r="BF62" s="193">
        <f>BJ7+BR7+BJ12</f>
        <v>652</v>
      </c>
      <c r="BG62" s="195"/>
      <c r="BH62" s="41"/>
      <c r="BJ62" s="43" t="s">
        <v>17</v>
      </c>
      <c r="BK62" s="193">
        <f>BR12+BJ17+BR17+BJ22+BR22+BJ27+BR27+BJ32+BR32+BJ37</f>
        <v>3059</v>
      </c>
      <c r="BL62" s="195"/>
      <c r="BM62" s="44"/>
      <c r="BN62" s="44"/>
      <c r="BO62" s="43" t="s">
        <v>17</v>
      </c>
      <c r="BP62" s="193">
        <f>BR37+BJ42+BR42+BJ47+BR47+BJ52+BR52+BJ57+BR57</f>
        <v>1590</v>
      </c>
      <c r="BQ62" s="195"/>
      <c r="BR62" s="164" t="s">
        <v>17</v>
      </c>
      <c r="BS62" s="165">
        <f>BR37+BJ42</f>
        <v>873</v>
      </c>
      <c r="BT62" s="165">
        <f>BR42+BJ47+BR47+BJ52+BR52+BJ57+BR57</f>
        <v>717</v>
      </c>
    </row>
    <row r="63" spans="17:72" ht="15" thickBot="1">
      <c r="Q63" s="166" t="s">
        <v>15</v>
      </c>
      <c r="R63" s="347">
        <f>V8+AD8+V13</f>
        <v>681</v>
      </c>
      <c r="S63" s="348"/>
      <c r="T63" s="158"/>
      <c r="U63" s="159"/>
      <c r="V63" s="166" t="s">
        <v>15</v>
      </c>
      <c r="W63" s="347">
        <f>AD13+V18+AD18+V23+AD23+V28+AD28+V33+AD33+V38</f>
        <v>2945</v>
      </c>
      <c r="X63" s="348"/>
      <c r="Y63" s="163"/>
      <c r="Z63" s="163"/>
      <c r="AA63" s="166" t="s">
        <v>15</v>
      </c>
      <c r="AB63" s="347">
        <f>AD38+V43+AD43+V48+AD48+V53+AD53+V58+AD58</f>
        <v>2233</v>
      </c>
      <c r="AC63" s="348"/>
      <c r="AD63" s="164" t="s">
        <v>15</v>
      </c>
      <c r="AE63" s="167">
        <f>AD38+V43</f>
        <v>934</v>
      </c>
      <c r="AF63" s="167">
        <f>AD43+V48+AD48+V53+AD53+V58+AD58</f>
        <v>1299</v>
      </c>
      <c r="AK63" s="43" t="s">
        <v>15</v>
      </c>
      <c r="AL63" s="193">
        <f>AP8+AX8+AP13</f>
        <v>0</v>
      </c>
      <c r="AM63" s="195"/>
      <c r="AN63" s="41"/>
      <c r="AP63" s="43" t="s">
        <v>15</v>
      </c>
      <c r="AQ63" s="193">
        <f>AX13+AP18+AX18+AP23+AX23+AP28+AX28+AP33+AX33+AP38</f>
        <v>26</v>
      </c>
      <c r="AR63" s="195"/>
      <c r="AS63" s="44"/>
      <c r="AT63" s="44"/>
      <c r="AU63" s="43" t="s">
        <v>15</v>
      </c>
      <c r="AV63" s="193">
        <f>AX38+AP43+AX43+AP48+AX48+AP53+AX53+AP58+AX58</f>
        <v>1</v>
      </c>
      <c r="AW63" s="195"/>
      <c r="AX63" s="164" t="s">
        <v>15</v>
      </c>
      <c r="AY63" s="167">
        <f>AX38+AP43</f>
        <v>1</v>
      </c>
      <c r="AZ63" s="167">
        <f>AX43+AP48+AX48+AP53+AX53+AP58+AX58</f>
        <v>0</v>
      </c>
      <c r="BE63" s="43" t="s">
        <v>15</v>
      </c>
      <c r="BF63" s="193">
        <f>BJ8+BR8+BJ13</f>
        <v>681</v>
      </c>
      <c r="BG63" s="195"/>
      <c r="BH63" s="41"/>
      <c r="BJ63" s="43" t="s">
        <v>15</v>
      </c>
      <c r="BK63" s="193">
        <f>BR13+BJ18+BR18+BJ23+BR23+BJ28+BR28+BJ33+BR33+BJ38</f>
        <v>2971</v>
      </c>
      <c r="BL63" s="195"/>
      <c r="BM63" s="44"/>
      <c r="BN63" s="44"/>
      <c r="BO63" s="43" t="s">
        <v>15</v>
      </c>
      <c r="BP63" s="193">
        <f>BR38+BJ43+BR43+BJ48+BR48+BJ53+BR53+BJ58</f>
        <v>2234</v>
      </c>
      <c r="BQ63" s="194"/>
      <c r="BR63" s="164" t="s">
        <v>15</v>
      </c>
      <c r="BS63" s="167">
        <f>BR38+BJ43</f>
        <v>935</v>
      </c>
      <c r="BT63" s="167">
        <f>BR43+BJ48+BR48+BJ53+BR53+BJ58+BR58</f>
        <v>1299</v>
      </c>
    </row>
    <row r="64" spans="17:76" ht="15" thickBot="1">
      <c r="Q64" s="168" t="s">
        <v>13</v>
      </c>
      <c r="R64" s="349">
        <f>R62+R63</f>
        <v>1333</v>
      </c>
      <c r="S64" s="350"/>
      <c r="T64" s="158"/>
      <c r="U64" s="159"/>
      <c r="V64" s="168" t="s">
        <v>13</v>
      </c>
      <c r="W64" s="349">
        <f>W62+W63</f>
        <v>5981</v>
      </c>
      <c r="X64" s="350"/>
      <c r="Y64" s="163"/>
      <c r="Z64" s="163"/>
      <c r="AA64" s="168" t="s">
        <v>13</v>
      </c>
      <c r="AB64" s="349">
        <f>AB62+AB63</f>
        <v>3821</v>
      </c>
      <c r="AC64" s="350"/>
      <c r="AD64" s="164" t="s">
        <v>13</v>
      </c>
      <c r="AE64" s="169">
        <f>AD39+V44</f>
        <v>1806</v>
      </c>
      <c r="AF64" s="170">
        <f>AD44+V49+AD49+V54+AD54+V59+AD59</f>
        <v>2015</v>
      </c>
      <c r="AK64" s="43" t="s">
        <v>13</v>
      </c>
      <c r="AL64" s="193">
        <f>AL62+AL63</f>
        <v>0</v>
      </c>
      <c r="AM64" s="195"/>
      <c r="AN64" s="41"/>
      <c r="AP64" s="43" t="s">
        <v>13</v>
      </c>
      <c r="AQ64" s="193">
        <f>AQ62+AQ63</f>
        <v>49</v>
      </c>
      <c r="AR64" s="195"/>
      <c r="AS64" s="44"/>
      <c r="AT64" s="44"/>
      <c r="AU64" s="43" t="s">
        <v>13</v>
      </c>
      <c r="AV64" s="193">
        <f>AV62+AV63</f>
        <v>3</v>
      </c>
      <c r="AW64" s="195"/>
      <c r="AX64" s="164" t="s">
        <v>13</v>
      </c>
      <c r="AY64" s="169">
        <f>AX39+AP44</f>
        <v>2</v>
      </c>
      <c r="AZ64" s="170">
        <f>AX44+AP49+AX49+AP54+AX54+AP59+AX59</f>
        <v>1</v>
      </c>
      <c r="BE64" s="43" t="s">
        <v>13</v>
      </c>
      <c r="BF64" s="193">
        <f>BF62+BF63</f>
        <v>1333</v>
      </c>
      <c r="BG64" s="195"/>
      <c r="BH64" s="41"/>
      <c r="BJ64" s="43" t="s">
        <v>13</v>
      </c>
      <c r="BK64" s="193">
        <f>BK62+BK63</f>
        <v>6030</v>
      </c>
      <c r="BL64" s="195"/>
      <c r="BM64" s="44"/>
      <c r="BN64" s="44"/>
      <c r="BO64" s="43" t="s">
        <v>13</v>
      </c>
      <c r="BP64" s="193">
        <f>BP62+BP63</f>
        <v>3824</v>
      </c>
      <c r="BQ64" s="195"/>
      <c r="BR64" s="164" t="s">
        <v>13</v>
      </c>
      <c r="BS64" s="169">
        <f>BR39+BJ44</f>
        <v>1808</v>
      </c>
      <c r="BT64" s="170">
        <f>BR44+BJ49+BR49+BJ54+BR54+BJ59+BR59</f>
        <v>2016</v>
      </c>
      <c r="BW64" s="45"/>
      <c r="BX64" s="45"/>
    </row>
    <row r="65" spans="17:76" ht="14.25">
      <c r="Q65" s="171" t="s">
        <v>66</v>
      </c>
      <c r="R65" s="351">
        <f>R64/O9</f>
        <v>0.11971261787157611</v>
      </c>
      <c r="S65" s="352"/>
      <c r="T65" s="159"/>
      <c r="U65" s="159"/>
      <c r="V65" s="171" t="s">
        <v>66</v>
      </c>
      <c r="W65" s="351">
        <f>W64/O9</f>
        <v>0.5371351594072744</v>
      </c>
      <c r="X65" s="352"/>
      <c r="Y65" s="172"/>
      <c r="Z65" s="172"/>
      <c r="AA65" s="171" t="s">
        <v>66</v>
      </c>
      <c r="AB65" s="351">
        <f>AB64/O9</f>
        <v>0.34315222272114954</v>
      </c>
      <c r="AC65" s="352"/>
      <c r="AE65" s="173">
        <f>AE64/O9</f>
        <v>0.16219128872923216</v>
      </c>
      <c r="AF65" s="173">
        <f>AF64/O9</f>
        <v>0.18096093399191737</v>
      </c>
      <c r="AK65" s="46" t="s">
        <v>66</v>
      </c>
      <c r="AL65" s="190">
        <f>AL64/AI9</f>
        <v>0</v>
      </c>
      <c r="AM65" s="191"/>
      <c r="AP65" s="46" t="s">
        <v>66</v>
      </c>
      <c r="AQ65" s="190">
        <f>AQ64/AI9</f>
        <v>0.9423076923076923</v>
      </c>
      <c r="AR65" s="191"/>
      <c r="AS65" s="47"/>
      <c r="AT65" s="47"/>
      <c r="AU65" s="46" t="s">
        <v>66</v>
      </c>
      <c r="AV65" s="190">
        <f>AV64/AI9</f>
        <v>0.057692307692307696</v>
      </c>
      <c r="AW65" s="191"/>
      <c r="AY65" s="173">
        <f>AY64/AI9</f>
        <v>0.038461538461538464</v>
      </c>
      <c r="AZ65" s="173">
        <f>AZ64/AI9</f>
        <v>0.019230769230769232</v>
      </c>
      <c r="BE65" s="46" t="s">
        <v>66</v>
      </c>
      <c r="BF65" s="190">
        <f>BF64/BC9</f>
        <v>0.11915616340395102</v>
      </c>
      <c r="BG65" s="191"/>
      <c r="BJ65" s="46" t="s">
        <v>66</v>
      </c>
      <c r="BK65" s="190">
        <f>BK64/BC9</f>
        <v>0.5390185036202735</v>
      </c>
      <c r="BL65" s="191"/>
      <c r="BM65" s="47"/>
      <c r="BN65" s="47"/>
      <c r="BO65" s="46" t="s">
        <v>66</v>
      </c>
      <c r="BP65" s="190">
        <f>BP64/BC9</f>
        <v>0.34182533297577544</v>
      </c>
      <c r="BQ65" s="191"/>
      <c r="BS65" s="173">
        <f>BS64/BC9</f>
        <v>0.16161616161616163</v>
      </c>
      <c r="BT65" s="173">
        <f>BT64/BC9</f>
        <v>0.18020917135961384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192">
        <f>V27+AD27+V32+AD32+V37</f>
        <v>1790</v>
      </c>
      <c r="AA74" s="192"/>
    </row>
    <row r="75" spans="23:27" ht="13.5">
      <c r="W75" s="49"/>
      <c r="X75" s="49"/>
      <c r="Y75" s="50" t="s">
        <v>31</v>
      </c>
      <c r="Z75" s="192">
        <f>V28+AD28+V33+AD33+V38</f>
        <v>1762</v>
      </c>
      <c r="AA75" s="192"/>
    </row>
  </sheetData>
  <sheetProtection/>
  <mergeCells count="407">
    <mergeCell ref="BK65:BL65"/>
    <mergeCell ref="BP65:BQ65"/>
    <mergeCell ref="Z74:AA74"/>
    <mergeCell ref="Z75:AA75"/>
    <mergeCell ref="BF64:BG64"/>
    <mergeCell ref="BK64:BL64"/>
    <mergeCell ref="BP64:BQ64"/>
    <mergeCell ref="BF65:BG65"/>
    <mergeCell ref="R65:S65"/>
    <mergeCell ref="W65:X65"/>
    <mergeCell ref="AB65:AC65"/>
    <mergeCell ref="AL65:AM65"/>
    <mergeCell ref="AQ65:AR65"/>
    <mergeCell ref="AV65:AW65"/>
    <mergeCell ref="R64:S64"/>
    <mergeCell ref="W64:X64"/>
    <mergeCell ref="AB64:AC64"/>
    <mergeCell ref="AL64:AM64"/>
    <mergeCell ref="AQ64:AR64"/>
    <mergeCell ref="AV64:AW64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O34:P34"/>
    <mergeCell ref="W34:X34"/>
    <mergeCell ref="AI34:AJ34"/>
    <mergeCell ref="C34:C35"/>
    <mergeCell ref="D34:D35"/>
    <mergeCell ref="E34:E35"/>
    <mergeCell ref="F34:F35"/>
    <mergeCell ref="G34:G35"/>
    <mergeCell ref="H34:H35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C2:I3"/>
    <mergeCell ref="Q3:AA3"/>
    <mergeCell ref="AK3:AU3"/>
    <mergeCell ref="BE3:BO3"/>
    <mergeCell ref="G4:K4"/>
    <mergeCell ref="Z4:AD4"/>
    <mergeCell ref="AT4:AX4"/>
    <mergeCell ref="BN4:BR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95" zoomScaleSheetLayoutView="95" zoomScalePageLayoutView="0" workbookViewId="0" topLeftCell="I1">
      <selection activeCell="F9" sqref="F9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51"/>
      <c r="M1" s="30" t="s">
        <v>33</v>
      </c>
      <c r="N1" s="2"/>
      <c r="O1" s="2"/>
    </row>
    <row r="2" spans="1:9" ht="13.5" customHeight="1">
      <c r="A2" s="353"/>
      <c r="B2" s="353"/>
      <c r="C2" s="237" t="s">
        <v>34</v>
      </c>
      <c r="D2" s="237"/>
      <c r="E2" s="237"/>
      <c r="F2" s="237"/>
      <c r="G2" s="237"/>
      <c r="H2" s="237"/>
      <c r="I2" s="237"/>
    </row>
    <row r="3" spans="1:67" ht="13.5" customHeight="1">
      <c r="A3" s="353"/>
      <c r="B3" s="353"/>
      <c r="C3" s="237"/>
      <c r="D3" s="237"/>
      <c r="E3" s="237"/>
      <c r="F3" s="237"/>
      <c r="G3" s="237"/>
      <c r="H3" s="237"/>
      <c r="I3" s="237"/>
      <c r="Q3" s="232" t="s">
        <v>1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K3" s="232" t="s">
        <v>2</v>
      </c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BE3" s="232" t="s">
        <v>3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7:70" ht="14.25">
      <c r="G4" s="238" t="s">
        <v>67</v>
      </c>
      <c r="H4" s="239"/>
      <c r="I4" s="239"/>
      <c r="J4" s="239"/>
      <c r="K4" s="239"/>
      <c r="M4" s="3" t="s">
        <v>4</v>
      </c>
      <c r="N4" s="4"/>
      <c r="O4" s="3"/>
      <c r="V4" s="5"/>
      <c r="W4" s="6"/>
      <c r="X4" s="6"/>
      <c r="Z4" s="233" t="str">
        <f>G4</f>
        <v>平成28年7月31日現在 </v>
      </c>
      <c r="AA4" s="234"/>
      <c r="AB4" s="234"/>
      <c r="AC4" s="234"/>
      <c r="AD4" s="234"/>
      <c r="AG4" s="7" t="s">
        <v>5</v>
      </c>
      <c r="AH4" s="8"/>
      <c r="AI4" s="7"/>
      <c r="AP4" s="5"/>
      <c r="AQ4" s="6"/>
      <c r="AR4" s="6"/>
      <c r="AT4" s="235" t="str">
        <f>Z4</f>
        <v>平成28年7月31日現在 </v>
      </c>
      <c r="AU4" s="236"/>
      <c r="AV4" s="236"/>
      <c r="AW4" s="236"/>
      <c r="AX4" s="236"/>
      <c r="BA4" s="9" t="s">
        <v>6</v>
      </c>
      <c r="BB4" s="10"/>
      <c r="BC4" s="9"/>
      <c r="BJ4" s="5"/>
      <c r="BK4" s="6"/>
      <c r="BL4" s="6"/>
      <c r="BN4" s="235" t="str">
        <f>AT4</f>
        <v>平成28年7月31日現在 </v>
      </c>
      <c r="BO4" s="236"/>
      <c r="BP4" s="236"/>
      <c r="BQ4" s="236"/>
      <c r="BR4" s="236"/>
    </row>
    <row r="5" spans="13:70" ht="14.25" thickBot="1">
      <c r="M5" s="226" t="s">
        <v>7</v>
      </c>
      <c r="N5" s="227"/>
      <c r="O5" s="228" t="s">
        <v>8</v>
      </c>
      <c r="P5" s="229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226" t="s">
        <v>7</v>
      </c>
      <c r="AH5" s="227"/>
      <c r="AI5" s="226" t="s">
        <v>9</v>
      </c>
      <c r="AJ5" s="195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226" t="s">
        <v>7</v>
      </c>
      <c r="BB5" s="227"/>
      <c r="BC5" s="230" t="s">
        <v>10</v>
      </c>
      <c r="BD5" s="23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240" t="s">
        <v>36</v>
      </c>
      <c r="C6" s="242" t="s">
        <v>37</v>
      </c>
      <c r="D6" s="243"/>
      <c r="E6" s="244"/>
      <c r="F6" s="245" t="s">
        <v>38</v>
      </c>
      <c r="G6" s="243"/>
      <c r="H6" s="246"/>
      <c r="I6" s="247" t="s">
        <v>39</v>
      </c>
      <c r="J6" s="248"/>
      <c r="K6" s="249"/>
      <c r="L6" s="52"/>
      <c r="M6" s="205" t="s">
        <v>11</v>
      </c>
      <c r="N6" s="206"/>
      <c r="O6" s="224" t="s">
        <v>68</v>
      </c>
      <c r="P6" s="22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14" t="s">
        <v>11</v>
      </c>
      <c r="X6" s="215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5" t="s">
        <v>11</v>
      </c>
      <c r="AH6" s="206"/>
      <c r="AI6" s="224" t="s">
        <v>69</v>
      </c>
      <c r="AJ6" s="22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14" t="s">
        <v>11</v>
      </c>
      <c r="AR6" s="215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5" t="s">
        <v>11</v>
      </c>
      <c r="BB6" s="206"/>
      <c r="BC6" s="224" t="s">
        <v>69</v>
      </c>
      <c r="BD6" s="22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14" t="s">
        <v>11</v>
      </c>
      <c r="BL6" s="215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241"/>
      <c r="C7" s="53" t="s">
        <v>17</v>
      </c>
      <c r="D7" s="54" t="s">
        <v>15</v>
      </c>
      <c r="E7" s="55" t="s">
        <v>40</v>
      </c>
      <c r="F7" s="56" t="s">
        <v>17</v>
      </c>
      <c r="G7" s="54" t="s">
        <v>15</v>
      </c>
      <c r="H7" s="55" t="s">
        <v>40</v>
      </c>
      <c r="I7" s="57" t="s">
        <v>17</v>
      </c>
      <c r="J7" s="58" t="s">
        <v>15</v>
      </c>
      <c r="K7" s="59" t="s">
        <v>40</v>
      </c>
      <c r="M7" s="205" t="s">
        <v>14</v>
      </c>
      <c r="N7" s="206"/>
      <c r="O7" s="217">
        <f>V7+AD7+V12+AD12+V17+AD17+V22+AD22+V27+AD27+V32+AD32+V37+AD37+V42+AD42+V47+AD47+V52+AD52+V57+AD57</f>
        <v>5281</v>
      </c>
      <c r="P7" s="221"/>
      <c r="Q7" s="15">
        <v>29</v>
      </c>
      <c r="R7" s="16">
        <v>35</v>
      </c>
      <c r="S7" s="16">
        <v>29</v>
      </c>
      <c r="T7" s="16">
        <v>45</v>
      </c>
      <c r="U7" s="16">
        <v>31</v>
      </c>
      <c r="V7" s="16">
        <f>SUM(Q7:U7)</f>
        <v>169</v>
      </c>
      <c r="W7" s="212" t="s">
        <v>14</v>
      </c>
      <c r="X7" s="213"/>
      <c r="Y7" s="16">
        <v>44</v>
      </c>
      <c r="Z7" s="16">
        <v>40</v>
      </c>
      <c r="AA7" s="16">
        <v>47</v>
      </c>
      <c r="AB7" s="16">
        <v>37</v>
      </c>
      <c r="AC7" s="16">
        <v>51</v>
      </c>
      <c r="AD7" s="17">
        <f>SUM(Y7:AC7)</f>
        <v>219</v>
      </c>
      <c r="AG7" s="205" t="s">
        <v>14</v>
      </c>
      <c r="AH7" s="206"/>
      <c r="AI7" s="217">
        <f>AP7+AX7+AP12+AX12+AP17+AX17+AP22+AX22+AP27+AX27+AP32+AX32+AP37+AX37+AP42+AX42+AP47+AX47+AP52+AX52+AP57+AX57</f>
        <v>25</v>
      </c>
      <c r="AJ7" s="221"/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6">
        <f>SUM(AK7:AO7)</f>
        <v>0</v>
      </c>
      <c r="AQ7" s="212" t="s">
        <v>14</v>
      </c>
      <c r="AR7" s="213"/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7">
        <f>SUM(AS7:AW7)</f>
        <v>0</v>
      </c>
      <c r="BA7" s="205" t="s">
        <v>14</v>
      </c>
      <c r="BB7" s="206"/>
      <c r="BC7" s="217">
        <f>BJ7+BR7+BJ12+BR12+BJ17+BR17+BJ22+BR22+BJ27+BR27+BJ32+BR32+BJ37+BR37+BJ42+BR42+BJ47+BR47+BJ52+BR52+BJ57+BR57</f>
        <v>5306</v>
      </c>
      <c r="BD7" s="221"/>
      <c r="BE7" s="15">
        <f>Q7+AK7</f>
        <v>29</v>
      </c>
      <c r="BF7" s="16">
        <f aca="true" t="shared" si="0" ref="BF7:BJ8">R7+AL7</f>
        <v>35</v>
      </c>
      <c r="BG7" s="16">
        <f t="shared" si="0"/>
        <v>29</v>
      </c>
      <c r="BH7" s="16">
        <f t="shared" si="0"/>
        <v>45</v>
      </c>
      <c r="BI7" s="17">
        <f t="shared" si="0"/>
        <v>31</v>
      </c>
      <c r="BJ7" s="18">
        <f t="shared" si="0"/>
        <v>169</v>
      </c>
      <c r="BK7" s="223" t="s">
        <v>14</v>
      </c>
      <c r="BL7" s="223"/>
      <c r="BM7" s="15">
        <f>Y7+AS7</f>
        <v>44</v>
      </c>
      <c r="BN7" s="16">
        <f aca="true" t="shared" si="1" ref="BN7:BQ8">Z7+AT7</f>
        <v>40</v>
      </c>
      <c r="BO7" s="16">
        <f t="shared" si="1"/>
        <v>47</v>
      </c>
      <c r="BP7" s="16">
        <f t="shared" si="1"/>
        <v>37</v>
      </c>
      <c r="BQ7" s="17">
        <f t="shared" si="1"/>
        <v>51</v>
      </c>
      <c r="BR7" s="19">
        <f>SUM(BM7:BQ7)</f>
        <v>219</v>
      </c>
    </row>
    <row r="8" spans="2:70" ht="12.75" customHeight="1" thickBot="1">
      <c r="B8" s="60" t="s">
        <v>41</v>
      </c>
      <c r="C8" s="61">
        <f aca="true" t="shared" si="2" ref="C8:H8">+C10-C9</f>
        <v>3691</v>
      </c>
      <c r="D8" s="62">
        <f t="shared" si="2"/>
        <v>3632</v>
      </c>
      <c r="E8" s="63">
        <f t="shared" si="2"/>
        <v>7323</v>
      </c>
      <c r="F8" s="64">
        <f t="shared" si="2"/>
        <v>23</v>
      </c>
      <c r="G8" s="65">
        <f t="shared" si="2"/>
        <v>38</v>
      </c>
      <c r="H8" s="63">
        <f t="shared" si="2"/>
        <v>61</v>
      </c>
      <c r="I8" s="66">
        <f aca="true" t="shared" si="3" ref="I8:K10">+C8+F8</f>
        <v>3714</v>
      </c>
      <c r="J8" s="67">
        <f t="shared" si="3"/>
        <v>3670</v>
      </c>
      <c r="K8" s="68">
        <f t="shared" si="3"/>
        <v>7384</v>
      </c>
      <c r="L8" s="69"/>
      <c r="M8" s="205" t="s">
        <v>15</v>
      </c>
      <c r="N8" s="206"/>
      <c r="O8" s="217">
        <f>V8+AD8+V13+AD13+V18+AD18+V23+AD23+V28+AD28+V33+AD33+V38+AD38+V43+AD43+V48+AD48+V53+AD53+V58+AD58</f>
        <v>5863</v>
      </c>
      <c r="P8" s="221"/>
      <c r="Q8" s="20">
        <v>28</v>
      </c>
      <c r="R8" s="21">
        <v>39</v>
      </c>
      <c r="S8" s="21">
        <v>32</v>
      </c>
      <c r="T8" s="21">
        <v>41</v>
      </c>
      <c r="U8" s="21">
        <v>52</v>
      </c>
      <c r="V8" s="21">
        <f>SUM(Q8:U8)</f>
        <v>192</v>
      </c>
      <c r="W8" s="210" t="s">
        <v>16</v>
      </c>
      <c r="X8" s="211"/>
      <c r="Y8" s="21">
        <v>42</v>
      </c>
      <c r="Z8" s="38">
        <v>48</v>
      </c>
      <c r="AA8" s="21">
        <v>41</v>
      </c>
      <c r="AB8" s="21">
        <v>39</v>
      </c>
      <c r="AC8" s="21">
        <v>49</v>
      </c>
      <c r="AD8" s="22">
        <f>SUM(Y8:AC8)</f>
        <v>219</v>
      </c>
      <c r="AG8" s="205" t="s">
        <v>15</v>
      </c>
      <c r="AH8" s="206"/>
      <c r="AI8" s="217">
        <f>AP8+AX8+AP13+AX13+AP18+AX18+AP23+AX23+AP28+AX28+AP33+AX33+AP38+AX38+AP43+AX43+AP48+AX48+AP53+AX53+AP58+AX58</f>
        <v>39</v>
      </c>
      <c r="AJ8" s="221"/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21">
        <f>SUM(AK8:AO8)</f>
        <v>0</v>
      </c>
      <c r="AQ8" s="210" t="s">
        <v>16</v>
      </c>
      <c r="AR8" s="211"/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22">
        <f>SUM(AS8:AW8)</f>
        <v>0</v>
      </c>
      <c r="BA8" s="205" t="s">
        <v>15</v>
      </c>
      <c r="BB8" s="206"/>
      <c r="BC8" s="217">
        <f>BJ8+BR8+BJ13+BR13+BJ18+BR18+BJ23+BR23+BJ28+BR28+BJ33+BR33+BJ38+BR38+BJ43+BR43+BJ48+BR48+BJ53+BR53+BJ58+BR58</f>
        <v>5902</v>
      </c>
      <c r="BD8" s="221"/>
      <c r="BE8" s="20">
        <f>Q8+AK8</f>
        <v>28</v>
      </c>
      <c r="BF8" s="21">
        <f t="shared" si="0"/>
        <v>39</v>
      </c>
      <c r="BG8" s="21">
        <f t="shared" si="0"/>
        <v>32</v>
      </c>
      <c r="BH8" s="21">
        <f t="shared" si="0"/>
        <v>41</v>
      </c>
      <c r="BI8" s="22">
        <f t="shared" si="0"/>
        <v>52</v>
      </c>
      <c r="BJ8" s="23">
        <f>SUM(BE8:BI8)</f>
        <v>192</v>
      </c>
      <c r="BK8" s="216" t="s">
        <v>16</v>
      </c>
      <c r="BL8" s="216"/>
      <c r="BM8" s="20">
        <f>Y8+AS8</f>
        <v>42</v>
      </c>
      <c r="BN8" s="21">
        <f t="shared" si="1"/>
        <v>48</v>
      </c>
      <c r="BO8" s="21">
        <f t="shared" si="1"/>
        <v>41</v>
      </c>
      <c r="BP8" s="21">
        <f t="shared" si="1"/>
        <v>39</v>
      </c>
      <c r="BQ8" s="22">
        <f t="shared" si="1"/>
        <v>49</v>
      </c>
      <c r="BR8" s="24">
        <f>SUM(BM8:BQ8)</f>
        <v>219</v>
      </c>
    </row>
    <row r="9" spans="2:70" ht="15.75" thickBot="1">
      <c r="B9" s="70" t="s">
        <v>42</v>
      </c>
      <c r="C9" s="71">
        <f>AB62</f>
        <v>1590</v>
      </c>
      <c r="D9" s="72">
        <f>AB63</f>
        <v>2231</v>
      </c>
      <c r="E9" s="73">
        <f>+C9+D9</f>
        <v>3821</v>
      </c>
      <c r="F9" s="74">
        <f>AV62</f>
        <v>2</v>
      </c>
      <c r="G9" s="72">
        <f>AV63</f>
        <v>1</v>
      </c>
      <c r="H9" s="73">
        <f>SUM(F9:G9)</f>
        <v>3</v>
      </c>
      <c r="I9" s="75">
        <f t="shared" si="3"/>
        <v>1592</v>
      </c>
      <c r="J9" s="76">
        <f t="shared" si="3"/>
        <v>2232</v>
      </c>
      <c r="K9" s="77">
        <f t="shared" si="3"/>
        <v>3824</v>
      </c>
      <c r="L9" s="69"/>
      <c r="M9" s="205" t="s">
        <v>13</v>
      </c>
      <c r="N9" s="206"/>
      <c r="O9" s="217">
        <f>SUM(O7:O8)</f>
        <v>11144</v>
      </c>
      <c r="P9" s="218"/>
      <c r="Q9" s="25">
        <f aca="true" t="shared" si="4" ref="Q9:V9">SUM(Q7:Q8)</f>
        <v>57</v>
      </c>
      <c r="R9" s="25">
        <f t="shared" si="4"/>
        <v>74</v>
      </c>
      <c r="S9" s="25">
        <f t="shared" si="4"/>
        <v>61</v>
      </c>
      <c r="T9" s="25">
        <f t="shared" si="4"/>
        <v>86</v>
      </c>
      <c r="U9" s="25">
        <f t="shared" si="4"/>
        <v>83</v>
      </c>
      <c r="V9" s="25">
        <f t="shared" si="4"/>
        <v>361</v>
      </c>
      <c r="W9" s="219" t="s">
        <v>13</v>
      </c>
      <c r="X9" s="220"/>
      <c r="Y9" s="25">
        <f aca="true" t="shared" si="5" ref="Y9:AD9">SUM(Y7:Y8)</f>
        <v>86</v>
      </c>
      <c r="Z9" s="25">
        <f t="shared" si="5"/>
        <v>88</v>
      </c>
      <c r="AA9" s="25">
        <f t="shared" si="5"/>
        <v>88</v>
      </c>
      <c r="AB9" s="25">
        <f t="shared" si="5"/>
        <v>76</v>
      </c>
      <c r="AC9" s="25">
        <f t="shared" si="5"/>
        <v>100</v>
      </c>
      <c r="AD9" s="25">
        <f t="shared" si="5"/>
        <v>438</v>
      </c>
      <c r="AG9" s="205" t="s">
        <v>13</v>
      </c>
      <c r="AH9" s="206"/>
      <c r="AI9" s="217">
        <f>SUM(AI7:AI8)</f>
        <v>64</v>
      </c>
      <c r="AJ9" s="218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9" t="s">
        <v>13</v>
      </c>
      <c r="AR9" s="220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5" t="s">
        <v>13</v>
      </c>
      <c r="BB9" s="206"/>
      <c r="BC9" s="217">
        <f>SUM(BC7:BC8)</f>
        <v>11208</v>
      </c>
      <c r="BD9" s="221"/>
      <c r="BE9" s="26">
        <f aca="true" t="shared" si="8" ref="BE9:BJ9">SUM(BE7:BE8)</f>
        <v>57</v>
      </c>
      <c r="BF9" s="27">
        <f t="shared" si="8"/>
        <v>74</v>
      </c>
      <c r="BG9" s="27">
        <f t="shared" si="8"/>
        <v>61</v>
      </c>
      <c r="BH9" s="27">
        <f t="shared" si="8"/>
        <v>86</v>
      </c>
      <c r="BI9" s="28">
        <f t="shared" si="8"/>
        <v>83</v>
      </c>
      <c r="BJ9" s="29">
        <f t="shared" si="8"/>
        <v>361</v>
      </c>
      <c r="BK9" s="222" t="s">
        <v>13</v>
      </c>
      <c r="BL9" s="222"/>
      <c r="BM9" s="26">
        <f aca="true" t="shared" si="9" ref="BM9:BR9">SUM(BM7:BM8)</f>
        <v>86</v>
      </c>
      <c r="BN9" s="27">
        <f t="shared" si="9"/>
        <v>88</v>
      </c>
      <c r="BO9" s="27">
        <f t="shared" si="9"/>
        <v>88</v>
      </c>
      <c r="BP9" s="27">
        <f t="shared" si="9"/>
        <v>76</v>
      </c>
      <c r="BQ9" s="28">
        <f t="shared" si="9"/>
        <v>100</v>
      </c>
      <c r="BR9" s="29">
        <f t="shared" si="9"/>
        <v>438</v>
      </c>
    </row>
    <row r="10" spans="2:70" ht="15.75" thickBot="1">
      <c r="B10" s="78" t="s">
        <v>13</v>
      </c>
      <c r="C10" s="79">
        <f>O7</f>
        <v>5281</v>
      </c>
      <c r="D10" s="80">
        <f>O8</f>
        <v>5863</v>
      </c>
      <c r="E10" s="81">
        <f>+C10+D10</f>
        <v>11144</v>
      </c>
      <c r="F10" s="82">
        <f>AI7</f>
        <v>25</v>
      </c>
      <c r="G10" s="80">
        <f>AI8</f>
        <v>39</v>
      </c>
      <c r="H10" s="81">
        <f>SUM(F10:G10)</f>
        <v>64</v>
      </c>
      <c r="I10" s="83">
        <f t="shared" si="3"/>
        <v>5306</v>
      </c>
      <c r="J10" s="84">
        <f t="shared" si="3"/>
        <v>5902</v>
      </c>
      <c r="K10" s="85">
        <f t="shared" si="3"/>
        <v>11208</v>
      </c>
      <c r="L10" s="69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86"/>
      <c r="D11" s="86"/>
      <c r="E11" s="69"/>
      <c r="F11" s="86"/>
      <c r="G11" s="86"/>
      <c r="H11" s="69"/>
      <c r="I11" s="87"/>
      <c r="J11" s="87"/>
      <c r="K11" s="88"/>
      <c r="L11" s="89"/>
      <c r="O11" s="205" t="s">
        <v>11</v>
      </c>
      <c r="P11" s="206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14" t="s">
        <v>11</v>
      </c>
      <c r="X11" s="215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5" t="s">
        <v>11</v>
      </c>
      <c r="AJ11" s="206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14" t="s">
        <v>11</v>
      </c>
      <c r="AR11" s="215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5" t="s">
        <v>11</v>
      </c>
      <c r="BD11" s="206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14" t="s">
        <v>11</v>
      </c>
      <c r="BL11" s="215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90" t="s">
        <v>43</v>
      </c>
      <c r="C12" s="91">
        <f aca="true" t="shared" si="10" ref="C12:K12">ROUND(C9/C10*100,2)</f>
        <v>30.11</v>
      </c>
      <c r="D12" s="92">
        <f t="shared" si="10"/>
        <v>38.05</v>
      </c>
      <c r="E12" s="93">
        <f t="shared" si="10"/>
        <v>34.29</v>
      </c>
      <c r="F12" s="91">
        <f t="shared" si="10"/>
        <v>8</v>
      </c>
      <c r="G12" s="92">
        <f t="shared" si="10"/>
        <v>2.56</v>
      </c>
      <c r="H12" s="93">
        <f t="shared" si="10"/>
        <v>4.69</v>
      </c>
      <c r="I12" s="94">
        <f t="shared" si="10"/>
        <v>30</v>
      </c>
      <c r="J12" s="95">
        <f t="shared" si="10"/>
        <v>37.82</v>
      </c>
      <c r="K12" s="96">
        <f t="shared" si="10"/>
        <v>34.12</v>
      </c>
      <c r="L12" s="89"/>
      <c r="N12" s="176"/>
      <c r="O12" s="205" t="s">
        <v>14</v>
      </c>
      <c r="P12" s="209"/>
      <c r="Q12" s="36">
        <v>52</v>
      </c>
      <c r="R12" s="16">
        <v>58</v>
      </c>
      <c r="S12" s="16">
        <v>57</v>
      </c>
      <c r="T12" s="16">
        <v>57</v>
      </c>
      <c r="U12" s="16">
        <v>42</v>
      </c>
      <c r="V12" s="16">
        <f>SUM(Q12:U12)</f>
        <v>266</v>
      </c>
      <c r="W12" s="212" t="s">
        <v>14</v>
      </c>
      <c r="X12" s="213"/>
      <c r="Y12" s="16">
        <v>51</v>
      </c>
      <c r="Z12" s="16">
        <v>58</v>
      </c>
      <c r="AA12" s="16">
        <v>55</v>
      </c>
      <c r="AB12" s="16">
        <v>48</v>
      </c>
      <c r="AC12" s="16">
        <v>54</v>
      </c>
      <c r="AD12" s="17">
        <f>SUM(Y12:AC12)</f>
        <v>266</v>
      </c>
      <c r="AI12" s="205" t="s">
        <v>14</v>
      </c>
      <c r="AJ12" s="209"/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6">
        <f>SUM(AK12:AO12)</f>
        <v>0</v>
      </c>
      <c r="AQ12" s="212" t="s">
        <v>14</v>
      </c>
      <c r="AR12" s="213"/>
      <c r="AS12" s="16">
        <v>0</v>
      </c>
      <c r="AT12" s="16">
        <v>0</v>
      </c>
      <c r="AU12" s="16">
        <v>0</v>
      </c>
      <c r="AV12" s="16">
        <v>1</v>
      </c>
      <c r="AW12" s="16">
        <v>0</v>
      </c>
      <c r="AX12" s="17">
        <f>SUM(AS12:AW12)</f>
        <v>1</v>
      </c>
      <c r="BC12" s="205" t="s">
        <v>14</v>
      </c>
      <c r="BD12" s="209"/>
      <c r="BE12" s="34">
        <f>Q12+AK12</f>
        <v>52</v>
      </c>
      <c r="BF12" s="34">
        <f aca="true" t="shared" si="11" ref="BF12:BI13">R12+AL12</f>
        <v>58</v>
      </c>
      <c r="BG12" s="34">
        <f t="shared" si="11"/>
        <v>57</v>
      </c>
      <c r="BH12" s="34">
        <f t="shared" si="11"/>
        <v>57</v>
      </c>
      <c r="BI12" s="34">
        <f t="shared" si="11"/>
        <v>42</v>
      </c>
      <c r="BJ12" s="16">
        <f>SUM(BE12:BI12)</f>
        <v>266</v>
      </c>
      <c r="BK12" s="212" t="s">
        <v>14</v>
      </c>
      <c r="BL12" s="213"/>
      <c r="BM12" s="16">
        <f>Y12+AS12</f>
        <v>51</v>
      </c>
      <c r="BN12" s="16">
        <f aca="true" t="shared" si="12" ref="BN12:BQ13">Z12+AT12</f>
        <v>58</v>
      </c>
      <c r="BO12" s="16">
        <f t="shared" si="12"/>
        <v>55</v>
      </c>
      <c r="BP12" s="16">
        <f t="shared" si="12"/>
        <v>49</v>
      </c>
      <c r="BQ12" s="16">
        <f t="shared" si="12"/>
        <v>54</v>
      </c>
      <c r="BR12" s="17">
        <f>SUM(BM12:BQ12)</f>
        <v>267</v>
      </c>
    </row>
    <row r="13" spans="5:70" ht="16.5" thickBot="1" thickTop="1">
      <c r="E13" s="48"/>
      <c r="H13" s="48"/>
      <c r="I13" s="97"/>
      <c r="J13" s="97"/>
      <c r="K13" s="98"/>
      <c r="L13" s="89"/>
      <c r="O13" s="205" t="s">
        <v>16</v>
      </c>
      <c r="P13" s="209"/>
      <c r="Q13" s="20">
        <v>57</v>
      </c>
      <c r="R13" s="21">
        <v>53</v>
      </c>
      <c r="S13" s="21">
        <v>57</v>
      </c>
      <c r="T13" s="21">
        <v>50</v>
      </c>
      <c r="U13" s="21">
        <v>47</v>
      </c>
      <c r="V13" s="21">
        <f>SUM(Q13:U13)</f>
        <v>264</v>
      </c>
      <c r="W13" s="210" t="s">
        <v>16</v>
      </c>
      <c r="X13" s="211"/>
      <c r="Y13" s="21">
        <v>80</v>
      </c>
      <c r="Z13" s="21">
        <v>44</v>
      </c>
      <c r="AA13" s="21">
        <v>48</v>
      </c>
      <c r="AB13" s="21">
        <v>49</v>
      </c>
      <c r="AC13" s="21">
        <v>51</v>
      </c>
      <c r="AD13" s="22">
        <f>SUM(Y13:AC13)</f>
        <v>272</v>
      </c>
      <c r="AI13" s="205" t="s">
        <v>16</v>
      </c>
      <c r="AJ13" s="209"/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21">
        <f>SUM(AK13:AO13)</f>
        <v>0</v>
      </c>
      <c r="AQ13" s="210" t="s">
        <v>16</v>
      </c>
      <c r="AR13" s="211"/>
      <c r="AS13" s="16">
        <v>0</v>
      </c>
      <c r="AT13" s="16">
        <v>0</v>
      </c>
      <c r="AU13" s="16">
        <v>0</v>
      </c>
      <c r="AV13" s="21">
        <v>0</v>
      </c>
      <c r="AW13" s="21">
        <v>1</v>
      </c>
      <c r="AX13" s="22">
        <f>SUM(AS13:AW13)</f>
        <v>1</v>
      </c>
      <c r="BC13" s="205" t="s">
        <v>16</v>
      </c>
      <c r="BD13" s="209"/>
      <c r="BE13" s="34">
        <f>Q13+AK13</f>
        <v>57</v>
      </c>
      <c r="BF13" s="34">
        <f t="shared" si="11"/>
        <v>53</v>
      </c>
      <c r="BG13" s="34">
        <f t="shared" si="11"/>
        <v>57</v>
      </c>
      <c r="BH13" s="34">
        <f t="shared" si="11"/>
        <v>50</v>
      </c>
      <c r="BI13" s="34">
        <f t="shared" si="11"/>
        <v>47</v>
      </c>
      <c r="BJ13" s="21">
        <f>SUM(BE13:BI13)</f>
        <v>264</v>
      </c>
      <c r="BK13" s="210" t="s">
        <v>16</v>
      </c>
      <c r="BL13" s="211"/>
      <c r="BM13" s="16">
        <f>Y13+AS13</f>
        <v>80</v>
      </c>
      <c r="BN13" s="16">
        <f t="shared" si="12"/>
        <v>44</v>
      </c>
      <c r="BO13" s="16">
        <f t="shared" si="12"/>
        <v>48</v>
      </c>
      <c r="BP13" s="16">
        <f t="shared" si="12"/>
        <v>49</v>
      </c>
      <c r="BQ13" s="16">
        <f t="shared" si="12"/>
        <v>52</v>
      </c>
      <c r="BR13" s="22">
        <f>SUM(BM13:BQ13)</f>
        <v>273</v>
      </c>
    </row>
    <row r="14" spans="1:70" ht="15">
      <c r="A14" s="2"/>
      <c r="E14" s="48"/>
      <c r="H14" s="48"/>
      <c r="I14" s="97"/>
      <c r="J14" s="97"/>
      <c r="K14" s="98"/>
      <c r="L14" s="99"/>
      <c r="O14" s="205" t="s">
        <v>13</v>
      </c>
      <c r="P14" s="206"/>
      <c r="Q14" s="25">
        <f aca="true" t="shared" si="13" ref="Q14:V14">SUM(Q12:Q13)</f>
        <v>109</v>
      </c>
      <c r="R14" s="25">
        <f t="shared" si="13"/>
        <v>111</v>
      </c>
      <c r="S14" s="25">
        <f t="shared" si="13"/>
        <v>114</v>
      </c>
      <c r="T14" s="25">
        <f t="shared" si="13"/>
        <v>107</v>
      </c>
      <c r="U14" s="25">
        <f t="shared" si="13"/>
        <v>89</v>
      </c>
      <c r="V14" s="25">
        <f t="shared" si="13"/>
        <v>530</v>
      </c>
      <c r="W14" s="207" t="s">
        <v>13</v>
      </c>
      <c r="X14" s="208"/>
      <c r="Y14" s="25">
        <f aca="true" t="shared" si="14" ref="Y14:AD14">SUM(Y12:Y13)</f>
        <v>131</v>
      </c>
      <c r="Z14" s="25">
        <f t="shared" si="14"/>
        <v>102</v>
      </c>
      <c r="AA14" s="25">
        <f t="shared" si="14"/>
        <v>103</v>
      </c>
      <c r="AB14" s="25">
        <f t="shared" si="14"/>
        <v>97</v>
      </c>
      <c r="AC14" s="25">
        <f t="shared" si="14"/>
        <v>105</v>
      </c>
      <c r="AD14" s="25">
        <f t="shared" si="14"/>
        <v>538</v>
      </c>
      <c r="AI14" s="205" t="s">
        <v>13</v>
      </c>
      <c r="AJ14" s="206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07" t="s">
        <v>13</v>
      </c>
      <c r="AR14" s="208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1</v>
      </c>
      <c r="AW14" s="25">
        <f t="shared" si="16"/>
        <v>1</v>
      </c>
      <c r="AX14" s="25">
        <f t="shared" si="16"/>
        <v>2</v>
      </c>
      <c r="BC14" s="205" t="s">
        <v>13</v>
      </c>
      <c r="BD14" s="206"/>
      <c r="BE14" s="25">
        <f aca="true" t="shared" si="17" ref="BE14:BJ14">SUM(BE12:BE13)</f>
        <v>109</v>
      </c>
      <c r="BF14" s="25">
        <f t="shared" si="17"/>
        <v>111</v>
      </c>
      <c r="BG14" s="25">
        <f t="shared" si="17"/>
        <v>114</v>
      </c>
      <c r="BH14" s="25">
        <f t="shared" si="17"/>
        <v>107</v>
      </c>
      <c r="BI14" s="25">
        <f t="shared" si="17"/>
        <v>89</v>
      </c>
      <c r="BJ14" s="25">
        <f t="shared" si="17"/>
        <v>530</v>
      </c>
      <c r="BK14" s="207" t="s">
        <v>13</v>
      </c>
      <c r="BL14" s="208"/>
      <c r="BM14" s="25">
        <f aca="true" t="shared" si="18" ref="BM14:BR14">SUM(BM12:BM13)</f>
        <v>131</v>
      </c>
      <c r="BN14" s="25">
        <f t="shared" si="18"/>
        <v>102</v>
      </c>
      <c r="BO14" s="25">
        <f t="shared" si="18"/>
        <v>103</v>
      </c>
      <c r="BP14" s="25">
        <f t="shared" si="18"/>
        <v>98</v>
      </c>
      <c r="BQ14" s="25">
        <f t="shared" si="18"/>
        <v>106</v>
      </c>
      <c r="BR14" s="25">
        <f t="shared" si="18"/>
        <v>540</v>
      </c>
    </row>
    <row r="15" spans="1:70" ht="15.75" thickBot="1">
      <c r="A15" s="2"/>
      <c r="E15" s="48"/>
      <c r="H15" s="48"/>
      <c r="I15" s="97"/>
      <c r="J15" s="97"/>
      <c r="K15" s="98"/>
      <c r="L15" s="99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00" t="s">
        <v>44</v>
      </c>
      <c r="C16" s="250" t="s">
        <v>37</v>
      </c>
      <c r="D16" s="251"/>
      <c r="E16" s="252"/>
      <c r="F16" s="250" t="s">
        <v>38</v>
      </c>
      <c r="G16" s="251"/>
      <c r="H16" s="252"/>
      <c r="I16" s="253" t="s">
        <v>45</v>
      </c>
      <c r="J16" s="254"/>
      <c r="K16" s="255"/>
      <c r="L16" s="69"/>
      <c r="O16" s="205" t="s">
        <v>11</v>
      </c>
      <c r="P16" s="206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14" t="s">
        <v>11</v>
      </c>
      <c r="X16" s="215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5" t="s">
        <v>11</v>
      </c>
      <c r="AJ16" s="206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14" t="s">
        <v>11</v>
      </c>
      <c r="AR16" s="215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5" t="s">
        <v>11</v>
      </c>
      <c r="BD16" s="206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14" t="s">
        <v>11</v>
      </c>
      <c r="BL16" s="215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01" t="s">
        <v>46</v>
      </c>
      <c r="C17" s="102">
        <f>V27+AD27+V32+AD32+V37</f>
        <v>1793</v>
      </c>
      <c r="D17" s="103">
        <f>V28+AD28+V33+AD33+V38</f>
        <v>1764</v>
      </c>
      <c r="E17" s="104">
        <f>SUM(C17:D17)</f>
        <v>3557</v>
      </c>
      <c r="F17" s="105">
        <f>AP27+AX27+AP32+AX32+AP37</f>
        <v>3</v>
      </c>
      <c r="G17" s="103">
        <f>AP28+AX28+AP33+AX33+AP38</f>
        <v>19</v>
      </c>
      <c r="H17" s="104">
        <f>SUM(F17:G17)</f>
        <v>22</v>
      </c>
      <c r="I17" s="106">
        <f aca="true" t="shared" si="19" ref="I17:K20">+C17+F17</f>
        <v>1796</v>
      </c>
      <c r="J17" s="107">
        <f t="shared" si="19"/>
        <v>1783</v>
      </c>
      <c r="K17" s="108">
        <f t="shared" si="19"/>
        <v>3579</v>
      </c>
      <c r="L17" s="69"/>
      <c r="O17" s="205" t="s">
        <v>14</v>
      </c>
      <c r="P17" s="209"/>
      <c r="Q17" s="15">
        <v>40</v>
      </c>
      <c r="R17" s="16">
        <v>49</v>
      </c>
      <c r="S17" s="16">
        <v>37</v>
      </c>
      <c r="T17" s="16">
        <v>35</v>
      </c>
      <c r="U17" s="16">
        <v>45</v>
      </c>
      <c r="V17" s="16">
        <f>SUM(Q17:U17)</f>
        <v>206</v>
      </c>
      <c r="W17" s="212" t="s">
        <v>14</v>
      </c>
      <c r="X17" s="213"/>
      <c r="Y17" s="16">
        <v>41</v>
      </c>
      <c r="Z17" s="16">
        <v>48</v>
      </c>
      <c r="AA17" s="16">
        <v>41</v>
      </c>
      <c r="AB17" s="16">
        <v>39</v>
      </c>
      <c r="AC17" s="16">
        <v>55</v>
      </c>
      <c r="AD17" s="17">
        <f>SUM(Y17:AC17)</f>
        <v>224</v>
      </c>
      <c r="AI17" s="205" t="s">
        <v>14</v>
      </c>
      <c r="AJ17" s="209"/>
      <c r="AK17" s="36">
        <v>2</v>
      </c>
      <c r="AL17" s="16">
        <v>0</v>
      </c>
      <c r="AM17" s="16">
        <v>0</v>
      </c>
      <c r="AN17" s="16">
        <v>1</v>
      </c>
      <c r="AO17" s="16">
        <v>2</v>
      </c>
      <c r="AP17" s="16">
        <f>SUM(AK17:AO17)</f>
        <v>5</v>
      </c>
      <c r="AQ17" s="212" t="s">
        <v>14</v>
      </c>
      <c r="AR17" s="213"/>
      <c r="AS17" s="16">
        <v>4</v>
      </c>
      <c r="AT17" s="16">
        <v>0</v>
      </c>
      <c r="AU17" s="16">
        <v>2</v>
      </c>
      <c r="AV17" s="16">
        <v>0</v>
      </c>
      <c r="AW17" s="16">
        <v>2</v>
      </c>
      <c r="AX17" s="17">
        <f>SUM(AS17:AW17)</f>
        <v>8</v>
      </c>
      <c r="BC17" s="205" t="s">
        <v>14</v>
      </c>
      <c r="BD17" s="209"/>
      <c r="BE17" s="15">
        <f>Q17+AK17</f>
        <v>42</v>
      </c>
      <c r="BF17" s="15">
        <f aca="true" t="shared" si="20" ref="BF17:BI18">R17+AL17</f>
        <v>49</v>
      </c>
      <c r="BG17" s="15">
        <f t="shared" si="20"/>
        <v>37</v>
      </c>
      <c r="BH17" s="15">
        <f t="shared" si="20"/>
        <v>36</v>
      </c>
      <c r="BI17" s="15">
        <f t="shared" si="20"/>
        <v>47</v>
      </c>
      <c r="BJ17" s="16">
        <f>SUM(BE17:BI17)</f>
        <v>211</v>
      </c>
      <c r="BK17" s="212" t="s">
        <v>14</v>
      </c>
      <c r="BL17" s="213"/>
      <c r="BM17" s="16">
        <f>Y17+AS17</f>
        <v>45</v>
      </c>
      <c r="BN17" s="16">
        <f aca="true" t="shared" si="21" ref="BN17:BQ18">Z17+AT17</f>
        <v>48</v>
      </c>
      <c r="BO17" s="16">
        <f t="shared" si="21"/>
        <v>43</v>
      </c>
      <c r="BP17" s="16">
        <f t="shared" si="21"/>
        <v>39</v>
      </c>
      <c r="BQ17" s="16">
        <f t="shared" si="21"/>
        <v>57</v>
      </c>
      <c r="BR17" s="17">
        <f>SUM(BM17:BQ17)</f>
        <v>232</v>
      </c>
    </row>
    <row r="18" spans="2:70" ht="15.75" thickBot="1">
      <c r="B18" s="109" t="s">
        <v>47</v>
      </c>
      <c r="C18" s="110">
        <f>AD37</f>
        <v>531</v>
      </c>
      <c r="D18" s="111">
        <f>AD38</f>
        <v>563</v>
      </c>
      <c r="E18" s="112">
        <f>SUM(C18:D18)</f>
        <v>1094</v>
      </c>
      <c r="F18" s="113">
        <f>AX37</f>
        <v>1</v>
      </c>
      <c r="G18" s="111">
        <f>AX38</f>
        <v>0</v>
      </c>
      <c r="H18" s="112">
        <f>SUM(F18:G18)</f>
        <v>1</v>
      </c>
      <c r="I18" s="114">
        <f t="shared" si="19"/>
        <v>532</v>
      </c>
      <c r="J18" s="115">
        <f t="shared" si="19"/>
        <v>563</v>
      </c>
      <c r="K18" s="116">
        <f t="shared" si="19"/>
        <v>1095</v>
      </c>
      <c r="L18" s="89"/>
      <c r="O18" s="205" t="s">
        <v>16</v>
      </c>
      <c r="P18" s="209"/>
      <c r="Q18" s="20">
        <v>51</v>
      </c>
      <c r="R18" s="21">
        <v>49</v>
      </c>
      <c r="S18" s="21">
        <v>29</v>
      </c>
      <c r="T18" s="21">
        <v>43</v>
      </c>
      <c r="U18" s="21">
        <v>30</v>
      </c>
      <c r="V18" s="21">
        <f>SUM(Q18:U18)</f>
        <v>202</v>
      </c>
      <c r="W18" s="210" t="s">
        <v>16</v>
      </c>
      <c r="X18" s="211"/>
      <c r="Y18" s="21">
        <v>35</v>
      </c>
      <c r="Z18" s="21">
        <v>37</v>
      </c>
      <c r="AA18" s="21">
        <v>34</v>
      </c>
      <c r="AB18" s="21">
        <v>31</v>
      </c>
      <c r="AC18" s="21">
        <v>38</v>
      </c>
      <c r="AD18" s="22">
        <f>SUM(Y18:AC18)</f>
        <v>175</v>
      </c>
      <c r="AI18" s="205" t="s">
        <v>16</v>
      </c>
      <c r="AJ18" s="209"/>
      <c r="AK18" s="20">
        <v>1</v>
      </c>
      <c r="AL18" s="21">
        <v>0</v>
      </c>
      <c r="AM18" s="21">
        <v>0</v>
      </c>
      <c r="AN18" s="21">
        <v>0</v>
      </c>
      <c r="AO18" s="21">
        <v>0</v>
      </c>
      <c r="AP18" s="21">
        <f>SUM(AK18:AO18)</f>
        <v>1</v>
      </c>
      <c r="AQ18" s="210" t="s">
        <v>16</v>
      </c>
      <c r="AR18" s="211"/>
      <c r="AS18" s="21">
        <v>1</v>
      </c>
      <c r="AT18" s="21">
        <v>0</v>
      </c>
      <c r="AU18" s="21">
        <v>1</v>
      </c>
      <c r="AV18" s="21">
        <v>0</v>
      </c>
      <c r="AW18" s="21">
        <v>2</v>
      </c>
      <c r="AX18" s="22">
        <f>SUM(AS18:AW18)</f>
        <v>4</v>
      </c>
      <c r="BC18" s="205" t="s">
        <v>16</v>
      </c>
      <c r="BD18" s="209"/>
      <c r="BE18" s="20">
        <f>Q18+AK18</f>
        <v>52</v>
      </c>
      <c r="BF18" s="20">
        <f t="shared" si="20"/>
        <v>49</v>
      </c>
      <c r="BG18" s="20">
        <f t="shared" si="20"/>
        <v>29</v>
      </c>
      <c r="BH18" s="20">
        <f t="shared" si="20"/>
        <v>43</v>
      </c>
      <c r="BI18" s="20">
        <f t="shared" si="20"/>
        <v>30</v>
      </c>
      <c r="BJ18" s="21">
        <f>SUM(BE18:BI18)</f>
        <v>203</v>
      </c>
      <c r="BK18" s="210" t="s">
        <v>16</v>
      </c>
      <c r="BL18" s="211"/>
      <c r="BM18" s="16">
        <f>Y18+AS18</f>
        <v>36</v>
      </c>
      <c r="BN18" s="16">
        <f t="shared" si="21"/>
        <v>37</v>
      </c>
      <c r="BO18" s="16">
        <f t="shared" si="21"/>
        <v>35</v>
      </c>
      <c r="BP18" s="16">
        <f t="shared" si="21"/>
        <v>31</v>
      </c>
      <c r="BQ18" s="16">
        <f t="shared" si="21"/>
        <v>40</v>
      </c>
      <c r="BR18" s="22">
        <f>SUM(BM18:BQ18)</f>
        <v>179</v>
      </c>
    </row>
    <row r="19" spans="2:70" ht="15">
      <c r="B19" s="117" t="s">
        <v>48</v>
      </c>
      <c r="C19" s="71">
        <f>V42</f>
        <v>342</v>
      </c>
      <c r="D19" s="72">
        <f>V43</f>
        <v>373</v>
      </c>
      <c r="E19" s="73">
        <f>SUM(C19:D19)</f>
        <v>715</v>
      </c>
      <c r="F19" s="74">
        <f>AP42</f>
        <v>0</v>
      </c>
      <c r="G19" s="72">
        <f>AP43</f>
        <v>1</v>
      </c>
      <c r="H19" s="73">
        <f>SUM(F19:G19)</f>
        <v>1</v>
      </c>
      <c r="I19" s="75">
        <f t="shared" si="19"/>
        <v>342</v>
      </c>
      <c r="J19" s="76">
        <f t="shared" si="19"/>
        <v>374</v>
      </c>
      <c r="K19" s="118">
        <f t="shared" si="19"/>
        <v>716</v>
      </c>
      <c r="L19" s="89"/>
      <c r="O19" s="205" t="s">
        <v>13</v>
      </c>
      <c r="P19" s="206"/>
      <c r="Q19" s="25">
        <f aca="true" t="shared" si="22" ref="Q19:V19">SUM(Q17:Q18)</f>
        <v>91</v>
      </c>
      <c r="R19" s="25">
        <f t="shared" si="22"/>
        <v>98</v>
      </c>
      <c r="S19" s="25">
        <f t="shared" si="22"/>
        <v>66</v>
      </c>
      <c r="T19" s="25">
        <f t="shared" si="22"/>
        <v>78</v>
      </c>
      <c r="U19" s="25">
        <f t="shared" si="22"/>
        <v>75</v>
      </c>
      <c r="V19" s="25">
        <f t="shared" si="22"/>
        <v>408</v>
      </c>
      <c r="W19" s="207" t="s">
        <v>13</v>
      </c>
      <c r="X19" s="208"/>
      <c r="Y19" s="25">
        <f aca="true" t="shared" si="23" ref="Y19:AD19">SUM(Y17:Y18)</f>
        <v>76</v>
      </c>
      <c r="Z19" s="25">
        <f t="shared" si="23"/>
        <v>85</v>
      </c>
      <c r="AA19" s="25">
        <f t="shared" si="23"/>
        <v>75</v>
      </c>
      <c r="AB19" s="25">
        <f t="shared" si="23"/>
        <v>70</v>
      </c>
      <c r="AC19" s="25">
        <f t="shared" si="23"/>
        <v>93</v>
      </c>
      <c r="AD19" s="25">
        <f t="shared" si="23"/>
        <v>399</v>
      </c>
      <c r="AI19" s="205" t="s">
        <v>13</v>
      </c>
      <c r="AJ19" s="206"/>
      <c r="AK19" s="25">
        <f aca="true" t="shared" si="24" ref="AK19:AP19">SUM(AK17:AK18)</f>
        <v>3</v>
      </c>
      <c r="AL19" s="25">
        <f t="shared" si="24"/>
        <v>0</v>
      </c>
      <c r="AM19" s="25">
        <f t="shared" si="24"/>
        <v>0</v>
      </c>
      <c r="AN19" s="25">
        <f t="shared" si="24"/>
        <v>1</v>
      </c>
      <c r="AO19" s="25">
        <f t="shared" si="24"/>
        <v>2</v>
      </c>
      <c r="AP19" s="25">
        <f t="shared" si="24"/>
        <v>6</v>
      </c>
      <c r="AQ19" s="207" t="s">
        <v>13</v>
      </c>
      <c r="AR19" s="208"/>
      <c r="AS19" s="25">
        <f aca="true" t="shared" si="25" ref="AS19:AX19">SUM(AS17:AS18)</f>
        <v>5</v>
      </c>
      <c r="AT19" s="25">
        <f t="shared" si="25"/>
        <v>0</v>
      </c>
      <c r="AU19" s="25">
        <f t="shared" si="25"/>
        <v>3</v>
      </c>
      <c r="AV19" s="25">
        <f t="shared" si="25"/>
        <v>0</v>
      </c>
      <c r="AW19" s="25">
        <f t="shared" si="25"/>
        <v>4</v>
      </c>
      <c r="AX19" s="25">
        <f t="shared" si="25"/>
        <v>12</v>
      </c>
      <c r="BC19" s="205" t="s">
        <v>13</v>
      </c>
      <c r="BD19" s="206"/>
      <c r="BE19" s="25">
        <f aca="true" t="shared" si="26" ref="BE19:BJ19">SUM(BE17:BE18)</f>
        <v>94</v>
      </c>
      <c r="BF19" s="25">
        <f t="shared" si="26"/>
        <v>98</v>
      </c>
      <c r="BG19" s="25">
        <f t="shared" si="26"/>
        <v>66</v>
      </c>
      <c r="BH19" s="25">
        <f t="shared" si="26"/>
        <v>79</v>
      </c>
      <c r="BI19" s="25">
        <f t="shared" si="26"/>
        <v>77</v>
      </c>
      <c r="BJ19" s="25">
        <f t="shared" si="26"/>
        <v>414</v>
      </c>
      <c r="BK19" s="207" t="s">
        <v>13</v>
      </c>
      <c r="BL19" s="208"/>
      <c r="BM19" s="25">
        <f aca="true" t="shared" si="27" ref="BM19:BR19">SUM(BM17:BM18)</f>
        <v>81</v>
      </c>
      <c r="BN19" s="25">
        <f t="shared" si="27"/>
        <v>85</v>
      </c>
      <c r="BO19" s="25">
        <f t="shared" si="27"/>
        <v>78</v>
      </c>
      <c r="BP19" s="25">
        <f t="shared" si="27"/>
        <v>70</v>
      </c>
      <c r="BQ19" s="25">
        <f t="shared" si="27"/>
        <v>97</v>
      </c>
      <c r="BR19" s="25">
        <f t="shared" si="27"/>
        <v>411</v>
      </c>
    </row>
    <row r="20" spans="2:70" ht="15.75" thickBot="1">
      <c r="B20" s="119" t="s">
        <v>24</v>
      </c>
      <c r="C20" s="120">
        <f>C9-C18-C19</f>
        <v>717</v>
      </c>
      <c r="D20" s="121">
        <f>D9-D18-D19</f>
        <v>1295</v>
      </c>
      <c r="E20" s="122">
        <f>SUM(C20:D20)</f>
        <v>2012</v>
      </c>
      <c r="F20" s="123">
        <f>F9-F18-F19</f>
        <v>1</v>
      </c>
      <c r="G20" s="121">
        <f>G9-G18-G19</f>
        <v>0</v>
      </c>
      <c r="H20" s="124">
        <f>H9-H18-H19</f>
        <v>1</v>
      </c>
      <c r="I20" s="125">
        <f>+C20+F20</f>
        <v>718</v>
      </c>
      <c r="J20" s="126">
        <f t="shared" si="19"/>
        <v>1295</v>
      </c>
      <c r="K20" s="127">
        <f t="shared" si="19"/>
        <v>2013</v>
      </c>
      <c r="L20" s="89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256" t="s">
        <v>49</v>
      </c>
      <c r="C21" s="258" t="s">
        <v>50</v>
      </c>
      <c r="D21" s="260" t="s">
        <v>51</v>
      </c>
      <c r="E21" s="262" t="s">
        <v>52</v>
      </c>
      <c r="F21" s="258" t="s">
        <v>50</v>
      </c>
      <c r="G21" s="260" t="s">
        <v>51</v>
      </c>
      <c r="H21" s="262" t="s">
        <v>53</v>
      </c>
      <c r="I21" s="264" t="s">
        <v>50</v>
      </c>
      <c r="J21" s="266" t="s">
        <v>51</v>
      </c>
      <c r="K21" s="268" t="s">
        <v>54</v>
      </c>
      <c r="L21" s="89"/>
      <c r="O21" s="205" t="s">
        <v>11</v>
      </c>
      <c r="P21" s="206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14" t="s">
        <v>11</v>
      </c>
      <c r="X21" s="215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5" t="s">
        <v>11</v>
      </c>
      <c r="AJ21" s="206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14" t="s">
        <v>11</v>
      </c>
      <c r="AR21" s="215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5" t="s">
        <v>11</v>
      </c>
      <c r="BD21" s="206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14" t="s">
        <v>11</v>
      </c>
      <c r="BL21" s="215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257"/>
      <c r="C22" s="259"/>
      <c r="D22" s="261"/>
      <c r="E22" s="263"/>
      <c r="F22" s="259"/>
      <c r="G22" s="261"/>
      <c r="H22" s="263"/>
      <c r="I22" s="265"/>
      <c r="J22" s="267"/>
      <c r="K22" s="269"/>
      <c r="L22" s="89"/>
      <c r="O22" s="205" t="s">
        <v>14</v>
      </c>
      <c r="P22" s="209"/>
      <c r="Q22" s="15">
        <v>38</v>
      </c>
      <c r="R22" s="16">
        <v>47</v>
      </c>
      <c r="S22" s="16">
        <v>47</v>
      </c>
      <c r="T22" s="16">
        <v>61</v>
      </c>
      <c r="U22" s="16">
        <v>56</v>
      </c>
      <c r="V22" s="16">
        <f>SUM(Q22:U22)</f>
        <v>249</v>
      </c>
      <c r="W22" s="212" t="s">
        <v>14</v>
      </c>
      <c r="X22" s="213"/>
      <c r="Y22" s="16">
        <v>55</v>
      </c>
      <c r="Z22" s="16">
        <v>52</v>
      </c>
      <c r="AA22" s="16">
        <v>60</v>
      </c>
      <c r="AB22" s="16">
        <v>60</v>
      </c>
      <c r="AC22" s="37">
        <v>72</v>
      </c>
      <c r="AD22" s="17">
        <f>SUM(Y22:AC22)</f>
        <v>299</v>
      </c>
      <c r="AI22" s="205" t="s">
        <v>14</v>
      </c>
      <c r="AJ22" s="209"/>
      <c r="AK22" s="15">
        <v>2</v>
      </c>
      <c r="AL22" s="16">
        <v>0</v>
      </c>
      <c r="AM22" s="16">
        <v>1</v>
      </c>
      <c r="AN22" s="16">
        <v>0</v>
      </c>
      <c r="AO22" s="16">
        <v>2</v>
      </c>
      <c r="AP22" s="16">
        <f>SUM(AK22:AO22)</f>
        <v>5</v>
      </c>
      <c r="AQ22" s="212" t="s">
        <v>14</v>
      </c>
      <c r="AR22" s="213"/>
      <c r="AS22" s="16">
        <v>0</v>
      </c>
      <c r="AT22" s="16">
        <v>0</v>
      </c>
      <c r="AU22" s="16">
        <v>1</v>
      </c>
      <c r="AV22" s="16">
        <v>0</v>
      </c>
      <c r="AW22" s="16">
        <v>0</v>
      </c>
      <c r="AX22" s="17">
        <f>SUM(AS22:AW22)</f>
        <v>1</v>
      </c>
      <c r="BC22" s="205" t="s">
        <v>14</v>
      </c>
      <c r="BD22" s="209"/>
      <c r="BE22" s="15">
        <f>Q22+AK22</f>
        <v>40</v>
      </c>
      <c r="BF22" s="15">
        <f aca="true" t="shared" si="28" ref="BF22:BI23">R22+AL22</f>
        <v>47</v>
      </c>
      <c r="BG22" s="15">
        <f t="shared" si="28"/>
        <v>48</v>
      </c>
      <c r="BH22" s="15">
        <f t="shared" si="28"/>
        <v>61</v>
      </c>
      <c r="BI22" s="15">
        <f t="shared" si="28"/>
        <v>58</v>
      </c>
      <c r="BJ22" s="16">
        <f>SUM(BE22:BI22)</f>
        <v>254</v>
      </c>
      <c r="BK22" s="212" t="s">
        <v>14</v>
      </c>
      <c r="BL22" s="213"/>
      <c r="BM22" s="16">
        <f>Y22+AS22</f>
        <v>55</v>
      </c>
      <c r="BN22" s="16">
        <f aca="true" t="shared" si="29" ref="BN22:BQ23">Z22+AT22</f>
        <v>52</v>
      </c>
      <c r="BO22" s="16">
        <f t="shared" si="29"/>
        <v>61</v>
      </c>
      <c r="BP22" s="16">
        <f t="shared" si="29"/>
        <v>60</v>
      </c>
      <c r="BQ22" s="16">
        <f t="shared" si="29"/>
        <v>72</v>
      </c>
      <c r="BR22" s="17">
        <f>SUM(BM22:BQ22)</f>
        <v>300</v>
      </c>
    </row>
    <row r="23" spans="2:70" ht="16.5" thickBot="1" thickTop="1">
      <c r="B23" s="128" t="s">
        <v>46</v>
      </c>
      <c r="C23" s="129">
        <f>ROUND(C17/$C$10,4)</f>
        <v>0.3395</v>
      </c>
      <c r="D23" s="130">
        <f>ROUND(D17/$D$10,4)</f>
        <v>0.3009</v>
      </c>
      <c r="E23" s="131">
        <f>ROUND(E17/$E$10,4)</f>
        <v>0.3192</v>
      </c>
      <c r="F23" s="129">
        <f>ROUND(F17/$F$10,4)</f>
        <v>0.12</v>
      </c>
      <c r="G23" s="130">
        <f>ROUND(G17/$G$10,4)</f>
        <v>0.4872</v>
      </c>
      <c r="H23" s="131">
        <f>ROUND(H17/$H$10,4)</f>
        <v>0.3438</v>
      </c>
      <c r="I23" s="132">
        <f>ROUND(I17/$I$10,4)</f>
        <v>0.3385</v>
      </c>
      <c r="J23" s="133">
        <f>ROUND(J17/$J$10,4)</f>
        <v>0.3021</v>
      </c>
      <c r="K23" s="134">
        <f>ROUND(K17/$K$10,4)</f>
        <v>0.3193</v>
      </c>
      <c r="L23" s="89"/>
      <c r="O23" s="205" t="s">
        <v>16</v>
      </c>
      <c r="P23" s="209"/>
      <c r="Q23" s="20">
        <v>42</v>
      </c>
      <c r="R23" s="21">
        <v>37</v>
      </c>
      <c r="S23" s="21">
        <v>57</v>
      </c>
      <c r="T23" s="21">
        <v>47</v>
      </c>
      <c r="U23" s="21">
        <v>63</v>
      </c>
      <c r="V23" s="21">
        <f>SUM(Q23:U23)</f>
        <v>246</v>
      </c>
      <c r="W23" s="210" t="s">
        <v>16</v>
      </c>
      <c r="X23" s="211"/>
      <c r="Y23" s="21">
        <v>47</v>
      </c>
      <c r="Z23" s="21">
        <v>54</v>
      </c>
      <c r="AA23" s="21">
        <v>60</v>
      </c>
      <c r="AB23" s="21">
        <v>73</v>
      </c>
      <c r="AC23" s="38">
        <v>64</v>
      </c>
      <c r="AD23" s="22">
        <f>SUM(Y23:AC23)</f>
        <v>298</v>
      </c>
      <c r="AI23" s="205" t="s">
        <v>16</v>
      </c>
      <c r="AJ23" s="209"/>
      <c r="AK23" s="20">
        <v>3</v>
      </c>
      <c r="AL23" s="21">
        <v>0</v>
      </c>
      <c r="AM23" s="21">
        <v>2</v>
      </c>
      <c r="AN23" s="21">
        <v>1</v>
      </c>
      <c r="AO23" s="21">
        <v>1</v>
      </c>
      <c r="AP23" s="21">
        <f>SUM(AK23:AO23)</f>
        <v>7</v>
      </c>
      <c r="AQ23" s="210" t="s">
        <v>16</v>
      </c>
      <c r="AR23" s="211"/>
      <c r="AS23" s="21">
        <v>1</v>
      </c>
      <c r="AT23" s="21">
        <v>2</v>
      </c>
      <c r="AU23" s="21">
        <v>2</v>
      </c>
      <c r="AV23" s="21">
        <v>1</v>
      </c>
      <c r="AW23" s="21">
        <v>0</v>
      </c>
      <c r="AX23" s="22">
        <f>SUM(AS23:AW23)</f>
        <v>6</v>
      </c>
      <c r="BC23" s="205" t="s">
        <v>16</v>
      </c>
      <c r="BD23" s="209"/>
      <c r="BE23" s="15">
        <f>Q23+AK23</f>
        <v>45</v>
      </c>
      <c r="BF23" s="15">
        <f t="shared" si="28"/>
        <v>37</v>
      </c>
      <c r="BG23" s="15">
        <f t="shared" si="28"/>
        <v>59</v>
      </c>
      <c r="BH23" s="15">
        <f t="shared" si="28"/>
        <v>48</v>
      </c>
      <c r="BI23" s="15">
        <f t="shared" si="28"/>
        <v>64</v>
      </c>
      <c r="BJ23" s="21">
        <f>SUM(BE23:BI23)</f>
        <v>253</v>
      </c>
      <c r="BK23" s="210" t="s">
        <v>16</v>
      </c>
      <c r="BL23" s="211"/>
      <c r="BM23" s="16">
        <f>Y23+AS23</f>
        <v>48</v>
      </c>
      <c r="BN23" s="16">
        <f t="shared" si="29"/>
        <v>56</v>
      </c>
      <c r="BO23" s="16">
        <f t="shared" si="29"/>
        <v>62</v>
      </c>
      <c r="BP23" s="16">
        <f t="shared" si="29"/>
        <v>74</v>
      </c>
      <c r="BQ23" s="16">
        <f t="shared" si="29"/>
        <v>64</v>
      </c>
      <c r="BR23" s="22">
        <f>SUM(BM23:BQ23)</f>
        <v>304</v>
      </c>
    </row>
    <row r="24" spans="2:70" ht="15">
      <c r="B24" s="135" t="s">
        <v>47</v>
      </c>
      <c r="C24" s="136">
        <f>ROUND(C18/$C$10,4)</f>
        <v>0.1005</v>
      </c>
      <c r="D24" s="137">
        <f>ROUND(D18/$D$10,4)</f>
        <v>0.096</v>
      </c>
      <c r="E24" s="138">
        <f>ROUND(E18/$E$10,4)</f>
        <v>0.0982</v>
      </c>
      <c r="F24" s="136">
        <f>ROUND(F18/$F$10,4)</f>
        <v>0.04</v>
      </c>
      <c r="G24" s="137">
        <f>ROUND(G18/$G$10,4)</f>
        <v>0</v>
      </c>
      <c r="H24" s="138">
        <f>ROUND(H18/$H$10,4)</f>
        <v>0.0156</v>
      </c>
      <c r="I24" s="139">
        <f>ROUND(I18/$I$10,4)</f>
        <v>0.1003</v>
      </c>
      <c r="J24" s="140">
        <f>ROUND(J18/$J$10,4)</f>
        <v>0.0954</v>
      </c>
      <c r="K24" s="141">
        <f>ROUND(K18/$K$10,4)</f>
        <v>0.0977</v>
      </c>
      <c r="O24" s="205" t="s">
        <v>13</v>
      </c>
      <c r="P24" s="206"/>
      <c r="Q24" s="25">
        <f aca="true" t="shared" si="30" ref="Q24:V24">SUM(Q22:Q23)</f>
        <v>80</v>
      </c>
      <c r="R24" s="25">
        <f t="shared" si="30"/>
        <v>84</v>
      </c>
      <c r="S24" s="25">
        <f t="shared" si="30"/>
        <v>104</v>
      </c>
      <c r="T24" s="25">
        <f t="shared" si="30"/>
        <v>108</v>
      </c>
      <c r="U24" s="25">
        <f t="shared" si="30"/>
        <v>119</v>
      </c>
      <c r="V24" s="25">
        <f t="shared" si="30"/>
        <v>495</v>
      </c>
      <c r="W24" s="207" t="s">
        <v>13</v>
      </c>
      <c r="X24" s="208"/>
      <c r="Y24" s="25">
        <f aca="true" t="shared" si="31" ref="Y24:AD24">SUM(Y22:Y23)</f>
        <v>102</v>
      </c>
      <c r="Z24" s="25">
        <f t="shared" si="31"/>
        <v>106</v>
      </c>
      <c r="AA24" s="25">
        <f t="shared" si="31"/>
        <v>120</v>
      </c>
      <c r="AB24" s="25">
        <f t="shared" si="31"/>
        <v>133</v>
      </c>
      <c r="AC24" s="25">
        <f t="shared" si="31"/>
        <v>136</v>
      </c>
      <c r="AD24" s="25">
        <f t="shared" si="31"/>
        <v>597</v>
      </c>
      <c r="AI24" s="205" t="s">
        <v>13</v>
      </c>
      <c r="AJ24" s="206"/>
      <c r="AK24" s="25">
        <f aca="true" t="shared" si="32" ref="AK24:AP24">SUM(AK22:AK23)</f>
        <v>5</v>
      </c>
      <c r="AL24" s="25">
        <f t="shared" si="32"/>
        <v>0</v>
      </c>
      <c r="AM24" s="25">
        <f t="shared" si="32"/>
        <v>3</v>
      </c>
      <c r="AN24" s="25">
        <f t="shared" si="32"/>
        <v>1</v>
      </c>
      <c r="AO24" s="25">
        <f t="shared" si="32"/>
        <v>3</v>
      </c>
      <c r="AP24" s="39">
        <f t="shared" si="32"/>
        <v>12</v>
      </c>
      <c r="AQ24" s="207" t="s">
        <v>13</v>
      </c>
      <c r="AR24" s="208"/>
      <c r="AS24" s="25">
        <f aca="true" t="shared" si="33" ref="AS24:AX24">SUM(AS22:AS23)</f>
        <v>1</v>
      </c>
      <c r="AT24" s="25">
        <f t="shared" si="33"/>
        <v>2</v>
      </c>
      <c r="AU24" s="25">
        <f t="shared" si="33"/>
        <v>3</v>
      </c>
      <c r="AV24" s="25">
        <f t="shared" si="33"/>
        <v>1</v>
      </c>
      <c r="AW24" s="25">
        <f t="shared" si="33"/>
        <v>0</v>
      </c>
      <c r="AX24" s="25">
        <f t="shared" si="33"/>
        <v>7</v>
      </c>
      <c r="BC24" s="205" t="s">
        <v>13</v>
      </c>
      <c r="BD24" s="206"/>
      <c r="BE24" s="25">
        <f aca="true" t="shared" si="34" ref="BE24:BJ24">SUM(BE22:BE23)</f>
        <v>85</v>
      </c>
      <c r="BF24" s="25">
        <f t="shared" si="34"/>
        <v>84</v>
      </c>
      <c r="BG24" s="25">
        <f t="shared" si="34"/>
        <v>107</v>
      </c>
      <c r="BH24" s="25">
        <f t="shared" si="34"/>
        <v>109</v>
      </c>
      <c r="BI24" s="25">
        <f t="shared" si="34"/>
        <v>122</v>
      </c>
      <c r="BJ24" s="25">
        <f t="shared" si="34"/>
        <v>507</v>
      </c>
      <c r="BK24" s="207" t="s">
        <v>13</v>
      </c>
      <c r="BL24" s="208"/>
      <c r="BM24" s="25">
        <f aca="true" t="shared" si="35" ref="BM24:BR24">SUM(BM22:BM23)</f>
        <v>103</v>
      </c>
      <c r="BN24" s="25">
        <f t="shared" si="35"/>
        <v>108</v>
      </c>
      <c r="BO24" s="25">
        <f t="shared" si="35"/>
        <v>123</v>
      </c>
      <c r="BP24" s="25">
        <f t="shared" si="35"/>
        <v>134</v>
      </c>
      <c r="BQ24" s="25">
        <f t="shared" si="35"/>
        <v>136</v>
      </c>
      <c r="BR24" s="25">
        <f t="shared" si="35"/>
        <v>604</v>
      </c>
    </row>
    <row r="25" spans="2:70" ht="15">
      <c r="B25" s="135" t="s">
        <v>48</v>
      </c>
      <c r="C25" s="136">
        <f>ROUND(C19/$C$10,4)</f>
        <v>0.0648</v>
      </c>
      <c r="D25" s="137">
        <f>ROUND(D19/$D$10,4)</f>
        <v>0.0636</v>
      </c>
      <c r="E25" s="138">
        <f>ROUND(E19/$E$10,4)</f>
        <v>0.0642</v>
      </c>
      <c r="F25" s="136">
        <f>ROUND(F19/$F$10,4)</f>
        <v>0</v>
      </c>
      <c r="G25" s="137">
        <f>ROUND(G19/$G$10,4)</f>
        <v>0.0256</v>
      </c>
      <c r="H25" s="138">
        <f>ROUND(H19/$H$10,4)</f>
        <v>0.0156</v>
      </c>
      <c r="I25" s="139">
        <f>ROUND(I19/$I$10,4)</f>
        <v>0.0645</v>
      </c>
      <c r="J25" s="140">
        <f>ROUND(J19/$J$10,4)</f>
        <v>0.0634</v>
      </c>
      <c r="K25" s="141">
        <f>ROUND(K19/$K$10,4)</f>
        <v>0.0639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142" t="s">
        <v>24</v>
      </c>
      <c r="C26" s="143">
        <f>ROUND(C20/$C$10,4)</f>
        <v>0.1358</v>
      </c>
      <c r="D26" s="144">
        <f>ROUND(D20/$D$10,4)</f>
        <v>0.2209</v>
      </c>
      <c r="E26" s="145">
        <f>ROUND(E20/$E$10,4)</f>
        <v>0.1805</v>
      </c>
      <c r="F26" s="143">
        <f>ROUND(F20/$F$10,4)</f>
        <v>0.04</v>
      </c>
      <c r="G26" s="144">
        <f>ROUND(G20/$G$10,4)</f>
        <v>0</v>
      </c>
      <c r="H26" s="145">
        <f>ROUND(H20/$H$10,4)</f>
        <v>0.0156</v>
      </c>
      <c r="I26" s="146">
        <f>ROUND(I20/$I$10,4)</f>
        <v>0.1353</v>
      </c>
      <c r="J26" s="147">
        <f>ROUND(J20/$J$10,4)</f>
        <v>0.2194</v>
      </c>
      <c r="K26" s="148">
        <f>ROUND(K20/$K$10,4)</f>
        <v>0.1796</v>
      </c>
      <c r="O26" s="205" t="s">
        <v>11</v>
      </c>
      <c r="P26" s="206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14" t="s">
        <v>11</v>
      </c>
      <c r="X26" s="215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5" t="s">
        <v>11</v>
      </c>
      <c r="AJ26" s="206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14" t="s">
        <v>11</v>
      </c>
      <c r="AR26" s="215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5" t="s">
        <v>11</v>
      </c>
      <c r="BD26" s="206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14" t="s">
        <v>11</v>
      </c>
      <c r="BL26" s="215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97"/>
      <c r="J27" s="97"/>
      <c r="K27" s="97"/>
      <c r="O27" s="205" t="s">
        <v>14</v>
      </c>
      <c r="P27" s="209"/>
      <c r="Q27" s="15">
        <v>87</v>
      </c>
      <c r="R27" s="16">
        <v>88</v>
      </c>
      <c r="S27" s="16">
        <v>77</v>
      </c>
      <c r="T27" s="16">
        <v>67</v>
      </c>
      <c r="U27" s="16">
        <v>62</v>
      </c>
      <c r="V27" s="16">
        <f>SUM(Q27:U27)</f>
        <v>381</v>
      </c>
      <c r="W27" s="212" t="s">
        <v>14</v>
      </c>
      <c r="X27" s="213"/>
      <c r="Y27" s="16">
        <v>61</v>
      </c>
      <c r="Z27" s="16">
        <v>67</v>
      </c>
      <c r="AA27" s="16">
        <v>54</v>
      </c>
      <c r="AB27" s="16">
        <v>61</v>
      </c>
      <c r="AC27" s="16">
        <v>49</v>
      </c>
      <c r="AD27" s="17">
        <f>SUM(Y27:AC27)</f>
        <v>292</v>
      </c>
      <c r="AI27" s="205" t="s">
        <v>14</v>
      </c>
      <c r="AJ27" s="209"/>
      <c r="AK27" s="15">
        <v>0</v>
      </c>
      <c r="AL27" s="16">
        <v>1</v>
      </c>
      <c r="AM27" s="16">
        <v>0</v>
      </c>
      <c r="AN27" s="16">
        <v>1</v>
      </c>
      <c r="AO27" s="16">
        <v>0</v>
      </c>
      <c r="AP27" s="16">
        <f>SUM(AK27:AO27)</f>
        <v>2</v>
      </c>
      <c r="AQ27" s="212" t="s">
        <v>14</v>
      </c>
      <c r="AR27" s="213"/>
      <c r="AS27" s="16">
        <v>0</v>
      </c>
      <c r="AT27" s="16">
        <v>0</v>
      </c>
      <c r="AU27" s="16">
        <v>0</v>
      </c>
      <c r="AV27" s="16">
        <v>0</v>
      </c>
      <c r="AW27" s="16">
        <v>1</v>
      </c>
      <c r="AX27" s="17">
        <f>SUM(AS27:AW27)</f>
        <v>1</v>
      </c>
      <c r="BC27" s="205" t="s">
        <v>14</v>
      </c>
      <c r="BD27" s="209"/>
      <c r="BE27" s="15">
        <f>Q27+AK27</f>
        <v>87</v>
      </c>
      <c r="BF27" s="15">
        <f aca="true" t="shared" si="36" ref="BF27:BI28">R27+AL27</f>
        <v>89</v>
      </c>
      <c r="BG27" s="15">
        <f t="shared" si="36"/>
        <v>77</v>
      </c>
      <c r="BH27" s="15">
        <f t="shared" si="36"/>
        <v>68</v>
      </c>
      <c r="BI27" s="15">
        <f t="shared" si="36"/>
        <v>62</v>
      </c>
      <c r="BJ27" s="16">
        <f>SUM(BE27:BI27)</f>
        <v>383</v>
      </c>
      <c r="BK27" s="212" t="s">
        <v>14</v>
      </c>
      <c r="BL27" s="213"/>
      <c r="BM27" s="16">
        <f>Y27+AS27</f>
        <v>61</v>
      </c>
      <c r="BN27" s="16">
        <f aca="true" t="shared" si="37" ref="BN27:BQ28">Z27+AT27</f>
        <v>67</v>
      </c>
      <c r="BO27" s="16">
        <f t="shared" si="37"/>
        <v>54</v>
      </c>
      <c r="BP27" s="16">
        <f t="shared" si="37"/>
        <v>61</v>
      </c>
      <c r="BQ27" s="16">
        <f t="shared" si="37"/>
        <v>50</v>
      </c>
      <c r="BR27" s="17">
        <f>SUM(BM27:BQ27)</f>
        <v>293</v>
      </c>
    </row>
    <row r="28" spans="9:70" ht="15.75" thickBot="1">
      <c r="I28" s="97"/>
      <c r="J28" s="97"/>
      <c r="K28" s="97"/>
      <c r="O28" s="205" t="s">
        <v>16</v>
      </c>
      <c r="P28" s="209"/>
      <c r="Q28" s="20">
        <v>67</v>
      </c>
      <c r="R28" s="21">
        <v>63</v>
      </c>
      <c r="S28" s="21">
        <v>67</v>
      </c>
      <c r="T28" s="21">
        <v>73</v>
      </c>
      <c r="U28" s="21">
        <v>80</v>
      </c>
      <c r="V28" s="21">
        <f>SUM(Q28:U28)</f>
        <v>350</v>
      </c>
      <c r="W28" s="210" t="s">
        <v>16</v>
      </c>
      <c r="X28" s="211"/>
      <c r="Y28" s="21">
        <v>66</v>
      </c>
      <c r="Z28" s="21">
        <v>58</v>
      </c>
      <c r="AA28" s="21">
        <v>63</v>
      </c>
      <c r="AB28" s="21">
        <v>57</v>
      </c>
      <c r="AC28" s="21">
        <v>57</v>
      </c>
      <c r="AD28" s="22">
        <f>SUM(Y28:AC28)</f>
        <v>301</v>
      </c>
      <c r="AI28" s="205" t="s">
        <v>16</v>
      </c>
      <c r="AJ28" s="209"/>
      <c r="AK28" s="20">
        <v>3</v>
      </c>
      <c r="AL28" s="21">
        <v>1</v>
      </c>
      <c r="AM28" s="21">
        <v>3</v>
      </c>
      <c r="AN28" s="21">
        <v>4</v>
      </c>
      <c r="AO28" s="21">
        <v>4</v>
      </c>
      <c r="AP28" s="21">
        <f>SUM(AK28:AO28)</f>
        <v>15</v>
      </c>
      <c r="AQ28" s="210" t="s">
        <v>16</v>
      </c>
      <c r="AR28" s="211"/>
      <c r="AS28" s="21">
        <v>0</v>
      </c>
      <c r="AT28" s="21">
        <v>2</v>
      </c>
      <c r="AU28" s="21">
        <v>0</v>
      </c>
      <c r="AV28" s="21">
        <v>1</v>
      </c>
      <c r="AW28" s="21">
        <v>0</v>
      </c>
      <c r="AX28" s="22">
        <f>SUM(AS28:AW28)</f>
        <v>3</v>
      </c>
      <c r="BC28" s="205" t="s">
        <v>16</v>
      </c>
      <c r="BD28" s="209"/>
      <c r="BE28" s="15">
        <f>Q28+AK28</f>
        <v>70</v>
      </c>
      <c r="BF28" s="15">
        <f t="shared" si="36"/>
        <v>64</v>
      </c>
      <c r="BG28" s="15">
        <f t="shared" si="36"/>
        <v>70</v>
      </c>
      <c r="BH28" s="15">
        <f t="shared" si="36"/>
        <v>77</v>
      </c>
      <c r="BI28" s="15">
        <f t="shared" si="36"/>
        <v>84</v>
      </c>
      <c r="BJ28" s="21">
        <f>SUM(BE28:BI28)</f>
        <v>365</v>
      </c>
      <c r="BK28" s="210" t="s">
        <v>16</v>
      </c>
      <c r="BL28" s="211"/>
      <c r="BM28" s="16">
        <f>Y28+AS28</f>
        <v>66</v>
      </c>
      <c r="BN28" s="16">
        <f t="shared" si="37"/>
        <v>60</v>
      </c>
      <c r="BO28" s="16">
        <f t="shared" si="37"/>
        <v>63</v>
      </c>
      <c r="BP28" s="16">
        <f t="shared" si="37"/>
        <v>58</v>
      </c>
      <c r="BQ28" s="16">
        <f t="shared" si="37"/>
        <v>57</v>
      </c>
      <c r="BR28" s="22">
        <f>SUM(BM28:BQ28)</f>
        <v>304</v>
      </c>
    </row>
    <row r="29" spans="9:70" ht="15.75" thickBot="1">
      <c r="I29" s="97"/>
      <c r="J29" s="97"/>
      <c r="K29" s="97"/>
      <c r="O29" s="205" t="s">
        <v>13</v>
      </c>
      <c r="P29" s="206"/>
      <c r="Q29" s="25">
        <f aca="true" t="shared" si="38" ref="Q29:V29">SUM(Q27:Q28)</f>
        <v>154</v>
      </c>
      <c r="R29" s="25">
        <f t="shared" si="38"/>
        <v>151</v>
      </c>
      <c r="S29" s="25">
        <f t="shared" si="38"/>
        <v>144</v>
      </c>
      <c r="T29" s="25">
        <f t="shared" si="38"/>
        <v>140</v>
      </c>
      <c r="U29" s="25">
        <f t="shared" si="38"/>
        <v>142</v>
      </c>
      <c r="V29" s="25">
        <f t="shared" si="38"/>
        <v>731</v>
      </c>
      <c r="W29" s="207" t="s">
        <v>13</v>
      </c>
      <c r="X29" s="208"/>
      <c r="Y29" s="25">
        <f aca="true" t="shared" si="39" ref="Y29:AD29">SUM(Y27:Y28)</f>
        <v>127</v>
      </c>
      <c r="Z29" s="25">
        <f t="shared" si="39"/>
        <v>125</v>
      </c>
      <c r="AA29" s="25">
        <f t="shared" si="39"/>
        <v>117</v>
      </c>
      <c r="AB29" s="25">
        <f t="shared" si="39"/>
        <v>118</v>
      </c>
      <c r="AC29" s="25">
        <f t="shared" si="39"/>
        <v>106</v>
      </c>
      <c r="AD29" s="25">
        <f t="shared" si="39"/>
        <v>593</v>
      </c>
      <c r="AI29" s="205" t="s">
        <v>13</v>
      </c>
      <c r="AJ29" s="206"/>
      <c r="AK29" s="25">
        <f aca="true" t="shared" si="40" ref="AK29:AP29">SUM(AK27:AK28)</f>
        <v>3</v>
      </c>
      <c r="AL29" s="25">
        <f t="shared" si="40"/>
        <v>2</v>
      </c>
      <c r="AM29" s="25">
        <f t="shared" si="40"/>
        <v>3</v>
      </c>
      <c r="AN29" s="25">
        <f t="shared" si="40"/>
        <v>5</v>
      </c>
      <c r="AO29" s="25">
        <f t="shared" si="40"/>
        <v>4</v>
      </c>
      <c r="AP29" s="25">
        <f t="shared" si="40"/>
        <v>17</v>
      </c>
      <c r="AQ29" s="207" t="s">
        <v>13</v>
      </c>
      <c r="AR29" s="208"/>
      <c r="AS29" s="25">
        <f aca="true" t="shared" si="41" ref="AS29:AX29">SUM(AS27:AS28)</f>
        <v>0</v>
      </c>
      <c r="AT29" s="25">
        <f t="shared" si="41"/>
        <v>2</v>
      </c>
      <c r="AU29" s="25">
        <f t="shared" si="41"/>
        <v>0</v>
      </c>
      <c r="AV29" s="25">
        <f t="shared" si="41"/>
        <v>1</v>
      </c>
      <c r="AW29" s="25">
        <f t="shared" si="41"/>
        <v>1</v>
      </c>
      <c r="AX29" s="25">
        <f t="shared" si="41"/>
        <v>4</v>
      </c>
      <c r="BC29" s="205" t="s">
        <v>13</v>
      </c>
      <c r="BD29" s="206"/>
      <c r="BE29" s="25">
        <f aca="true" t="shared" si="42" ref="BE29:BJ29">SUM(BE27:BE28)</f>
        <v>157</v>
      </c>
      <c r="BF29" s="25">
        <f t="shared" si="42"/>
        <v>153</v>
      </c>
      <c r="BG29" s="25">
        <f t="shared" si="42"/>
        <v>147</v>
      </c>
      <c r="BH29" s="25">
        <f t="shared" si="42"/>
        <v>145</v>
      </c>
      <c r="BI29" s="25">
        <f t="shared" si="42"/>
        <v>146</v>
      </c>
      <c r="BJ29" s="25">
        <f t="shared" si="42"/>
        <v>748</v>
      </c>
      <c r="BK29" s="207" t="s">
        <v>13</v>
      </c>
      <c r="BL29" s="208"/>
      <c r="BM29" s="25">
        <f aca="true" t="shared" si="43" ref="BM29:BR29">SUM(BM27:BM28)</f>
        <v>127</v>
      </c>
      <c r="BN29" s="25">
        <f t="shared" si="43"/>
        <v>127</v>
      </c>
      <c r="BO29" s="25">
        <f t="shared" si="43"/>
        <v>117</v>
      </c>
      <c r="BP29" s="25">
        <f t="shared" si="43"/>
        <v>119</v>
      </c>
      <c r="BQ29" s="25">
        <f t="shared" si="43"/>
        <v>107</v>
      </c>
      <c r="BR29" s="25">
        <f t="shared" si="43"/>
        <v>597</v>
      </c>
    </row>
    <row r="30" spans="2:70" ht="15">
      <c r="B30" s="270" t="s">
        <v>44</v>
      </c>
      <c r="C30" s="272" t="s">
        <v>37</v>
      </c>
      <c r="D30" s="243"/>
      <c r="E30" s="273"/>
      <c r="F30" s="272" t="s">
        <v>38</v>
      </c>
      <c r="G30" s="243"/>
      <c r="H30" s="273"/>
      <c r="I30" s="274" t="s">
        <v>45</v>
      </c>
      <c r="J30" s="274"/>
      <c r="K30" s="275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271"/>
      <c r="C31" s="20" t="s">
        <v>17</v>
      </c>
      <c r="D31" s="21" t="s">
        <v>15</v>
      </c>
      <c r="E31" s="22" t="s">
        <v>40</v>
      </c>
      <c r="F31" s="20" t="s">
        <v>17</v>
      </c>
      <c r="G31" s="21" t="s">
        <v>15</v>
      </c>
      <c r="H31" s="22" t="s">
        <v>40</v>
      </c>
      <c r="I31" s="149" t="s">
        <v>17</v>
      </c>
      <c r="J31" s="150" t="s">
        <v>15</v>
      </c>
      <c r="K31" s="151" t="s">
        <v>40</v>
      </c>
      <c r="O31" s="205" t="s">
        <v>11</v>
      </c>
      <c r="P31" s="206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14" t="s">
        <v>11</v>
      </c>
      <c r="X31" s="215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5" t="s">
        <v>11</v>
      </c>
      <c r="AJ31" s="206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14" t="s">
        <v>11</v>
      </c>
      <c r="AR31" s="215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5" t="s">
        <v>11</v>
      </c>
      <c r="BD31" s="206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14" t="s">
        <v>11</v>
      </c>
      <c r="BL31" s="215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152" t="s">
        <v>55</v>
      </c>
      <c r="C32" s="276">
        <f aca="true" t="shared" si="44" ref="C32:K32">C18+C19</f>
        <v>873</v>
      </c>
      <c r="D32" s="278">
        <f t="shared" si="44"/>
        <v>936</v>
      </c>
      <c r="E32" s="280">
        <f t="shared" si="44"/>
        <v>1809</v>
      </c>
      <c r="F32" s="276">
        <f t="shared" si="44"/>
        <v>1</v>
      </c>
      <c r="G32" s="278">
        <f t="shared" si="44"/>
        <v>1</v>
      </c>
      <c r="H32" s="280">
        <f t="shared" si="44"/>
        <v>2</v>
      </c>
      <c r="I32" s="282">
        <f t="shared" si="44"/>
        <v>874</v>
      </c>
      <c r="J32" s="284">
        <f t="shared" si="44"/>
        <v>937</v>
      </c>
      <c r="K32" s="286">
        <f t="shared" si="44"/>
        <v>1811</v>
      </c>
      <c r="O32" s="205" t="s">
        <v>14</v>
      </c>
      <c r="P32" s="209"/>
      <c r="Q32" s="15">
        <v>61</v>
      </c>
      <c r="R32" s="16">
        <v>58</v>
      </c>
      <c r="S32" s="16">
        <v>45</v>
      </c>
      <c r="T32" s="16">
        <v>57</v>
      </c>
      <c r="U32" s="16">
        <v>74</v>
      </c>
      <c r="V32" s="16">
        <f>SUM(Q32:U32)</f>
        <v>295</v>
      </c>
      <c r="W32" s="212" t="s">
        <v>14</v>
      </c>
      <c r="X32" s="213"/>
      <c r="Y32" s="16">
        <v>75</v>
      </c>
      <c r="Z32" s="16">
        <v>71</v>
      </c>
      <c r="AA32" s="16">
        <v>82</v>
      </c>
      <c r="AB32" s="16">
        <v>72</v>
      </c>
      <c r="AC32" s="16">
        <v>77</v>
      </c>
      <c r="AD32" s="17">
        <f>SUM(Y32:AC32)</f>
        <v>377</v>
      </c>
      <c r="AI32" s="205" t="s">
        <v>14</v>
      </c>
      <c r="AJ32" s="209"/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6">
        <f>SUM(AK32:AO32)</f>
        <v>0</v>
      </c>
      <c r="AQ32" s="212" t="s">
        <v>14</v>
      </c>
      <c r="AR32" s="213"/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7">
        <f>SUM(AS32:AW32)</f>
        <v>0</v>
      </c>
      <c r="BC32" s="205" t="s">
        <v>14</v>
      </c>
      <c r="BD32" s="209"/>
      <c r="BE32" s="15">
        <f>Q32+AK32</f>
        <v>61</v>
      </c>
      <c r="BF32" s="15">
        <f aca="true" t="shared" si="45" ref="BF32:BI33">R32+AL32</f>
        <v>58</v>
      </c>
      <c r="BG32" s="15">
        <f t="shared" si="45"/>
        <v>45</v>
      </c>
      <c r="BH32" s="15">
        <f t="shared" si="45"/>
        <v>57</v>
      </c>
      <c r="BI32" s="15">
        <f t="shared" si="45"/>
        <v>74</v>
      </c>
      <c r="BJ32" s="16">
        <f>SUM(BE32:BI32)</f>
        <v>295</v>
      </c>
      <c r="BK32" s="212" t="s">
        <v>14</v>
      </c>
      <c r="BL32" s="213"/>
      <c r="BM32" s="16">
        <f>Y32+AS32</f>
        <v>75</v>
      </c>
      <c r="BN32" s="16">
        <f aca="true" t="shared" si="46" ref="BN32:BQ33">Z32+AT32</f>
        <v>71</v>
      </c>
      <c r="BO32" s="16">
        <f t="shared" si="46"/>
        <v>82</v>
      </c>
      <c r="BP32" s="16">
        <f t="shared" si="46"/>
        <v>72</v>
      </c>
      <c r="BQ32" s="16">
        <f t="shared" si="46"/>
        <v>77</v>
      </c>
      <c r="BR32" s="17">
        <f>SUM(BM32:BQ32)</f>
        <v>377</v>
      </c>
    </row>
    <row r="33" spans="2:70" ht="14.25" thickBot="1">
      <c r="B33" s="153" t="s">
        <v>56</v>
      </c>
      <c r="C33" s="277"/>
      <c r="D33" s="279"/>
      <c r="E33" s="281"/>
      <c r="F33" s="277"/>
      <c r="G33" s="279"/>
      <c r="H33" s="281"/>
      <c r="I33" s="283"/>
      <c r="J33" s="285"/>
      <c r="K33" s="287"/>
      <c r="O33" s="205" t="s">
        <v>16</v>
      </c>
      <c r="P33" s="209"/>
      <c r="Q33" s="20">
        <v>51</v>
      </c>
      <c r="R33" s="21">
        <v>53</v>
      </c>
      <c r="S33" s="21">
        <v>61</v>
      </c>
      <c r="T33" s="21">
        <v>72</v>
      </c>
      <c r="U33" s="21">
        <v>63</v>
      </c>
      <c r="V33" s="21">
        <f>SUM(Q33:U33)</f>
        <v>300</v>
      </c>
      <c r="W33" s="210" t="s">
        <v>16</v>
      </c>
      <c r="X33" s="211"/>
      <c r="Y33" s="21">
        <v>72</v>
      </c>
      <c r="Z33" s="21">
        <v>63</v>
      </c>
      <c r="AA33" s="21">
        <v>79</v>
      </c>
      <c r="AB33" s="21">
        <v>83</v>
      </c>
      <c r="AC33" s="21">
        <v>65</v>
      </c>
      <c r="AD33" s="22">
        <f>SUM(Y33:AC33)</f>
        <v>362</v>
      </c>
      <c r="AI33" s="205" t="s">
        <v>16</v>
      </c>
      <c r="AJ33" s="209"/>
      <c r="AK33" s="20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f>SUM(AK33:AO33)</f>
        <v>0</v>
      </c>
      <c r="AQ33" s="210" t="s">
        <v>16</v>
      </c>
      <c r="AR33" s="211"/>
      <c r="AS33" s="21">
        <v>0</v>
      </c>
      <c r="AT33" s="21">
        <v>1</v>
      </c>
      <c r="AU33" s="21">
        <v>0</v>
      </c>
      <c r="AV33" s="21">
        <v>0</v>
      </c>
      <c r="AW33" s="21">
        <v>0</v>
      </c>
      <c r="AX33" s="22">
        <f>SUM(AS33:AW33)</f>
        <v>1</v>
      </c>
      <c r="BC33" s="205" t="s">
        <v>16</v>
      </c>
      <c r="BD33" s="209"/>
      <c r="BE33" s="15">
        <f>Q33+AK33</f>
        <v>51</v>
      </c>
      <c r="BF33" s="15">
        <f t="shared" si="45"/>
        <v>53</v>
      </c>
      <c r="BG33" s="15">
        <f t="shared" si="45"/>
        <v>61</v>
      </c>
      <c r="BH33" s="15">
        <f t="shared" si="45"/>
        <v>72</v>
      </c>
      <c r="BI33" s="15">
        <f t="shared" si="45"/>
        <v>63</v>
      </c>
      <c r="BJ33" s="21">
        <f>SUM(BE33:BI33)</f>
        <v>300</v>
      </c>
      <c r="BK33" s="210" t="s">
        <v>16</v>
      </c>
      <c r="BL33" s="211"/>
      <c r="BM33" s="16">
        <f>Y33+AS33</f>
        <v>72</v>
      </c>
      <c r="BN33" s="16">
        <f t="shared" si="46"/>
        <v>64</v>
      </c>
      <c r="BO33" s="16">
        <f t="shared" si="46"/>
        <v>79</v>
      </c>
      <c r="BP33" s="16">
        <f t="shared" si="46"/>
        <v>83</v>
      </c>
      <c r="BQ33" s="16">
        <f t="shared" si="46"/>
        <v>65</v>
      </c>
      <c r="BR33" s="22">
        <f>SUM(BM33:BQ33)</f>
        <v>363</v>
      </c>
    </row>
    <row r="34" spans="2:70" ht="13.5">
      <c r="B34" s="152" t="s">
        <v>57</v>
      </c>
      <c r="C34" s="288">
        <f aca="true" t="shared" si="47" ref="C34:K34">C20</f>
        <v>717</v>
      </c>
      <c r="D34" s="290">
        <f t="shared" si="47"/>
        <v>1295</v>
      </c>
      <c r="E34" s="292">
        <f t="shared" si="47"/>
        <v>2012</v>
      </c>
      <c r="F34" s="288">
        <f t="shared" si="47"/>
        <v>1</v>
      </c>
      <c r="G34" s="294">
        <f t="shared" si="47"/>
        <v>0</v>
      </c>
      <c r="H34" s="295">
        <f t="shared" si="47"/>
        <v>1</v>
      </c>
      <c r="I34" s="296">
        <f t="shared" si="47"/>
        <v>718</v>
      </c>
      <c r="J34" s="298">
        <f t="shared" si="47"/>
        <v>1295</v>
      </c>
      <c r="K34" s="300">
        <f t="shared" si="47"/>
        <v>2013</v>
      </c>
      <c r="O34" s="205" t="s">
        <v>13</v>
      </c>
      <c r="P34" s="206"/>
      <c r="Q34" s="25">
        <f aca="true" t="shared" si="48" ref="Q34:V34">SUM(Q32:Q33)</f>
        <v>112</v>
      </c>
      <c r="R34" s="25">
        <f t="shared" si="48"/>
        <v>111</v>
      </c>
      <c r="S34" s="25">
        <f t="shared" si="48"/>
        <v>106</v>
      </c>
      <c r="T34" s="25">
        <f t="shared" si="48"/>
        <v>129</v>
      </c>
      <c r="U34" s="25">
        <f t="shared" si="48"/>
        <v>137</v>
      </c>
      <c r="V34" s="25">
        <f t="shared" si="48"/>
        <v>595</v>
      </c>
      <c r="W34" s="207" t="s">
        <v>13</v>
      </c>
      <c r="X34" s="208"/>
      <c r="Y34" s="25">
        <f aca="true" t="shared" si="49" ref="Y34:AD34">SUM(Y32:Y33)</f>
        <v>147</v>
      </c>
      <c r="Z34" s="25">
        <f t="shared" si="49"/>
        <v>134</v>
      </c>
      <c r="AA34" s="25">
        <f t="shared" si="49"/>
        <v>161</v>
      </c>
      <c r="AB34" s="25">
        <f t="shared" si="49"/>
        <v>155</v>
      </c>
      <c r="AC34" s="25">
        <f t="shared" si="49"/>
        <v>142</v>
      </c>
      <c r="AD34" s="25">
        <f t="shared" si="49"/>
        <v>739</v>
      </c>
      <c r="AI34" s="205" t="s">
        <v>13</v>
      </c>
      <c r="AJ34" s="206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07" t="s">
        <v>13</v>
      </c>
      <c r="AR34" s="208"/>
      <c r="AS34" s="25">
        <f aca="true" t="shared" si="51" ref="AS34:AX34">SUM(AS32:AS33)</f>
        <v>0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5" t="s">
        <v>13</v>
      </c>
      <c r="BD34" s="206"/>
      <c r="BE34" s="25">
        <f aca="true" t="shared" si="52" ref="BE34:BJ34">SUM(BE32:BE33)</f>
        <v>112</v>
      </c>
      <c r="BF34" s="25">
        <f t="shared" si="52"/>
        <v>111</v>
      </c>
      <c r="BG34" s="25">
        <f t="shared" si="52"/>
        <v>106</v>
      </c>
      <c r="BH34" s="25">
        <f t="shared" si="52"/>
        <v>129</v>
      </c>
      <c r="BI34" s="25">
        <f t="shared" si="52"/>
        <v>137</v>
      </c>
      <c r="BJ34" s="25">
        <f t="shared" si="52"/>
        <v>595</v>
      </c>
      <c r="BK34" s="207" t="s">
        <v>13</v>
      </c>
      <c r="BL34" s="208"/>
      <c r="BM34" s="25">
        <f aca="true" t="shared" si="53" ref="BM34:BR34">SUM(BM32:BM33)</f>
        <v>147</v>
      </c>
      <c r="BN34" s="25">
        <f t="shared" si="53"/>
        <v>135</v>
      </c>
      <c r="BO34" s="25">
        <f t="shared" si="53"/>
        <v>161</v>
      </c>
      <c r="BP34" s="25">
        <f t="shared" si="53"/>
        <v>155</v>
      </c>
      <c r="BQ34" s="25">
        <f t="shared" si="53"/>
        <v>142</v>
      </c>
      <c r="BR34" s="25">
        <f t="shared" si="53"/>
        <v>740</v>
      </c>
    </row>
    <row r="35" spans="2:70" ht="14.25" thickBot="1">
      <c r="B35" s="153" t="s">
        <v>24</v>
      </c>
      <c r="C35" s="289"/>
      <c r="D35" s="291"/>
      <c r="E35" s="293"/>
      <c r="F35" s="289"/>
      <c r="G35" s="291"/>
      <c r="H35" s="293"/>
      <c r="I35" s="297"/>
      <c r="J35" s="299"/>
      <c r="K35" s="301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302" t="s">
        <v>49</v>
      </c>
      <c r="C36" s="304" t="s">
        <v>50</v>
      </c>
      <c r="D36" s="306" t="s">
        <v>51</v>
      </c>
      <c r="E36" s="308" t="s">
        <v>52</v>
      </c>
      <c r="F36" s="304" t="s">
        <v>50</v>
      </c>
      <c r="G36" s="306" t="s">
        <v>51</v>
      </c>
      <c r="H36" s="308" t="s">
        <v>53</v>
      </c>
      <c r="I36" s="310" t="s">
        <v>50</v>
      </c>
      <c r="J36" s="312" t="s">
        <v>51</v>
      </c>
      <c r="K36" s="308" t="s">
        <v>58</v>
      </c>
      <c r="O36" s="205" t="s">
        <v>11</v>
      </c>
      <c r="P36" s="206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14" t="s">
        <v>11</v>
      </c>
      <c r="X36" s="215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5" t="s">
        <v>11</v>
      </c>
      <c r="AJ36" s="206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14" t="s">
        <v>11</v>
      </c>
      <c r="AR36" s="215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5" t="s">
        <v>11</v>
      </c>
      <c r="BD36" s="206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14" t="s">
        <v>11</v>
      </c>
      <c r="BL36" s="215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303"/>
      <c r="C37" s="305"/>
      <c r="D37" s="307"/>
      <c r="E37" s="309"/>
      <c r="F37" s="305"/>
      <c r="G37" s="307"/>
      <c r="H37" s="309"/>
      <c r="I37" s="311"/>
      <c r="J37" s="313"/>
      <c r="K37" s="309"/>
      <c r="O37" s="205" t="s">
        <v>14</v>
      </c>
      <c r="P37" s="209"/>
      <c r="Q37" s="15">
        <v>65</v>
      </c>
      <c r="R37" s="16">
        <v>101</v>
      </c>
      <c r="S37" s="16">
        <v>94</v>
      </c>
      <c r="T37" s="16">
        <v>97</v>
      </c>
      <c r="U37" s="16">
        <v>91</v>
      </c>
      <c r="V37" s="16">
        <f>SUM(Q37:U37)</f>
        <v>448</v>
      </c>
      <c r="W37" s="212" t="s">
        <v>14</v>
      </c>
      <c r="X37" s="213"/>
      <c r="Y37" s="16">
        <v>98</v>
      </c>
      <c r="Z37" s="16">
        <v>98</v>
      </c>
      <c r="AA37" s="16">
        <v>121</v>
      </c>
      <c r="AB37" s="16">
        <v>114</v>
      </c>
      <c r="AC37" s="16">
        <v>100</v>
      </c>
      <c r="AD37" s="17">
        <f>SUM(Y37:AC37)</f>
        <v>531</v>
      </c>
      <c r="AI37" s="205" t="s">
        <v>14</v>
      </c>
      <c r="AJ37" s="209"/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6">
        <f>SUM(AK37:AO37)</f>
        <v>0</v>
      </c>
      <c r="AQ37" s="212" t="s">
        <v>14</v>
      </c>
      <c r="AR37" s="213"/>
      <c r="AS37" s="16">
        <v>0</v>
      </c>
      <c r="AT37" s="16">
        <v>0</v>
      </c>
      <c r="AU37" s="16">
        <v>0</v>
      </c>
      <c r="AV37" s="16">
        <v>1</v>
      </c>
      <c r="AW37" s="16">
        <v>0</v>
      </c>
      <c r="AX37" s="17">
        <f>SUM(AS37:AW37)</f>
        <v>1</v>
      </c>
      <c r="BC37" s="205" t="s">
        <v>14</v>
      </c>
      <c r="BD37" s="209"/>
      <c r="BE37" s="15">
        <f>Q37+AK37</f>
        <v>65</v>
      </c>
      <c r="BF37" s="15">
        <f aca="true" t="shared" si="54" ref="BF37:BI38">R37+AL37</f>
        <v>101</v>
      </c>
      <c r="BG37" s="15">
        <f t="shared" si="54"/>
        <v>94</v>
      </c>
      <c r="BH37" s="15">
        <f t="shared" si="54"/>
        <v>97</v>
      </c>
      <c r="BI37" s="15">
        <f t="shared" si="54"/>
        <v>91</v>
      </c>
      <c r="BJ37" s="16">
        <f>SUM(BE37:BI37)</f>
        <v>448</v>
      </c>
      <c r="BK37" s="212" t="s">
        <v>14</v>
      </c>
      <c r="BL37" s="213"/>
      <c r="BM37" s="16">
        <f>Y37+AS37</f>
        <v>98</v>
      </c>
      <c r="BN37" s="16">
        <f aca="true" t="shared" si="55" ref="BN37:BQ38">Z37+AT37</f>
        <v>98</v>
      </c>
      <c r="BO37" s="16">
        <f t="shared" si="55"/>
        <v>121</v>
      </c>
      <c r="BP37" s="16">
        <f t="shared" si="55"/>
        <v>115</v>
      </c>
      <c r="BQ37" s="16">
        <f t="shared" si="55"/>
        <v>100</v>
      </c>
      <c r="BR37" s="17">
        <f>SUM(BM37:BQ37)</f>
        <v>532</v>
      </c>
    </row>
    <row r="38" spans="2:70" ht="14.25" thickBot="1">
      <c r="B38" s="154" t="s">
        <v>59</v>
      </c>
      <c r="C38" s="314">
        <f>ROUND(C32/$C$10,4)</f>
        <v>0.1653</v>
      </c>
      <c r="D38" s="316">
        <f>ROUND(D32/$D$10,4)</f>
        <v>0.1596</v>
      </c>
      <c r="E38" s="318">
        <f>ROUND(E32/$E$10,4)</f>
        <v>0.1623</v>
      </c>
      <c r="F38" s="314">
        <f>ROUND(F32/$F$10,4)</f>
        <v>0.04</v>
      </c>
      <c r="G38" s="316">
        <f>ROUND(G32/$G$10,4)</f>
        <v>0.0256</v>
      </c>
      <c r="H38" s="320">
        <f>ROUND(H32/$H$10,4)</f>
        <v>0.0313</v>
      </c>
      <c r="I38" s="322">
        <f>ROUND(I32/$I$10,4)</f>
        <v>0.1647</v>
      </c>
      <c r="J38" s="324">
        <f>ROUND(J32/$J$10,4)</f>
        <v>0.1588</v>
      </c>
      <c r="K38" s="326">
        <f>ROUND(K32/$K$10,4)</f>
        <v>0.1616</v>
      </c>
      <c r="O38" s="205" t="s">
        <v>16</v>
      </c>
      <c r="P38" s="209"/>
      <c r="Q38" s="20">
        <v>95</v>
      </c>
      <c r="R38" s="21">
        <v>85</v>
      </c>
      <c r="S38" s="21">
        <v>95</v>
      </c>
      <c r="T38" s="21">
        <v>82</v>
      </c>
      <c r="U38" s="21">
        <v>94</v>
      </c>
      <c r="V38" s="21">
        <f>SUM(Q38:U38)</f>
        <v>451</v>
      </c>
      <c r="W38" s="210" t="s">
        <v>16</v>
      </c>
      <c r="X38" s="211"/>
      <c r="Y38" s="21">
        <v>118</v>
      </c>
      <c r="Z38" s="21">
        <v>104</v>
      </c>
      <c r="AA38" s="21">
        <v>109</v>
      </c>
      <c r="AB38" s="21">
        <v>115</v>
      </c>
      <c r="AC38" s="21">
        <v>117</v>
      </c>
      <c r="AD38" s="22">
        <f>SUM(Y38:AC38)</f>
        <v>563</v>
      </c>
      <c r="AI38" s="205" t="s">
        <v>16</v>
      </c>
      <c r="AJ38" s="209"/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1">
        <f>SUM(AK38:AO38)</f>
        <v>0</v>
      </c>
      <c r="AQ38" s="210" t="s">
        <v>16</v>
      </c>
      <c r="AR38" s="211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5" t="s">
        <v>16</v>
      </c>
      <c r="BD38" s="209"/>
      <c r="BE38" s="15">
        <f>Q38+AK38</f>
        <v>95</v>
      </c>
      <c r="BF38" s="15">
        <f t="shared" si="54"/>
        <v>85</v>
      </c>
      <c r="BG38" s="15">
        <f t="shared" si="54"/>
        <v>95</v>
      </c>
      <c r="BH38" s="15">
        <f t="shared" si="54"/>
        <v>82</v>
      </c>
      <c r="BI38" s="15">
        <f t="shared" si="54"/>
        <v>94</v>
      </c>
      <c r="BJ38" s="21">
        <f>SUM(BE38:BI38)</f>
        <v>451</v>
      </c>
      <c r="BK38" s="210" t="s">
        <v>16</v>
      </c>
      <c r="BL38" s="211"/>
      <c r="BM38" s="16">
        <f>Y38+AS38</f>
        <v>118</v>
      </c>
      <c r="BN38" s="16">
        <f t="shared" si="55"/>
        <v>104</v>
      </c>
      <c r="BO38" s="16">
        <f t="shared" si="55"/>
        <v>109</v>
      </c>
      <c r="BP38" s="16">
        <f t="shared" si="55"/>
        <v>115</v>
      </c>
      <c r="BQ38" s="16">
        <f t="shared" si="55"/>
        <v>117</v>
      </c>
      <c r="BR38" s="22">
        <f>SUM(BM38:BQ38)</f>
        <v>563</v>
      </c>
    </row>
    <row r="39" spans="2:70" ht="14.25" thickBot="1">
      <c r="B39" s="155" t="s">
        <v>49</v>
      </c>
      <c r="C39" s="315"/>
      <c r="D39" s="317"/>
      <c r="E39" s="319"/>
      <c r="F39" s="315"/>
      <c r="G39" s="317"/>
      <c r="H39" s="321"/>
      <c r="I39" s="323"/>
      <c r="J39" s="325"/>
      <c r="K39" s="327"/>
      <c r="L39" s="89"/>
      <c r="O39" s="205" t="s">
        <v>13</v>
      </c>
      <c r="P39" s="206"/>
      <c r="Q39" s="25">
        <f aca="true" t="shared" si="56" ref="Q39:V39">SUM(Q37:Q38)</f>
        <v>160</v>
      </c>
      <c r="R39" s="25">
        <f t="shared" si="56"/>
        <v>186</v>
      </c>
      <c r="S39" s="25">
        <f t="shared" si="56"/>
        <v>189</v>
      </c>
      <c r="T39" s="25">
        <f t="shared" si="56"/>
        <v>179</v>
      </c>
      <c r="U39" s="25">
        <f t="shared" si="56"/>
        <v>185</v>
      </c>
      <c r="V39" s="25">
        <f t="shared" si="56"/>
        <v>899</v>
      </c>
      <c r="W39" s="207" t="s">
        <v>13</v>
      </c>
      <c r="X39" s="208"/>
      <c r="Y39" s="25">
        <f aca="true" t="shared" si="57" ref="Y39:AD39">SUM(Y37:Y38)</f>
        <v>216</v>
      </c>
      <c r="Z39" s="25">
        <f t="shared" si="57"/>
        <v>202</v>
      </c>
      <c r="AA39" s="25">
        <f t="shared" si="57"/>
        <v>230</v>
      </c>
      <c r="AB39" s="25">
        <f t="shared" si="57"/>
        <v>229</v>
      </c>
      <c r="AC39" s="25">
        <f t="shared" si="57"/>
        <v>217</v>
      </c>
      <c r="AD39" s="25">
        <f t="shared" si="57"/>
        <v>1094</v>
      </c>
      <c r="AI39" s="205" t="s">
        <v>13</v>
      </c>
      <c r="AJ39" s="206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07" t="s">
        <v>13</v>
      </c>
      <c r="AR39" s="208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0</v>
      </c>
      <c r="AV39" s="25">
        <f t="shared" si="59"/>
        <v>1</v>
      </c>
      <c r="AW39" s="25">
        <f t="shared" si="59"/>
        <v>0</v>
      </c>
      <c r="AX39" s="25">
        <f t="shared" si="59"/>
        <v>1</v>
      </c>
      <c r="BC39" s="205" t="s">
        <v>13</v>
      </c>
      <c r="BD39" s="206"/>
      <c r="BE39" s="25">
        <f aca="true" t="shared" si="60" ref="BE39:BJ39">SUM(BE37:BE38)</f>
        <v>160</v>
      </c>
      <c r="BF39" s="25">
        <f t="shared" si="60"/>
        <v>186</v>
      </c>
      <c r="BG39" s="25">
        <f t="shared" si="60"/>
        <v>189</v>
      </c>
      <c r="BH39" s="25">
        <f t="shared" si="60"/>
        <v>179</v>
      </c>
      <c r="BI39" s="25">
        <f t="shared" si="60"/>
        <v>185</v>
      </c>
      <c r="BJ39" s="25">
        <f t="shared" si="60"/>
        <v>899</v>
      </c>
      <c r="BK39" s="207" t="s">
        <v>13</v>
      </c>
      <c r="BL39" s="208"/>
      <c r="BM39" s="25">
        <f aca="true" t="shared" si="61" ref="BM39:BR39">SUM(BM37:BM38)</f>
        <v>216</v>
      </c>
      <c r="BN39" s="25">
        <f t="shared" si="61"/>
        <v>202</v>
      </c>
      <c r="BO39" s="25">
        <f t="shared" si="61"/>
        <v>230</v>
      </c>
      <c r="BP39" s="25">
        <f t="shared" si="61"/>
        <v>230</v>
      </c>
      <c r="BQ39" s="25">
        <f t="shared" si="61"/>
        <v>217</v>
      </c>
      <c r="BR39" s="25">
        <f t="shared" si="61"/>
        <v>1095</v>
      </c>
    </row>
    <row r="40" spans="2:70" ht="13.5">
      <c r="B40" s="156" t="s">
        <v>60</v>
      </c>
      <c r="C40" s="315">
        <f>ROUND(C34/$C$10,4)</f>
        <v>0.1358</v>
      </c>
      <c r="D40" s="317">
        <f>ROUND(D34/$D$10,4)</f>
        <v>0.2209</v>
      </c>
      <c r="E40" s="319">
        <f>ROUND(E34/$E$10,4)</f>
        <v>0.1805</v>
      </c>
      <c r="F40" s="315">
        <f>ROUND(F34/$F$10,4)</f>
        <v>0.04</v>
      </c>
      <c r="G40" s="317">
        <f>ROUND(G34/$G$10,4)</f>
        <v>0</v>
      </c>
      <c r="H40" s="321">
        <f>ROUND(H34/$H$10,4)</f>
        <v>0.0156</v>
      </c>
      <c r="I40" s="323">
        <f>ROUND(I34/$I$10,4)</f>
        <v>0.1353</v>
      </c>
      <c r="J40" s="325">
        <f>ROUND(J34/$J$10,4)</f>
        <v>0.2194</v>
      </c>
      <c r="K40" s="327">
        <f>ROUND(K34/$K$10,4)</f>
        <v>0.1796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57" t="s">
        <v>49</v>
      </c>
      <c r="C41" s="328"/>
      <c r="D41" s="329"/>
      <c r="E41" s="330"/>
      <c r="F41" s="328"/>
      <c r="G41" s="329"/>
      <c r="H41" s="331"/>
      <c r="I41" s="332"/>
      <c r="J41" s="333"/>
      <c r="K41" s="334"/>
      <c r="O41" s="205" t="s">
        <v>11</v>
      </c>
      <c r="P41" s="206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14" t="s">
        <v>11</v>
      </c>
      <c r="X41" s="215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5" t="s">
        <v>11</v>
      </c>
      <c r="AJ41" s="206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14" t="s">
        <v>11</v>
      </c>
      <c r="AR41" s="215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5" t="s">
        <v>11</v>
      </c>
      <c r="BD41" s="206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14" t="s">
        <v>11</v>
      </c>
      <c r="BL41" s="215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97"/>
      <c r="J42" s="97"/>
      <c r="K42" s="97"/>
      <c r="O42" s="205" t="s">
        <v>17</v>
      </c>
      <c r="P42" s="209"/>
      <c r="Q42" s="15">
        <v>43</v>
      </c>
      <c r="R42" s="16">
        <v>66</v>
      </c>
      <c r="S42" s="16">
        <v>82</v>
      </c>
      <c r="T42" s="16">
        <v>86</v>
      </c>
      <c r="U42" s="16">
        <v>65</v>
      </c>
      <c r="V42" s="16">
        <f>SUM(Q42:U42)</f>
        <v>342</v>
      </c>
      <c r="W42" s="212" t="s">
        <v>14</v>
      </c>
      <c r="X42" s="213"/>
      <c r="Y42" s="16">
        <v>61</v>
      </c>
      <c r="Z42" s="16">
        <v>59</v>
      </c>
      <c r="AA42" s="16">
        <v>47</v>
      </c>
      <c r="AB42" s="16">
        <v>59</v>
      </c>
      <c r="AC42" s="16">
        <v>52</v>
      </c>
      <c r="AD42" s="17">
        <f>SUM(Y42:AC42)</f>
        <v>278</v>
      </c>
      <c r="AI42" s="205" t="s">
        <v>14</v>
      </c>
      <c r="AJ42" s="209"/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6">
        <f>SUM(AK42:AO42)</f>
        <v>0</v>
      </c>
      <c r="AQ42" s="212" t="s">
        <v>14</v>
      </c>
      <c r="AR42" s="213"/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7">
        <f>SUM(AS42:AW42)</f>
        <v>0</v>
      </c>
      <c r="BC42" s="205" t="s">
        <v>14</v>
      </c>
      <c r="BD42" s="209"/>
      <c r="BE42" s="15">
        <f>Q42+AK42</f>
        <v>43</v>
      </c>
      <c r="BF42" s="15">
        <f aca="true" t="shared" si="62" ref="BF42:BI43">R42+AL42</f>
        <v>66</v>
      </c>
      <c r="BG42" s="15">
        <f t="shared" si="62"/>
        <v>82</v>
      </c>
      <c r="BH42" s="15">
        <f t="shared" si="62"/>
        <v>86</v>
      </c>
      <c r="BI42" s="15">
        <f t="shared" si="62"/>
        <v>65</v>
      </c>
      <c r="BJ42" s="16">
        <f>SUM(BE42:BI42)</f>
        <v>342</v>
      </c>
      <c r="BK42" s="212" t="s">
        <v>14</v>
      </c>
      <c r="BL42" s="213"/>
      <c r="BM42" s="16">
        <f>Y42+AS42</f>
        <v>61</v>
      </c>
      <c r="BN42" s="16">
        <f aca="true" t="shared" si="63" ref="BN42:BQ43">Z42+AT42</f>
        <v>59</v>
      </c>
      <c r="BO42" s="16">
        <f t="shared" si="63"/>
        <v>47</v>
      </c>
      <c r="BP42" s="16">
        <f t="shared" si="63"/>
        <v>59</v>
      </c>
      <c r="BQ42" s="16">
        <f t="shared" si="63"/>
        <v>52</v>
      </c>
      <c r="BR42" s="17">
        <f>SUM(BM42:BQ42)</f>
        <v>278</v>
      </c>
    </row>
    <row r="43" spans="9:70" ht="15.75" thickBot="1">
      <c r="I43" s="97"/>
      <c r="J43" s="97"/>
      <c r="K43" s="97"/>
      <c r="O43" s="205" t="s">
        <v>16</v>
      </c>
      <c r="P43" s="209"/>
      <c r="Q43" s="20">
        <v>69</v>
      </c>
      <c r="R43" s="21">
        <v>67</v>
      </c>
      <c r="S43" s="21">
        <v>92</v>
      </c>
      <c r="T43" s="21">
        <v>79</v>
      </c>
      <c r="U43" s="21">
        <v>66</v>
      </c>
      <c r="V43" s="21">
        <f>SUM(Q43:U43)</f>
        <v>373</v>
      </c>
      <c r="W43" s="210" t="s">
        <v>16</v>
      </c>
      <c r="X43" s="211"/>
      <c r="Y43" s="21">
        <v>71</v>
      </c>
      <c r="Z43" s="21">
        <v>61</v>
      </c>
      <c r="AA43" s="21">
        <v>65</v>
      </c>
      <c r="AB43" s="21">
        <v>79</v>
      </c>
      <c r="AC43" s="21">
        <v>86</v>
      </c>
      <c r="AD43" s="22">
        <f>SUM(Y43:AC43)</f>
        <v>362</v>
      </c>
      <c r="AI43" s="205" t="s">
        <v>16</v>
      </c>
      <c r="AJ43" s="209"/>
      <c r="AK43" s="20">
        <v>0</v>
      </c>
      <c r="AL43" s="21">
        <v>0</v>
      </c>
      <c r="AM43" s="21">
        <v>0</v>
      </c>
      <c r="AN43" s="21">
        <v>1</v>
      </c>
      <c r="AO43" s="21">
        <v>0</v>
      </c>
      <c r="AP43" s="21">
        <f>SUM(AK43:AO43)</f>
        <v>1</v>
      </c>
      <c r="AQ43" s="210" t="s">
        <v>16</v>
      </c>
      <c r="AR43" s="211"/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2">
        <f>SUM(AS43:AW43)</f>
        <v>0</v>
      </c>
      <c r="BC43" s="205" t="s">
        <v>16</v>
      </c>
      <c r="BD43" s="209"/>
      <c r="BE43" s="20">
        <f>Q43+AK43</f>
        <v>69</v>
      </c>
      <c r="BF43" s="20">
        <f t="shared" si="62"/>
        <v>67</v>
      </c>
      <c r="BG43" s="20">
        <f t="shared" si="62"/>
        <v>92</v>
      </c>
      <c r="BH43" s="20">
        <f t="shared" si="62"/>
        <v>80</v>
      </c>
      <c r="BI43" s="20">
        <f t="shared" si="62"/>
        <v>66</v>
      </c>
      <c r="BJ43" s="21">
        <f>SUM(BE43:BI43)</f>
        <v>374</v>
      </c>
      <c r="BK43" s="210" t="s">
        <v>16</v>
      </c>
      <c r="BL43" s="211"/>
      <c r="BM43" s="21">
        <f>Y43+AS43</f>
        <v>71</v>
      </c>
      <c r="BN43" s="21">
        <f t="shared" si="63"/>
        <v>61</v>
      </c>
      <c r="BO43" s="21">
        <f t="shared" si="63"/>
        <v>65</v>
      </c>
      <c r="BP43" s="21">
        <f t="shared" si="63"/>
        <v>79</v>
      </c>
      <c r="BQ43" s="21">
        <f t="shared" si="63"/>
        <v>86</v>
      </c>
      <c r="BR43" s="22">
        <f>SUM(BM43:BQ43)</f>
        <v>362</v>
      </c>
    </row>
    <row r="44" spans="15:70" ht="13.5">
      <c r="O44" s="205" t="s">
        <v>13</v>
      </c>
      <c r="P44" s="206"/>
      <c r="Q44" s="25">
        <f aca="true" t="shared" si="64" ref="Q44:V44">SUM(Q42:Q43)</f>
        <v>112</v>
      </c>
      <c r="R44" s="25">
        <f t="shared" si="64"/>
        <v>133</v>
      </c>
      <c r="S44" s="25">
        <f t="shared" si="64"/>
        <v>174</v>
      </c>
      <c r="T44" s="25">
        <f t="shared" si="64"/>
        <v>165</v>
      </c>
      <c r="U44" s="25">
        <f t="shared" si="64"/>
        <v>131</v>
      </c>
      <c r="V44" s="25">
        <f t="shared" si="64"/>
        <v>715</v>
      </c>
      <c r="W44" s="207" t="s">
        <v>13</v>
      </c>
      <c r="X44" s="208"/>
      <c r="Y44" s="25">
        <f aca="true" t="shared" si="65" ref="Y44:AD44">SUM(Y42:Y43)</f>
        <v>132</v>
      </c>
      <c r="Z44" s="25">
        <f t="shared" si="65"/>
        <v>120</v>
      </c>
      <c r="AA44" s="25">
        <f t="shared" si="65"/>
        <v>112</v>
      </c>
      <c r="AB44" s="25">
        <f t="shared" si="65"/>
        <v>138</v>
      </c>
      <c r="AC44" s="25">
        <f t="shared" si="65"/>
        <v>138</v>
      </c>
      <c r="AD44" s="25">
        <f t="shared" si="65"/>
        <v>640</v>
      </c>
      <c r="AI44" s="205" t="s">
        <v>13</v>
      </c>
      <c r="AJ44" s="206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1</v>
      </c>
      <c r="AO44" s="25">
        <f t="shared" si="66"/>
        <v>0</v>
      </c>
      <c r="AP44" s="25">
        <f t="shared" si="66"/>
        <v>1</v>
      </c>
      <c r="AQ44" s="207" t="s">
        <v>13</v>
      </c>
      <c r="AR44" s="208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5" t="s">
        <v>13</v>
      </c>
      <c r="BD44" s="206"/>
      <c r="BE44" s="25">
        <f aca="true" t="shared" si="68" ref="BE44:BJ44">SUM(BE42:BE43)</f>
        <v>112</v>
      </c>
      <c r="BF44" s="25">
        <f t="shared" si="68"/>
        <v>133</v>
      </c>
      <c r="BG44" s="25">
        <f t="shared" si="68"/>
        <v>174</v>
      </c>
      <c r="BH44" s="25">
        <f t="shared" si="68"/>
        <v>166</v>
      </c>
      <c r="BI44" s="25">
        <f t="shared" si="68"/>
        <v>131</v>
      </c>
      <c r="BJ44" s="25">
        <f t="shared" si="68"/>
        <v>716</v>
      </c>
      <c r="BK44" s="207" t="s">
        <v>13</v>
      </c>
      <c r="BL44" s="208"/>
      <c r="BM44" s="25">
        <f aca="true" t="shared" si="69" ref="BM44:BR44">SUM(BM42:BM43)</f>
        <v>132</v>
      </c>
      <c r="BN44" s="25">
        <f t="shared" si="69"/>
        <v>120</v>
      </c>
      <c r="BO44" s="25">
        <f t="shared" si="69"/>
        <v>112</v>
      </c>
      <c r="BP44" s="25">
        <f t="shared" si="69"/>
        <v>138</v>
      </c>
      <c r="BQ44" s="25">
        <f t="shared" si="69"/>
        <v>138</v>
      </c>
      <c r="BR44" s="25">
        <f t="shared" si="69"/>
        <v>640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5" t="s">
        <v>11</v>
      </c>
      <c r="P46" s="206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14" t="s">
        <v>11</v>
      </c>
      <c r="X46" s="215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5" t="s">
        <v>11</v>
      </c>
      <c r="AJ46" s="206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14" t="s">
        <v>11</v>
      </c>
      <c r="AR46" s="215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5" t="s">
        <v>11</v>
      </c>
      <c r="BD46" s="206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14" t="s">
        <v>11</v>
      </c>
      <c r="BL46" s="215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5" t="s">
        <v>14</v>
      </c>
      <c r="P47" s="209"/>
      <c r="Q47" s="15">
        <v>56</v>
      </c>
      <c r="R47" s="16">
        <v>49</v>
      </c>
      <c r="S47" s="16">
        <v>47</v>
      </c>
      <c r="T47" s="16">
        <v>50</v>
      </c>
      <c r="U47" s="16">
        <v>46</v>
      </c>
      <c r="V47" s="16">
        <f>SUM(Q47:U47)</f>
        <v>248</v>
      </c>
      <c r="W47" s="212" t="s">
        <v>14</v>
      </c>
      <c r="X47" s="213"/>
      <c r="Y47" s="16">
        <v>33</v>
      </c>
      <c r="Z47" s="16">
        <v>28</v>
      </c>
      <c r="AA47" s="16">
        <v>17</v>
      </c>
      <c r="AB47" s="16">
        <v>29</v>
      </c>
      <c r="AC47" s="16">
        <v>20</v>
      </c>
      <c r="AD47" s="17">
        <f>SUM(Y47:AC47)</f>
        <v>127</v>
      </c>
      <c r="AI47" s="205" t="s">
        <v>14</v>
      </c>
      <c r="AJ47" s="209"/>
      <c r="AK47" s="15">
        <v>0</v>
      </c>
      <c r="AL47" s="15">
        <v>1</v>
      </c>
      <c r="AM47" s="15">
        <v>0</v>
      </c>
      <c r="AN47" s="15">
        <v>0</v>
      </c>
      <c r="AO47" s="15">
        <v>0</v>
      </c>
      <c r="AP47" s="16">
        <f>SUM(AK47:AO47)</f>
        <v>1</v>
      </c>
      <c r="AQ47" s="212" t="s">
        <v>14</v>
      </c>
      <c r="AR47" s="213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5" t="s">
        <v>14</v>
      </c>
      <c r="BD47" s="209"/>
      <c r="BE47" s="15">
        <f>Q47+AK47</f>
        <v>56</v>
      </c>
      <c r="BF47" s="15">
        <f aca="true" t="shared" si="70" ref="BF47:BI48">R47+AL47</f>
        <v>50</v>
      </c>
      <c r="BG47" s="15">
        <f t="shared" si="70"/>
        <v>47</v>
      </c>
      <c r="BH47" s="15">
        <f t="shared" si="70"/>
        <v>50</v>
      </c>
      <c r="BI47" s="15">
        <f t="shared" si="70"/>
        <v>46</v>
      </c>
      <c r="BJ47" s="16">
        <f>SUM(BE47:BI47)</f>
        <v>249</v>
      </c>
      <c r="BK47" s="212" t="s">
        <v>14</v>
      </c>
      <c r="BL47" s="213"/>
      <c r="BM47" s="16">
        <f>Y47+AS47</f>
        <v>33</v>
      </c>
      <c r="BN47" s="16">
        <f aca="true" t="shared" si="71" ref="BN47:BQ48">Z47+AT47</f>
        <v>28</v>
      </c>
      <c r="BO47" s="16">
        <f t="shared" si="71"/>
        <v>17</v>
      </c>
      <c r="BP47" s="16">
        <f t="shared" si="71"/>
        <v>29</v>
      </c>
      <c r="BQ47" s="16">
        <f t="shared" si="71"/>
        <v>20</v>
      </c>
      <c r="BR47" s="17">
        <f>SUM(BM47:BQ47)</f>
        <v>127</v>
      </c>
    </row>
    <row r="48" spans="15:70" ht="14.25" thickBot="1">
      <c r="O48" s="205" t="s">
        <v>16</v>
      </c>
      <c r="P48" s="209"/>
      <c r="Q48" s="20">
        <v>77</v>
      </c>
      <c r="R48" s="21">
        <v>69</v>
      </c>
      <c r="S48" s="21">
        <v>94</v>
      </c>
      <c r="T48" s="21">
        <v>80</v>
      </c>
      <c r="U48" s="21">
        <v>71</v>
      </c>
      <c r="V48" s="21">
        <f>SUM(Q48:U48)</f>
        <v>391</v>
      </c>
      <c r="W48" s="210" t="s">
        <v>16</v>
      </c>
      <c r="X48" s="211"/>
      <c r="Y48" s="21">
        <v>76</v>
      </c>
      <c r="Z48" s="21">
        <v>66</v>
      </c>
      <c r="AA48" s="21">
        <v>71</v>
      </c>
      <c r="AB48" s="21">
        <v>47</v>
      </c>
      <c r="AC48" s="21">
        <v>42</v>
      </c>
      <c r="AD48" s="22">
        <f>SUM(Y48:AC48)</f>
        <v>302</v>
      </c>
      <c r="AI48" s="205" t="s">
        <v>16</v>
      </c>
      <c r="AJ48" s="209"/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1">
        <f>SUM(AK48:AO48)</f>
        <v>0</v>
      </c>
      <c r="AQ48" s="210" t="s">
        <v>16</v>
      </c>
      <c r="AR48" s="211"/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2">
        <f>SUM(AS48:AW48)</f>
        <v>0</v>
      </c>
      <c r="BC48" s="205" t="s">
        <v>16</v>
      </c>
      <c r="BD48" s="209"/>
      <c r="BE48" s="20">
        <f>Q48+AK48</f>
        <v>77</v>
      </c>
      <c r="BF48" s="20">
        <f t="shared" si="70"/>
        <v>69</v>
      </c>
      <c r="BG48" s="20">
        <f t="shared" si="70"/>
        <v>94</v>
      </c>
      <c r="BH48" s="20">
        <f t="shared" si="70"/>
        <v>80</v>
      </c>
      <c r="BI48" s="20">
        <f t="shared" si="70"/>
        <v>71</v>
      </c>
      <c r="BJ48" s="21">
        <f>SUM(BE48:BI48)</f>
        <v>391</v>
      </c>
      <c r="BK48" s="210" t="s">
        <v>16</v>
      </c>
      <c r="BL48" s="211"/>
      <c r="BM48" s="21">
        <f>Y48+AS48</f>
        <v>76</v>
      </c>
      <c r="BN48" s="21">
        <f t="shared" si="71"/>
        <v>66</v>
      </c>
      <c r="BO48" s="21">
        <f t="shared" si="71"/>
        <v>71</v>
      </c>
      <c r="BP48" s="21">
        <f t="shared" si="71"/>
        <v>47</v>
      </c>
      <c r="BQ48" s="21">
        <f t="shared" si="71"/>
        <v>42</v>
      </c>
      <c r="BR48" s="22">
        <f>SUM(BM48:BQ48)</f>
        <v>302</v>
      </c>
    </row>
    <row r="49" spans="15:70" ht="13.5">
      <c r="O49" s="205" t="s">
        <v>13</v>
      </c>
      <c r="P49" s="206"/>
      <c r="Q49" s="25">
        <f aca="true" t="shared" si="72" ref="Q49:V49">SUM(Q47:Q48)</f>
        <v>133</v>
      </c>
      <c r="R49" s="25">
        <f t="shared" si="72"/>
        <v>118</v>
      </c>
      <c r="S49" s="25">
        <f t="shared" si="72"/>
        <v>141</v>
      </c>
      <c r="T49" s="25">
        <f t="shared" si="72"/>
        <v>130</v>
      </c>
      <c r="U49" s="25">
        <f t="shared" si="72"/>
        <v>117</v>
      </c>
      <c r="V49" s="25">
        <f t="shared" si="72"/>
        <v>639</v>
      </c>
      <c r="W49" s="207" t="s">
        <v>13</v>
      </c>
      <c r="X49" s="208"/>
      <c r="Y49" s="25">
        <f aca="true" t="shared" si="73" ref="Y49:AD49">SUM(Y47:Y48)</f>
        <v>109</v>
      </c>
      <c r="Z49" s="25">
        <f t="shared" si="73"/>
        <v>94</v>
      </c>
      <c r="AA49" s="25">
        <f t="shared" si="73"/>
        <v>88</v>
      </c>
      <c r="AB49" s="25">
        <f t="shared" si="73"/>
        <v>76</v>
      </c>
      <c r="AC49" s="25">
        <f t="shared" si="73"/>
        <v>62</v>
      </c>
      <c r="AD49" s="25">
        <f t="shared" si="73"/>
        <v>429</v>
      </c>
      <c r="AI49" s="205" t="s">
        <v>13</v>
      </c>
      <c r="AJ49" s="206"/>
      <c r="AK49" s="25">
        <f aca="true" t="shared" si="74" ref="AK49:AP49">SUM(AK47:AK48)</f>
        <v>0</v>
      </c>
      <c r="AL49" s="25">
        <f t="shared" si="74"/>
        <v>1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07" t="s">
        <v>13</v>
      </c>
      <c r="AR49" s="208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5" t="s">
        <v>13</v>
      </c>
      <c r="BD49" s="206"/>
      <c r="BE49" s="25">
        <f aca="true" t="shared" si="76" ref="BE49:BJ49">SUM(BE47:BE48)</f>
        <v>133</v>
      </c>
      <c r="BF49" s="25">
        <f t="shared" si="76"/>
        <v>119</v>
      </c>
      <c r="BG49" s="25">
        <f t="shared" si="76"/>
        <v>141</v>
      </c>
      <c r="BH49" s="25">
        <f t="shared" si="76"/>
        <v>130</v>
      </c>
      <c r="BI49" s="25">
        <f t="shared" si="76"/>
        <v>117</v>
      </c>
      <c r="BJ49" s="25">
        <f t="shared" si="76"/>
        <v>640</v>
      </c>
      <c r="BK49" s="207" t="s">
        <v>13</v>
      </c>
      <c r="BL49" s="208"/>
      <c r="BM49" s="25">
        <f aca="true" t="shared" si="77" ref="BM49:BR49">SUM(BM47:BM48)</f>
        <v>109</v>
      </c>
      <c r="BN49" s="25">
        <f t="shared" si="77"/>
        <v>94</v>
      </c>
      <c r="BO49" s="25">
        <f t="shared" si="77"/>
        <v>88</v>
      </c>
      <c r="BP49" s="25">
        <f t="shared" si="77"/>
        <v>76</v>
      </c>
      <c r="BQ49" s="25">
        <f t="shared" si="77"/>
        <v>62</v>
      </c>
      <c r="BR49" s="25">
        <f t="shared" si="77"/>
        <v>429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5" t="s">
        <v>11</v>
      </c>
      <c r="P51" s="206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14" t="s">
        <v>11</v>
      </c>
      <c r="X51" s="215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5" t="s">
        <v>11</v>
      </c>
      <c r="AJ51" s="206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14" t="s">
        <v>11</v>
      </c>
      <c r="AR51" s="215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5" t="s">
        <v>11</v>
      </c>
      <c r="BD51" s="206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14" t="s">
        <v>11</v>
      </c>
      <c r="BL51" s="215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5" t="s">
        <v>14</v>
      </c>
      <c r="P52" s="209"/>
      <c r="Q52" s="15">
        <v>14</v>
      </c>
      <c r="R52" s="16">
        <v>16</v>
      </c>
      <c r="S52" s="16">
        <v>11</v>
      </c>
      <c r="T52" s="16">
        <v>6</v>
      </c>
      <c r="U52" s="16">
        <v>6</v>
      </c>
      <c r="V52" s="16">
        <f>SUM(Q52:U52)</f>
        <v>53</v>
      </c>
      <c r="W52" s="212" t="s">
        <v>14</v>
      </c>
      <c r="X52" s="213"/>
      <c r="Y52" s="16">
        <v>4</v>
      </c>
      <c r="Z52" s="16">
        <v>2</v>
      </c>
      <c r="AA52" s="16">
        <v>4</v>
      </c>
      <c r="AB52" s="16">
        <v>0</v>
      </c>
      <c r="AC52" s="16">
        <v>1</v>
      </c>
      <c r="AD52" s="17">
        <f>SUM(Y52:AC52)</f>
        <v>11</v>
      </c>
      <c r="AI52" s="205" t="s">
        <v>14</v>
      </c>
      <c r="AJ52" s="209"/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6">
        <f>SUM(AK52:AO52)</f>
        <v>0</v>
      </c>
      <c r="AQ52" s="212" t="s">
        <v>14</v>
      </c>
      <c r="AR52" s="213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5" t="s">
        <v>14</v>
      </c>
      <c r="BD52" s="209"/>
      <c r="BE52" s="15">
        <f aca="true" t="shared" si="78" ref="BE52:BI53">Q52+AK52</f>
        <v>14</v>
      </c>
      <c r="BF52" s="15">
        <f t="shared" si="78"/>
        <v>16</v>
      </c>
      <c r="BG52" s="15">
        <f t="shared" si="78"/>
        <v>11</v>
      </c>
      <c r="BH52" s="15">
        <f t="shared" si="78"/>
        <v>6</v>
      </c>
      <c r="BI52" s="15">
        <f t="shared" si="78"/>
        <v>6</v>
      </c>
      <c r="BJ52" s="16">
        <f>SUM(BE52:BI52)</f>
        <v>53</v>
      </c>
      <c r="BK52" s="212" t="s">
        <v>14</v>
      </c>
      <c r="BL52" s="213"/>
      <c r="BM52" s="16">
        <f>Y52+AS52</f>
        <v>4</v>
      </c>
      <c r="BN52" s="16">
        <f aca="true" t="shared" si="79" ref="BN52:BQ53">Z52+AT52</f>
        <v>2</v>
      </c>
      <c r="BO52" s="16">
        <f t="shared" si="79"/>
        <v>4</v>
      </c>
      <c r="BP52" s="16">
        <f t="shared" si="79"/>
        <v>0</v>
      </c>
      <c r="BQ52" s="16">
        <f t="shared" si="79"/>
        <v>1</v>
      </c>
      <c r="BR52" s="17">
        <f>SUM(BM52:BQ52)</f>
        <v>11</v>
      </c>
    </row>
    <row r="53" spans="15:70" ht="14.25" thickBot="1">
      <c r="O53" s="205" t="s">
        <v>16</v>
      </c>
      <c r="P53" s="209"/>
      <c r="Q53" s="20">
        <v>38</v>
      </c>
      <c r="R53" s="21">
        <v>44</v>
      </c>
      <c r="S53" s="21">
        <v>31</v>
      </c>
      <c r="T53" s="21">
        <v>27</v>
      </c>
      <c r="U53" s="21">
        <v>26</v>
      </c>
      <c r="V53" s="21">
        <f>SUM(Q53:U53)</f>
        <v>166</v>
      </c>
      <c r="W53" s="210" t="s">
        <v>16</v>
      </c>
      <c r="X53" s="211"/>
      <c r="Y53" s="21">
        <v>25</v>
      </c>
      <c r="Z53" s="21">
        <v>15</v>
      </c>
      <c r="AA53" s="21">
        <v>10</v>
      </c>
      <c r="AB53" s="21">
        <v>6</v>
      </c>
      <c r="AC53" s="21">
        <v>9</v>
      </c>
      <c r="AD53" s="22">
        <f>SUM(Y53:AC53)</f>
        <v>65</v>
      </c>
      <c r="AI53" s="205" t="s">
        <v>16</v>
      </c>
      <c r="AJ53" s="209"/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1">
        <f>SUM(AK53:AO53)</f>
        <v>0</v>
      </c>
      <c r="AQ53" s="210" t="s">
        <v>16</v>
      </c>
      <c r="AR53" s="211"/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2">
        <f>SUM(AS53:AW53)</f>
        <v>0</v>
      </c>
      <c r="BC53" s="205" t="s">
        <v>16</v>
      </c>
      <c r="BD53" s="209"/>
      <c r="BE53" s="20">
        <f t="shared" si="78"/>
        <v>38</v>
      </c>
      <c r="BF53" s="20">
        <f t="shared" si="78"/>
        <v>44</v>
      </c>
      <c r="BG53" s="20">
        <f t="shared" si="78"/>
        <v>31</v>
      </c>
      <c r="BH53" s="20">
        <f t="shared" si="78"/>
        <v>27</v>
      </c>
      <c r="BI53" s="20">
        <f t="shared" si="78"/>
        <v>26</v>
      </c>
      <c r="BJ53" s="21">
        <f>SUM(BE53:BI53)</f>
        <v>166</v>
      </c>
      <c r="BK53" s="210" t="s">
        <v>16</v>
      </c>
      <c r="BL53" s="211"/>
      <c r="BM53" s="21">
        <f>Y53+AS53</f>
        <v>25</v>
      </c>
      <c r="BN53" s="21">
        <f t="shared" si="79"/>
        <v>15</v>
      </c>
      <c r="BO53" s="21">
        <f t="shared" si="79"/>
        <v>10</v>
      </c>
      <c r="BP53" s="21">
        <f t="shared" si="79"/>
        <v>6</v>
      </c>
      <c r="BQ53" s="21">
        <f t="shared" si="79"/>
        <v>9</v>
      </c>
      <c r="BR53" s="22">
        <f>SUM(BM53:BQ53)</f>
        <v>65</v>
      </c>
    </row>
    <row r="54" spans="15:70" ht="13.5">
      <c r="O54" s="205" t="s">
        <v>13</v>
      </c>
      <c r="P54" s="206"/>
      <c r="Q54" s="25">
        <f aca="true" t="shared" si="80" ref="Q54:V54">SUM(Q52:Q53)</f>
        <v>52</v>
      </c>
      <c r="R54" s="25">
        <f t="shared" si="80"/>
        <v>60</v>
      </c>
      <c r="S54" s="25">
        <f t="shared" si="80"/>
        <v>42</v>
      </c>
      <c r="T54" s="25">
        <f t="shared" si="80"/>
        <v>33</v>
      </c>
      <c r="U54" s="25">
        <f t="shared" si="80"/>
        <v>32</v>
      </c>
      <c r="V54" s="25">
        <f t="shared" si="80"/>
        <v>219</v>
      </c>
      <c r="W54" s="207" t="s">
        <v>13</v>
      </c>
      <c r="X54" s="208"/>
      <c r="Y54" s="25">
        <f aca="true" t="shared" si="81" ref="Y54:AD54">SUM(Y52:Y53)</f>
        <v>29</v>
      </c>
      <c r="Z54" s="25">
        <f t="shared" si="81"/>
        <v>17</v>
      </c>
      <c r="AA54" s="25">
        <f t="shared" si="81"/>
        <v>14</v>
      </c>
      <c r="AB54" s="25">
        <f t="shared" si="81"/>
        <v>6</v>
      </c>
      <c r="AC54" s="25">
        <f t="shared" si="81"/>
        <v>10</v>
      </c>
      <c r="AD54" s="25">
        <f t="shared" si="81"/>
        <v>76</v>
      </c>
      <c r="AI54" s="205" t="s">
        <v>13</v>
      </c>
      <c r="AJ54" s="206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07" t="s">
        <v>13</v>
      </c>
      <c r="AR54" s="208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5" t="s">
        <v>13</v>
      </c>
      <c r="BD54" s="206"/>
      <c r="BE54" s="25">
        <f aca="true" t="shared" si="84" ref="BE54:BJ54">SUM(BE52:BE53)</f>
        <v>52</v>
      </c>
      <c r="BF54" s="25">
        <f t="shared" si="84"/>
        <v>60</v>
      </c>
      <c r="BG54" s="25">
        <f t="shared" si="84"/>
        <v>42</v>
      </c>
      <c r="BH54" s="25">
        <f t="shared" si="84"/>
        <v>33</v>
      </c>
      <c r="BI54" s="25">
        <f t="shared" si="84"/>
        <v>32</v>
      </c>
      <c r="BJ54" s="25">
        <f t="shared" si="84"/>
        <v>219</v>
      </c>
      <c r="BK54" s="207" t="s">
        <v>13</v>
      </c>
      <c r="BL54" s="208"/>
      <c r="BM54" s="25">
        <f aca="true" t="shared" si="85" ref="BM54:BR54">SUM(BM52:BM53)</f>
        <v>29</v>
      </c>
      <c r="BN54" s="25">
        <f t="shared" si="85"/>
        <v>17</v>
      </c>
      <c r="BO54" s="25">
        <f t="shared" si="85"/>
        <v>14</v>
      </c>
      <c r="BP54" s="25">
        <f t="shared" si="85"/>
        <v>6</v>
      </c>
      <c r="BQ54" s="25">
        <f t="shared" si="85"/>
        <v>10</v>
      </c>
      <c r="BR54" s="25">
        <f t="shared" si="85"/>
        <v>76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5" t="s">
        <v>11</v>
      </c>
      <c r="P56" s="206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14" t="s">
        <v>11</v>
      </c>
      <c r="X56" s="215"/>
      <c r="Y56" s="14">
        <v>105</v>
      </c>
      <c r="Z56" s="14">
        <v>106</v>
      </c>
      <c r="AA56" s="14">
        <v>107</v>
      </c>
      <c r="AB56" s="14" t="s">
        <v>70</v>
      </c>
      <c r="AC56" s="14" t="s">
        <v>70</v>
      </c>
      <c r="AD56" s="14" t="s">
        <v>13</v>
      </c>
      <c r="AI56" s="205" t="s">
        <v>11</v>
      </c>
      <c r="AJ56" s="206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14" t="s">
        <v>11</v>
      </c>
      <c r="AR56" s="215"/>
      <c r="AS56" s="14">
        <v>105</v>
      </c>
      <c r="AT56" s="14">
        <v>106</v>
      </c>
      <c r="AU56" s="14">
        <v>107</v>
      </c>
      <c r="AV56" s="14" t="s">
        <v>70</v>
      </c>
      <c r="AW56" s="14" t="s">
        <v>70</v>
      </c>
      <c r="AX56" s="14" t="s">
        <v>13</v>
      </c>
      <c r="BC56" s="205" t="s">
        <v>11</v>
      </c>
      <c r="BD56" s="206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14" t="s">
        <v>11</v>
      </c>
      <c r="BL56" s="215"/>
      <c r="BM56" s="14">
        <v>105</v>
      </c>
      <c r="BN56" s="14">
        <v>106</v>
      </c>
      <c r="BO56" s="14">
        <v>107</v>
      </c>
      <c r="BP56" s="14" t="s">
        <v>70</v>
      </c>
      <c r="BQ56" s="14" t="s">
        <v>70</v>
      </c>
      <c r="BR56" s="14" t="s">
        <v>13</v>
      </c>
    </row>
    <row r="57" spans="15:70" ht="14.25" thickBot="1">
      <c r="O57" s="205" t="s">
        <v>14</v>
      </c>
      <c r="P57" s="209"/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7">
        <v>0</v>
      </c>
      <c r="W57" s="212" t="s">
        <v>14</v>
      </c>
      <c r="X57" s="213"/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17">
        <f>SUM(Y57:AC57)</f>
        <v>0</v>
      </c>
      <c r="AI57" s="205" t="s">
        <v>14</v>
      </c>
      <c r="AJ57" s="209"/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7">
        <f>SUM(AK57:AO57)</f>
        <v>0</v>
      </c>
      <c r="AQ57" s="212" t="s">
        <v>14</v>
      </c>
      <c r="AR57" s="213"/>
      <c r="AS57" s="37">
        <v>0</v>
      </c>
      <c r="AT57" s="37">
        <v>0</v>
      </c>
      <c r="AU57" s="37">
        <v>0</v>
      </c>
      <c r="AV57" s="37"/>
      <c r="AW57" s="37"/>
      <c r="AX57" s="17">
        <f>SUM(AS57:AW57)</f>
        <v>0</v>
      </c>
      <c r="BC57" s="205" t="s">
        <v>14</v>
      </c>
      <c r="BD57" s="209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2" t="s">
        <v>14</v>
      </c>
      <c r="BL57" s="213"/>
      <c r="BM57" s="37">
        <f aca="true" t="shared" si="87" ref="BM57:BQ58">Y57+AS57</f>
        <v>0</v>
      </c>
      <c r="BN57" s="37">
        <f t="shared" si="87"/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5" t="s">
        <v>16</v>
      </c>
      <c r="P58" s="209"/>
      <c r="Q58" s="36">
        <v>3</v>
      </c>
      <c r="R58" s="36">
        <v>1</v>
      </c>
      <c r="S58" s="36">
        <v>2</v>
      </c>
      <c r="T58" s="36">
        <v>3</v>
      </c>
      <c r="U58" s="36">
        <v>0</v>
      </c>
      <c r="V58" s="38">
        <v>9</v>
      </c>
      <c r="W58" s="210" t="s">
        <v>16</v>
      </c>
      <c r="X58" s="211"/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22">
        <f>SUM(Y58:AC58)</f>
        <v>0</v>
      </c>
      <c r="AI58" s="205" t="s">
        <v>16</v>
      </c>
      <c r="AJ58" s="209"/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38">
        <f>SUM(AK58:AO58)</f>
        <v>0</v>
      </c>
      <c r="AQ58" s="210" t="s">
        <v>16</v>
      </c>
      <c r="AR58" s="211"/>
      <c r="AS58" s="38">
        <v>0</v>
      </c>
      <c r="AT58" s="38">
        <v>0</v>
      </c>
      <c r="AU58" s="38">
        <v>0</v>
      </c>
      <c r="AV58" s="38"/>
      <c r="AW58" s="38"/>
      <c r="AX58" s="22">
        <f>SUM(AS58:AW58)</f>
        <v>0</v>
      </c>
      <c r="BC58" s="205" t="s">
        <v>16</v>
      </c>
      <c r="BD58" s="209"/>
      <c r="BE58" s="40">
        <f>Q58+AK58</f>
        <v>3</v>
      </c>
      <c r="BF58" s="40">
        <f t="shared" si="86"/>
        <v>1</v>
      </c>
      <c r="BG58" s="40">
        <f t="shared" si="86"/>
        <v>2</v>
      </c>
      <c r="BH58" s="40">
        <f t="shared" si="86"/>
        <v>3</v>
      </c>
      <c r="BI58" s="40">
        <f t="shared" si="86"/>
        <v>0</v>
      </c>
      <c r="BJ58" s="38">
        <f>SUM(BE58:BI58)</f>
        <v>9</v>
      </c>
      <c r="BK58" s="210" t="s">
        <v>16</v>
      </c>
      <c r="BL58" s="211"/>
      <c r="BM58" s="38">
        <f t="shared" si="87"/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5" t="s">
        <v>13</v>
      </c>
      <c r="P59" s="206"/>
      <c r="Q59" s="25">
        <f aca="true" t="shared" si="88" ref="Q59:V59">SUM(Q57:Q58)</f>
        <v>3</v>
      </c>
      <c r="R59" s="25">
        <f t="shared" si="88"/>
        <v>1</v>
      </c>
      <c r="S59" s="25">
        <f t="shared" si="88"/>
        <v>2</v>
      </c>
      <c r="T59" s="25">
        <f t="shared" si="88"/>
        <v>3</v>
      </c>
      <c r="U59" s="25">
        <f t="shared" si="88"/>
        <v>0</v>
      </c>
      <c r="V59" s="25">
        <f t="shared" si="88"/>
        <v>9</v>
      </c>
      <c r="W59" s="207" t="s">
        <v>13</v>
      </c>
      <c r="X59" s="208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5" t="s">
        <v>13</v>
      </c>
      <c r="AJ59" s="206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07" t="s">
        <v>13</v>
      </c>
      <c r="AR59" s="208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5" t="s">
        <v>13</v>
      </c>
      <c r="BD59" s="206"/>
      <c r="BE59" s="25">
        <f aca="true" t="shared" si="92" ref="BE59:BJ59">SUM(BE57:BE58)</f>
        <v>3</v>
      </c>
      <c r="BF59" s="25">
        <f t="shared" si="92"/>
        <v>1</v>
      </c>
      <c r="BG59" s="25">
        <f t="shared" si="92"/>
        <v>2</v>
      </c>
      <c r="BH59" s="25">
        <f t="shared" si="92"/>
        <v>3</v>
      </c>
      <c r="BI59" s="25">
        <f t="shared" si="92"/>
        <v>0</v>
      </c>
      <c r="BJ59" s="25">
        <f t="shared" si="92"/>
        <v>9</v>
      </c>
      <c r="BK59" s="207" t="s">
        <v>13</v>
      </c>
      <c r="BL59" s="208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335" t="s">
        <v>61</v>
      </c>
      <c r="AF60" s="335"/>
      <c r="AY60" s="335" t="s">
        <v>61</v>
      </c>
      <c r="AZ60" s="335"/>
      <c r="BS60" s="335" t="s">
        <v>61</v>
      </c>
      <c r="BT60" s="335"/>
    </row>
    <row r="61" spans="17:72" ht="14.25">
      <c r="Q61" s="336" t="s">
        <v>19</v>
      </c>
      <c r="R61" s="337"/>
      <c r="S61" s="338"/>
      <c r="T61" s="158"/>
      <c r="U61" s="159"/>
      <c r="V61" s="339" t="s">
        <v>20</v>
      </c>
      <c r="W61" s="340"/>
      <c r="X61" s="341"/>
      <c r="Y61" s="160"/>
      <c r="Z61" s="160"/>
      <c r="AA61" s="342" t="s">
        <v>21</v>
      </c>
      <c r="AB61" s="343"/>
      <c r="AC61" s="344"/>
      <c r="AE61" s="161" t="s">
        <v>23</v>
      </c>
      <c r="AF61" s="161" t="s">
        <v>24</v>
      </c>
      <c r="AK61" s="196" t="s">
        <v>19</v>
      </c>
      <c r="AL61" s="197"/>
      <c r="AM61" s="198"/>
      <c r="AN61" s="41"/>
      <c r="AP61" s="199" t="s">
        <v>20</v>
      </c>
      <c r="AQ61" s="200"/>
      <c r="AR61" s="201"/>
      <c r="AS61" s="42"/>
      <c r="AT61" s="42"/>
      <c r="AU61" s="202" t="s">
        <v>21</v>
      </c>
      <c r="AV61" s="203"/>
      <c r="AW61" s="204"/>
      <c r="AY61" s="161" t="s">
        <v>23</v>
      </c>
      <c r="AZ61" s="161" t="s">
        <v>24</v>
      </c>
      <c r="BE61" s="196" t="s">
        <v>19</v>
      </c>
      <c r="BF61" s="197"/>
      <c r="BG61" s="198"/>
      <c r="BH61" s="41"/>
      <c r="BJ61" s="199" t="s">
        <v>20</v>
      </c>
      <c r="BK61" s="200"/>
      <c r="BL61" s="201"/>
      <c r="BM61" s="42"/>
      <c r="BN61" s="42"/>
      <c r="BO61" s="202" t="s">
        <v>21</v>
      </c>
      <c r="BP61" s="203"/>
      <c r="BQ61" s="204"/>
      <c r="BS61" s="161" t="s">
        <v>23</v>
      </c>
      <c r="BT61" s="161" t="s">
        <v>24</v>
      </c>
    </row>
    <row r="62" spans="17:72" ht="14.25">
      <c r="Q62" s="162" t="s">
        <v>17</v>
      </c>
      <c r="R62" s="345">
        <f>V7+AD7+V12</f>
        <v>654</v>
      </c>
      <c r="S62" s="346"/>
      <c r="T62" s="158"/>
      <c r="U62" s="159"/>
      <c r="V62" s="162" t="s">
        <v>17</v>
      </c>
      <c r="W62" s="345">
        <f>AD12+V17+AD17+V22+AD22+V27+AD27+V32+AD32+V37</f>
        <v>3037</v>
      </c>
      <c r="X62" s="346"/>
      <c r="Y62" s="163"/>
      <c r="Z62" s="163"/>
      <c r="AA62" s="162" t="s">
        <v>17</v>
      </c>
      <c r="AB62" s="345">
        <f>AD37+V42+AD42+V47+AD47+V52+AD52+V57+AD57</f>
        <v>1590</v>
      </c>
      <c r="AC62" s="346"/>
      <c r="AD62" s="164" t="s">
        <v>17</v>
      </c>
      <c r="AE62" s="165">
        <f>AD37+V42</f>
        <v>873</v>
      </c>
      <c r="AF62" s="165">
        <f>AD42+V47+AD47+V52+AD52+V57+AD57</f>
        <v>717</v>
      </c>
      <c r="AK62" s="43" t="s">
        <v>17</v>
      </c>
      <c r="AL62" s="193">
        <f>AP7+AX7+AP12</f>
        <v>0</v>
      </c>
      <c r="AM62" s="195"/>
      <c r="AN62" s="41"/>
      <c r="AP62" s="43" t="s">
        <v>17</v>
      </c>
      <c r="AQ62" s="193">
        <f>AX12+AP17+AX17+AP22+AX22+AP27+AX27+AP32+AX32+AP37</f>
        <v>23</v>
      </c>
      <c r="AR62" s="195"/>
      <c r="AS62" s="44"/>
      <c r="AT62" s="44"/>
      <c r="AU62" s="43" t="s">
        <v>17</v>
      </c>
      <c r="AV62" s="193">
        <f>AX37+AP42+AX42+AP47+AX47+AP52+AX52+AP57+AX57</f>
        <v>2</v>
      </c>
      <c r="AW62" s="195"/>
      <c r="AX62" s="164" t="s">
        <v>17</v>
      </c>
      <c r="AY62" s="165">
        <f>AX37+AP42</f>
        <v>1</v>
      </c>
      <c r="AZ62" s="165">
        <f>AX42+AP47+AX47+AP52+AX52+AP57+AX57</f>
        <v>1</v>
      </c>
      <c r="BE62" s="43" t="s">
        <v>17</v>
      </c>
      <c r="BF62" s="193">
        <f>BJ7+BR7+BJ12</f>
        <v>654</v>
      </c>
      <c r="BG62" s="195"/>
      <c r="BH62" s="41"/>
      <c r="BJ62" s="43" t="s">
        <v>17</v>
      </c>
      <c r="BK62" s="193">
        <f>BR12+BJ17+BR17+BJ22+BR22+BJ27+BR27+BJ32+BR32+BJ37</f>
        <v>3060</v>
      </c>
      <c r="BL62" s="195"/>
      <c r="BM62" s="44"/>
      <c r="BN62" s="44"/>
      <c r="BO62" s="43" t="s">
        <v>17</v>
      </c>
      <c r="BP62" s="193">
        <f>BR37+BJ42+BR42+BJ47+BR47+BJ52+BR52+BJ57+BR57</f>
        <v>1592</v>
      </c>
      <c r="BQ62" s="195"/>
      <c r="BR62" s="164" t="s">
        <v>17</v>
      </c>
      <c r="BS62" s="165">
        <f>BR37+BJ42</f>
        <v>874</v>
      </c>
      <c r="BT62" s="165">
        <f>BR42+BJ47+BR47+BJ52+BR52+BJ57+BR57</f>
        <v>718</v>
      </c>
    </row>
    <row r="63" spans="17:72" ht="15" thickBot="1">
      <c r="Q63" s="166" t="s">
        <v>15</v>
      </c>
      <c r="R63" s="347">
        <f>V8+AD8+V13</f>
        <v>675</v>
      </c>
      <c r="S63" s="348"/>
      <c r="T63" s="158"/>
      <c r="U63" s="159"/>
      <c r="V63" s="166" t="s">
        <v>15</v>
      </c>
      <c r="W63" s="347">
        <f>AD13+V18+AD18+V23+AD23+V28+AD28+V33+AD33+V38</f>
        <v>2957</v>
      </c>
      <c r="X63" s="348"/>
      <c r="Y63" s="163"/>
      <c r="Z63" s="163"/>
      <c r="AA63" s="166" t="s">
        <v>15</v>
      </c>
      <c r="AB63" s="347">
        <f>AD38+V43+AD43+V48+AD48+V53+AD53+V58+AD58</f>
        <v>2231</v>
      </c>
      <c r="AC63" s="348"/>
      <c r="AD63" s="164" t="s">
        <v>15</v>
      </c>
      <c r="AE63" s="167">
        <f>AD38+V43</f>
        <v>936</v>
      </c>
      <c r="AF63" s="167">
        <f>AD43+V48+AD48+V53+AD53+V58+AD58</f>
        <v>1295</v>
      </c>
      <c r="AK63" s="43" t="s">
        <v>15</v>
      </c>
      <c r="AL63" s="193">
        <f>AP8+AX8+AP13</f>
        <v>0</v>
      </c>
      <c r="AM63" s="195"/>
      <c r="AN63" s="41"/>
      <c r="AP63" s="43" t="s">
        <v>15</v>
      </c>
      <c r="AQ63" s="193">
        <f>AX13+AP18+AX18+AP23+AX23+AP28+AX28+AP33+AX33+AP38</f>
        <v>38</v>
      </c>
      <c r="AR63" s="195"/>
      <c r="AS63" s="44"/>
      <c r="AT63" s="44"/>
      <c r="AU63" s="43" t="s">
        <v>15</v>
      </c>
      <c r="AV63" s="193">
        <f>AX38+AP43+AX43+AP48+AX48+AP53+AX53+AP58+AX58</f>
        <v>1</v>
      </c>
      <c r="AW63" s="195"/>
      <c r="AX63" s="164" t="s">
        <v>15</v>
      </c>
      <c r="AY63" s="167">
        <f>AX38+AP43</f>
        <v>1</v>
      </c>
      <c r="AZ63" s="167">
        <f>AX43+AP48+AX48+AP53+AX53+AP58+AX58</f>
        <v>0</v>
      </c>
      <c r="BE63" s="43" t="s">
        <v>15</v>
      </c>
      <c r="BF63" s="193">
        <f>BJ8+BR8+BJ13</f>
        <v>675</v>
      </c>
      <c r="BG63" s="195"/>
      <c r="BH63" s="41"/>
      <c r="BJ63" s="43" t="s">
        <v>15</v>
      </c>
      <c r="BK63" s="193">
        <f>BR13+BJ18+BR18+BJ23+BR23+BJ28+BR28+BJ33+BR33+BJ38</f>
        <v>2995</v>
      </c>
      <c r="BL63" s="195"/>
      <c r="BM63" s="44"/>
      <c r="BN63" s="44"/>
      <c r="BO63" s="43" t="s">
        <v>15</v>
      </c>
      <c r="BP63" s="193">
        <f>BR38+BJ43+BR43+BJ48+BR48+BJ53+BR53+BJ58</f>
        <v>2232</v>
      </c>
      <c r="BQ63" s="194"/>
      <c r="BR63" s="164" t="s">
        <v>15</v>
      </c>
      <c r="BS63" s="167">
        <f>BR38+BJ43</f>
        <v>937</v>
      </c>
      <c r="BT63" s="167">
        <f>BR43+BJ48+BR48+BJ53+BR53+BJ58+BR58</f>
        <v>1295</v>
      </c>
    </row>
    <row r="64" spans="17:76" ht="15" thickBot="1">
      <c r="Q64" s="168" t="s">
        <v>13</v>
      </c>
      <c r="R64" s="349">
        <f>R62+R63</f>
        <v>1329</v>
      </c>
      <c r="S64" s="350"/>
      <c r="T64" s="158"/>
      <c r="U64" s="159"/>
      <c r="V64" s="168" t="s">
        <v>13</v>
      </c>
      <c r="W64" s="349">
        <f>W62+W63</f>
        <v>5994</v>
      </c>
      <c r="X64" s="350"/>
      <c r="Y64" s="163"/>
      <c r="Z64" s="163"/>
      <c r="AA64" s="168" t="s">
        <v>13</v>
      </c>
      <c r="AB64" s="349">
        <f>AB62+AB63</f>
        <v>3821</v>
      </c>
      <c r="AC64" s="350"/>
      <c r="AD64" s="164" t="s">
        <v>13</v>
      </c>
      <c r="AE64" s="169">
        <f>AD39+V44</f>
        <v>1809</v>
      </c>
      <c r="AF64" s="170">
        <f>AD44+V49+AD49+V54+AD54+V59+AD59</f>
        <v>2012</v>
      </c>
      <c r="AK64" s="43" t="s">
        <v>13</v>
      </c>
      <c r="AL64" s="193">
        <f>AL62+AL63</f>
        <v>0</v>
      </c>
      <c r="AM64" s="195"/>
      <c r="AN64" s="41"/>
      <c r="AP64" s="43" t="s">
        <v>13</v>
      </c>
      <c r="AQ64" s="193">
        <f>AQ62+AQ63</f>
        <v>61</v>
      </c>
      <c r="AR64" s="195"/>
      <c r="AS64" s="44"/>
      <c r="AT64" s="44"/>
      <c r="AU64" s="43" t="s">
        <v>13</v>
      </c>
      <c r="AV64" s="193">
        <f>AV62+AV63</f>
        <v>3</v>
      </c>
      <c r="AW64" s="195"/>
      <c r="AX64" s="164" t="s">
        <v>13</v>
      </c>
      <c r="AY64" s="169">
        <f>AX39+AP44</f>
        <v>2</v>
      </c>
      <c r="AZ64" s="170">
        <f>AX44+AP49+AX49+AP54+AX54+AP59+AX59</f>
        <v>1</v>
      </c>
      <c r="BE64" s="43" t="s">
        <v>13</v>
      </c>
      <c r="BF64" s="193">
        <f>BF62+BF63</f>
        <v>1329</v>
      </c>
      <c r="BG64" s="195"/>
      <c r="BH64" s="41"/>
      <c r="BJ64" s="43" t="s">
        <v>13</v>
      </c>
      <c r="BK64" s="193">
        <f>BK62+BK63</f>
        <v>6055</v>
      </c>
      <c r="BL64" s="195"/>
      <c r="BM64" s="44"/>
      <c r="BN64" s="44"/>
      <c r="BO64" s="43" t="s">
        <v>13</v>
      </c>
      <c r="BP64" s="193">
        <f>BP62+BP63</f>
        <v>3824</v>
      </c>
      <c r="BQ64" s="195"/>
      <c r="BR64" s="164" t="s">
        <v>13</v>
      </c>
      <c r="BS64" s="169">
        <f>BR39+BJ44</f>
        <v>1811</v>
      </c>
      <c r="BT64" s="170">
        <f>BR44+BJ49+BR49+BJ54+BR54+BJ59+BR59</f>
        <v>2013</v>
      </c>
      <c r="BW64" s="45"/>
      <c r="BX64" s="45"/>
    </row>
    <row r="65" spans="17:76" ht="14.25">
      <c r="Q65" s="171" t="s">
        <v>71</v>
      </c>
      <c r="R65" s="351">
        <f>R64/O9</f>
        <v>0.11925699928212491</v>
      </c>
      <c r="S65" s="352"/>
      <c r="T65" s="159"/>
      <c r="U65" s="159"/>
      <c r="V65" s="171" t="s">
        <v>71</v>
      </c>
      <c r="W65" s="351">
        <f>W64/O9</f>
        <v>0.5378679109834889</v>
      </c>
      <c r="X65" s="352"/>
      <c r="Y65" s="172"/>
      <c r="Z65" s="172"/>
      <c r="AA65" s="171" t="s">
        <v>71</v>
      </c>
      <c r="AB65" s="351">
        <f>AB64/O9</f>
        <v>0.34287508973438624</v>
      </c>
      <c r="AC65" s="352"/>
      <c r="AE65" s="173">
        <f>AE64/O9</f>
        <v>0.1623295046661881</v>
      </c>
      <c r="AF65" s="173">
        <f>AF64/O9</f>
        <v>0.18054558506819812</v>
      </c>
      <c r="AK65" s="46" t="s">
        <v>71</v>
      </c>
      <c r="AL65" s="190">
        <f>AL64/AI9</f>
        <v>0</v>
      </c>
      <c r="AM65" s="191"/>
      <c r="AP65" s="46" t="s">
        <v>71</v>
      </c>
      <c r="AQ65" s="190">
        <f>AQ64/AI9</f>
        <v>0.953125</v>
      </c>
      <c r="AR65" s="191"/>
      <c r="AS65" s="47"/>
      <c r="AT65" s="47"/>
      <c r="AU65" s="46" t="s">
        <v>71</v>
      </c>
      <c r="AV65" s="190">
        <f>AV64/AI9</f>
        <v>0.046875</v>
      </c>
      <c r="AW65" s="191"/>
      <c r="AY65" s="173">
        <f>AY64/AI9</f>
        <v>0.03125</v>
      </c>
      <c r="AZ65" s="173">
        <f>AZ64/AI9</f>
        <v>0.015625</v>
      </c>
      <c r="BE65" s="46" t="s">
        <v>71</v>
      </c>
      <c r="BF65" s="190">
        <f>BF64/BC9</f>
        <v>0.11857601713062098</v>
      </c>
      <c r="BG65" s="191"/>
      <c r="BJ65" s="46" t="s">
        <v>71</v>
      </c>
      <c r="BK65" s="190">
        <f>BK64/BC9</f>
        <v>0.5402391149179158</v>
      </c>
      <c r="BL65" s="191"/>
      <c r="BM65" s="47"/>
      <c r="BN65" s="47"/>
      <c r="BO65" s="46" t="s">
        <v>71</v>
      </c>
      <c r="BP65" s="190">
        <f>BP64/BC9</f>
        <v>0.34118486795146324</v>
      </c>
      <c r="BQ65" s="191"/>
      <c r="BS65" s="173">
        <f>BS64/BC9</f>
        <v>0.16158101356174162</v>
      </c>
      <c r="BT65" s="173">
        <f>BT64/BC9</f>
        <v>0.17960385438972162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192">
        <f>V27+AD27+V32+AD32+V37</f>
        <v>1793</v>
      </c>
      <c r="AA74" s="192"/>
    </row>
    <row r="75" spans="23:27" ht="13.5">
      <c r="W75" s="49"/>
      <c r="X75" s="49"/>
      <c r="Y75" s="50" t="s">
        <v>31</v>
      </c>
      <c r="Z75" s="192">
        <f>V28+AD28+V33+AD33+V38</f>
        <v>1764</v>
      </c>
      <c r="AA75" s="192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95" zoomScaleSheetLayoutView="95" zoomScalePageLayoutView="0" workbookViewId="0" topLeftCell="AP1">
      <selection activeCell="M14" sqref="M14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51"/>
      <c r="M1" s="30" t="s">
        <v>33</v>
      </c>
      <c r="N1" s="2"/>
      <c r="O1" s="2"/>
    </row>
    <row r="2" spans="1:9" ht="13.5" customHeight="1">
      <c r="A2" s="353"/>
      <c r="B2" s="353"/>
      <c r="C2" s="237" t="s">
        <v>34</v>
      </c>
      <c r="D2" s="237"/>
      <c r="E2" s="237"/>
      <c r="F2" s="237"/>
      <c r="G2" s="237"/>
      <c r="H2" s="237"/>
      <c r="I2" s="237"/>
    </row>
    <row r="3" spans="1:67" ht="13.5" customHeight="1">
      <c r="A3" s="353"/>
      <c r="B3" s="353"/>
      <c r="C3" s="237"/>
      <c r="D3" s="237"/>
      <c r="E3" s="237"/>
      <c r="F3" s="237"/>
      <c r="G3" s="237"/>
      <c r="H3" s="237"/>
      <c r="I3" s="237"/>
      <c r="Q3" s="232" t="s">
        <v>1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K3" s="232" t="s">
        <v>2</v>
      </c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BE3" s="232" t="s">
        <v>3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7:70" ht="14.25">
      <c r="G4" s="238" t="s">
        <v>72</v>
      </c>
      <c r="H4" s="239"/>
      <c r="I4" s="239"/>
      <c r="J4" s="239"/>
      <c r="K4" s="239"/>
      <c r="M4" s="3" t="s">
        <v>4</v>
      </c>
      <c r="N4" s="4"/>
      <c r="O4" s="3"/>
      <c r="V4" s="5"/>
      <c r="W4" s="6"/>
      <c r="X4" s="6"/>
      <c r="Z4" s="233" t="str">
        <f>G4</f>
        <v>平成28年8月31日現在 </v>
      </c>
      <c r="AA4" s="234"/>
      <c r="AB4" s="234"/>
      <c r="AC4" s="234"/>
      <c r="AD4" s="234"/>
      <c r="AG4" s="7" t="s">
        <v>5</v>
      </c>
      <c r="AH4" s="8"/>
      <c r="AI4" s="7"/>
      <c r="AP4" s="5"/>
      <c r="AQ4" s="6"/>
      <c r="AR4" s="6"/>
      <c r="AT4" s="235" t="str">
        <f>Z4</f>
        <v>平成28年8月31日現在 </v>
      </c>
      <c r="AU4" s="236"/>
      <c r="AV4" s="236"/>
      <c r="AW4" s="236"/>
      <c r="AX4" s="236"/>
      <c r="BA4" s="9" t="s">
        <v>6</v>
      </c>
      <c r="BB4" s="10"/>
      <c r="BC4" s="9"/>
      <c r="BJ4" s="5"/>
      <c r="BK4" s="6"/>
      <c r="BL4" s="6"/>
      <c r="BN4" s="235" t="str">
        <f>AT4</f>
        <v>平成28年8月31日現在 </v>
      </c>
      <c r="BO4" s="236"/>
      <c r="BP4" s="236"/>
      <c r="BQ4" s="236"/>
      <c r="BR4" s="236"/>
    </row>
    <row r="5" spans="13:70" ht="14.25" thickBot="1">
      <c r="M5" s="226" t="s">
        <v>7</v>
      </c>
      <c r="N5" s="227"/>
      <c r="O5" s="228" t="s">
        <v>8</v>
      </c>
      <c r="P5" s="229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226" t="s">
        <v>7</v>
      </c>
      <c r="AH5" s="227"/>
      <c r="AI5" s="226" t="s">
        <v>9</v>
      </c>
      <c r="AJ5" s="195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226" t="s">
        <v>7</v>
      </c>
      <c r="BB5" s="227"/>
      <c r="BC5" s="230" t="s">
        <v>10</v>
      </c>
      <c r="BD5" s="23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240" t="s">
        <v>36</v>
      </c>
      <c r="C6" s="242" t="s">
        <v>37</v>
      </c>
      <c r="D6" s="243"/>
      <c r="E6" s="244"/>
      <c r="F6" s="245" t="s">
        <v>38</v>
      </c>
      <c r="G6" s="243"/>
      <c r="H6" s="246"/>
      <c r="I6" s="247" t="s">
        <v>39</v>
      </c>
      <c r="J6" s="248"/>
      <c r="K6" s="249"/>
      <c r="L6" s="52"/>
      <c r="M6" s="205" t="s">
        <v>11</v>
      </c>
      <c r="N6" s="206"/>
      <c r="O6" s="224" t="s">
        <v>73</v>
      </c>
      <c r="P6" s="22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14" t="s">
        <v>11</v>
      </c>
      <c r="X6" s="215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5" t="s">
        <v>11</v>
      </c>
      <c r="AH6" s="206"/>
      <c r="AI6" s="224" t="s">
        <v>74</v>
      </c>
      <c r="AJ6" s="22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14" t="s">
        <v>11</v>
      </c>
      <c r="AR6" s="215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5" t="s">
        <v>11</v>
      </c>
      <c r="BB6" s="206"/>
      <c r="BC6" s="224" t="s">
        <v>74</v>
      </c>
      <c r="BD6" s="22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14" t="s">
        <v>11</v>
      </c>
      <c r="BL6" s="215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241"/>
      <c r="C7" s="53" t="s">
        <v>17</v>
      </c>
      <c r="D7" s="54" t="s">
        <v>15</v>
      </c>
      <c r="E7" s="55" t="s">
        <v>40</v>
      </c>
      <c r="F7" s="56" t="s">
        <v>17</v>
      </c>
      <c r="G7" s="54" t="s">
        <v>15</v>
      </c>
      <c r="H7" s="55" t="s">
        <v>40</v>
      </c>
      <c r="I7" s="57" t="s">
        <v>17</v>
      </c>
      <c r="J7" s="58" t="s">
        <v>15</v>
      </c>
      <c r="K7" s="59" t="s">
        <v>40</v>
      </c>
      <c r="M7" s="205" t="s">
        <v>14</v>
      </c>
      <c r="N7" s="206"/>
      <c r="O7" s="217">
        <f>V7+AD7+V12+AD12+V17+AD17+V22+AD22+V27+AD27+V32+AD32+V37+AD37+V42+AD42+V47+AD47+V52+AD52+V57+AD57</f>
        <v>5284</v>
      </c>
      <c r="P7" s="221"/>
      <c r="Q7" s="15">
        <v>31</v>
      </c>
      <c r="R7" s="16">
        <v>34</v>
      </c>
      <c r="S7" s="16">
        <v>28</v>
      </c>
      <c r="T7" s="16">
        <v>44</v>
      </c>
      <c r="U7" s="16">
        <v>31</v>
      </c>
      <c r="V7" s="16">
        <f>SUM(Q7:U7)</f>
        <v>168</v>
      </c>
      <c r="W7" s="212" t="s">
        <v>14</v>
      </c>
      <c r="X7" s="213"/>
      <c r="Y7" s="16">
        <v>47</v>
      </c>
      <c r="Z7" s="16">
        <v>37</v>
      </c>
      <c r="AA7" s="16">
        <v>47</v>
      </c>
      <c r="AB7" s="16">
        <v>39</v>
      </c>
      <c r="AC7" s="16">
        <v>51</v>
      </c>
      <c r="AD7" s="17">
        <f>SUM(Y7:AC7)</f>
        <v>221</v>
      </c>
      <c r="AG7" s="205" t="s">
        <v>14</v>
      </c>
      <c r="AH7" s="206"/>
      <c r="AI7" s="217">
        <f>AP7+AX7+AP12+AX12+AP17+AX17+AP22+AX22+AP27+AX27+AP32+AX32+AP37+AX37+AP42+AX42+AP47+AX47+AP52+AX52+AP57+AX57</f>
        <v>25</v>
      </c>
      <c r="AJ7" s="221"/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6">
        <f>SUM(AK7:AO7)</f>
        <v>0</v>
      </c>
      <c r="AQ7" s="212" t="s">
        <v>14</v>
      </c>
      <c r="AR7" s="213"/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7">
        <f>SUM(AS7:AW7)</f>
        <v>0</v>
      </c>
      <c r="BA7" s="205" t="s">
        <v>14</v>
      </c>
      <c r="BB7" s="206"/>
      <c r="BC7" s="217">
        <f>BJ7+BR7+BJ12+BR12+BJ17+BR17+BJ22+BR22+BJ27+BR27+BJ32+BR32+BJ37+BR37+BJ42+BR42+BJ47+BR47+BJ52+BR52+BJ57+BR57</f>
        <v>5309</v>
      </c>
      <c r="BD7" s="221"/>
      <c r="BE7" s="15">
        <f>Q7+AK7</f>
        <v>31</v>
      </c>
      <c r="BF7" s="16">
        <f aca="true" t="shared" si="0" ref="BF7:BJ8">R7+AL7</f>
        <v>34</v>
      </c>
      <c r="BG7" s="16">
        <f t="shared" si="0"/>
        <v>28</v>
      </c>
      <c r="BH7" s="16">
        <f t="shared" si="0"/>
        <v>44</v>
      </c>
      <c r="BI7" s="17">
        <f t="shared" si="0"/>
        <v>31</v>
      </c>
      <c r="BJ7" s="18">
        <f t="shared" si="0"/>
        <v>168</v>
      </c>
      <c r="BK7" s="223" t="s">
        <v>14</v>
      </c>
      <c r="BL7" s="223"/>
      <c r="BM7" s="15">
        <f>Y7+AS7</f>
        <v>47</v>
      </c>
      <c r="BN7" s="16">
        <f aca="true" t="shared" si="1" ref="BN7:BQ8">Z7+AT7</f>
        <v>37</v>
      </c>
      <c r="BO7" s="16">
        <f t="shared" si="1"/>
        <v>47</v>
      </c>
      <c r="BP7" s="16">
        <f t="shared" si="1"/>
        <v>39</v>
      </c>
      <c r="BQ7" s="17">
        <f t="shared" si="1"/>
        <v>51</v>
      </c>
      <c r="BR7" s="19">
        <f>SUM(BM7:BQ7)</f>
        <v>221</v>
      </c>
    </row>
    <row r="8" spans="2:70" ht="12.75" customHeight="1" thickBot="1">
      <c r="B8" s="60" t="s">
        <v>41</v>
      </c>
      <c r="C8" s="61">
        <f aca="true" t="shared" si="2" ref="C8:H8">+C10-C9</f>
        <v>3693</v>
      </c>
      <c r="D8" s="62">
        <f t="shared" si="2"/>
        <v>3633</v>
      </c>
      <c r="E8" s="63">
        <f t="shared" si="2"/>
        <v>7326</v>
      </c>
      <c r="F8" s="64">
        <f t="shared" si="2"/>
        <v>23</v>
      </c>
      <c r="G8" s="65">
        <f t="shared" si="2"/>
        <v>38</v>
      </c>
      <c r="H8" s="63">
        <f t="shared" si="2"/>
        <v>61</v>
      </c>
      <c r="I8" s="66">
        <f aca="true" t="shared" si="3" ref="I8:K10">+C8+F8</f>
        <v>3716</v>
      </c>
      <c r="J8" s="67">
        <f t="shared" si="3"/>
        <v>3671</v>
      </c>
      <c r="K8" s="68">
        <f t="shared" si="3"/>
        <v>7387</v>
      </c>
      <c r="L8" s="69"/>
      <c r="M8" s="205" t="s">
        <v>15</v>
      </c>
      <c r="N8" s="206"/>
      <c r="O8" s="217">
        <f>V8+AD8+V13+AD13+V18+AD18+V23+AD23+V28+AD28+V33+AD33+V38+AD38+V43+AD43+V48+AD48+V53+AD53+V58+AD58</f>
        <v>5866</v>
      </c>
      <c r="P8" s="221"/>
      <c r="Q8" s="20">
        <v>30</v>
      </c>
      <c r="R8" s="21">
        <v>37</v>
      </c>
      <c r="S8" s="21">
        <v>36</v>
      </c>
      <c r="T8" s="21">
        <v>42</v>
      </c>
      <c r="U8" s="21">
        <v>48</v>
      </c>
      <c r="V8" s="21">
        <f>SUM(Q8:U8)</f>
        <v>193</v>
      </c>
      <c r="W8" s="210" t="s">
        <v>16</v>
      </c>
      <c r="X8" s="211"/>
      <c r="Y8" s="21">
        <v>45</v>
      </c>
      <c r="Z8" s="38">
        <v>45</v>
      </c>
      <c r="AA8" s="21">
        <v>42</v>
      </c>
      <c r="AB8" s="21">
        <v>38</v>
      </c>
      <c r="AC8" s="21">
        <v>49</v>
      </c>
      <c r="AD8" s="22">
        <f>SUM(Y8:AC8)</f>
        <v>219</v>
      </c>
      <c r="AG8" s="205" t="s">
        <v>15</v>
      </c>
      <c r="AH8" s="206"/>
      <c r="AI8" s="217">
        <f>AP8+AX8+AP13+AX13+AP18+AX18+AP23+AX23+AP28+AX28+AP33+AX33+AP38+AX38+AP43+AX43+AP48+AX48+AP53+AX53+AP58+AX58</f>
        <v>39</v>
      </c>
      <c r="AJ8" s="221"/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21">
        <f>SUM(AK8:AO8)</f>
        <v>0</v>
      </c>
      <c r="AQ8" s="210" t="s">
        <v>16</v>
      </c>
      <c r="AR8" s="211"/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22">
        <f>SUM(AS8:AW8)</f>
        <v>0</v>
      </c>
      <c r="BA8" s="205" t="s">
        <v>15</v>
      </c>
      <c r="BB8" s="206"/>
      <c r="BC8" s="217">
        <f>BJ8+BR8+BJ13+BR13+BJ18+BR18+BJ23+BR23+BJ28+BR28+BJ33+BR33+BJ38+BR38+BJ43+BR43+BJ48+BR48+BJ53+BR53+BJ58+BR58</f>
        <v>5905</v>
      </c>
      <c r="BD8" s="221"/>
      <c r="BE8" s="20">
        <f>Q8+AK8</f>
        <v>30</v>
      </c>
      <c r="BF8" s="21">
        <f t="shared" si="0"/>
        <v>37</v>
      </c>
      <c r="BG8" s="21">
        <f t="shared" si="0"/>
        <v>36</v>
      </c>
      <c r="BH8" s="21">
        <f t="shared" si="0"/>
        <v>42</v>
      </c>
      <c r="BI8" s="22">
        <f t="shared" si="0"/>
        <v>48</v>
      </c>
      <c r="BJ8" s="23">
        <f>SUM(BE8:BI8)</f>
        <v>193</v>
      </c>
      <c r="BK8" s="216" t="s">
        <v>16</v>
      </c>
      <c r="BL8" s="216"/>
      <c r="BM8" s="20">
        <f>Y8+AS8</f>
        <v>45</v>
      </c>
      <c r="BN8" s="21">
        <f t="shared" si="1"/>
        <v>45</v>
      </c>
      <c r="BO8" s="21">
        <f t="shared" si="1"/>
        <v>42</v>
      </c>
      <c r="BP8" s="21">
        <f t="shared" si="1"/>
        <v>38</v>
      </c>
      <c r="BQ8" s="22">
        <f t="shared" si="1"/>
        <v>49</v>
      </c>
      <c r="BR8" s="24">
        <f>SUM(BM8:BQ8)</f>
        <v>219</v>
      </c>
    </row>
    <row r="9" spans="2:70" ht="15.75" thickBot="1">
      <c r="B9" s="70" t="s">
        <v>42</v>
      </c>
      <c r="C9" s="71">
        <f>AB62</f>
        <v>1591</v>
      </c>
      <c r="D9" s="72">
        <f>AB63</f>
        <v>2233</v>
      </c>
      <c r="E9" s="73">
        <f>+C9+D9</f>
        <v>3824</v>
      </c>
      <c r="F9" s="74">
        <f>AV62</f>
        <v>2</v>
      </c>
      <c r="G9" s="72">
        <f>AV63</f>
        <v>1</v>
      </c>
      <c r="H9" s="73">
        <f>SUM(F9:G9)</f>
        <v>3</v>
      </c>
      <c r="I9" s="75">
        <f t="shared" si="3"/>
        <v>1593</v>
      </c>
      <c r="J9" s="76">
        <f t="shared" si="3"/>
        <v>2234</v>
      </c>
      <c r="K9" s="77">
        <f t="shared" si="3"/>
        <v>3827</v>
      </c>
      <c r="L9" s="69"/>
      <c r="M9" s="205" t="s">
        <v>13</v>
      </c>
      <c r="N9" s="206"/>
      <c r="O9" s="217">
        <f>SUM(O7:O8)</f>
        <v>11150</v>
      </c>
      <c r="P9" s="218"/>
      <c r="Q9" s="25">
        <f aca="true" t="shared" si="4" ref="Q9:V9">SUM(Q7:Q8)</f>
        <v>61</v>
      </c>
      <c r="R9" s="25">
        <f t="shared" si="4"/>
        <v>71</v>
      </c>
      <c r="S9" s="25">
        <f t="shared" si="4"/>
        <v>64</v>
      </c>
      <c r="T9" s="25">
        <f t="shared" si="4"/>
        <v>86</v>
      </c>
      <c r="U9" s="25">
        <f t="shared" si="4"/>
        <v>79</v>
      </c>
      <c r="V9" s="25">
        <f t="shared" si="4"/>
        <v>361</v>
      </c>
      <c r="W9" s="219" t="s">
        <v>13</v>
      </c>
      <c r="X9" s="220"/>
      <c r="Y9" s="25">
        <f aca="true" t="shared" si="5" ref="Y9:AD9">SUM(Y7:Y8)</f>
        <v>92</v>
      </c>
      <c r="Z9" s="25">
        <f t="shared" si="5"/>
        <v>82</v>
      </c>
      <c r="AA9" s="25">
        <f t="shared" si="5"/>
        <v>89</v>
      </c>
      <c r="AB9" s="25">
        <f t="shared" si="5"/>
        <v>77</v>
      </c>
      <c r="AC9" s="25">
        <f t="shared" si="5"/>
        <v>100</v>
      </c>
      <c r="AD9" s="25">
        <f t="shared" si="5"/>
        <v>440</v>
      </c>
      <c r="AG9" s="205" t="s">
        <v>13</v>
      </c>
      <c r="AH9" s="206"/>
      <c r="AI9" s="217">
        <f>SUM(AI7:AI8)</f>
        <v>64</v>
      </c>
      <c r="AJ9" s="218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9" t="s">
        <v>13</v>
      </c>
      <c r="AR9" s="220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5" t="s">
        <v>13</v>
      </c>
      <c r="BB9" s="206"/>
      <c r="BC9" s="217">
        <f>SUM(BC7:BC8)</f>
        <v>11214</v>
      </c>
      <c r="BD9" s="221"/>
      <c r="BE9" s="26">
        <f aca="true" t="shared" si="8" ref="BE9:BJ9">SUM(BE7:BE8)</f>
        <v>61</v>
      </c>
      <c r="BF9" s="27">
        <f t="shared" si="8"/>
        <v>71</v>
      </c>
      <c r="BG9" s="27">
        <f t="shared" si="8"/>
        <v>64</v>
      </c>
      <c r="BH9" s="27">
        <f t="shared" si="8"/>
        <v>86</v>
      </c>
      <c r="BI9" s="28">
        <f t="shared" si="8"/>
        <v>79</v>
      </c>
      <c r="BJ9" s="29">
        <f t="shared" si="8"/>
        <v>361</v>
      </c>
      <c r="BK9" s="222" t="s">
        <v>13</v>
      </c>
      <c r="BL9" s="222"/>
      <c r="BM9" s="26">
        <f aca="true" t="shared" si="9" ref="BM9:BR9">SUM(BM7:BM8)</f>
        <v>92</v>
      </c>
      <c r="BN9" s="27">
        <f t="shared" si="9"/>
        <v>82</v>
      </c>
      <c r="BO9" s="27">
        <f t="shared" si="9"/>
        <v>89</v>
      </c>
      <c r="BP9" s="27">
        <f t="shared" si="9"/>
        <v>77</v>
      </c>
      <c r="BQ9" s="28">
        <f t="shared" si="9"/>
        <v>100</v>
      </c>
      <c r="BR9" s="29">
        <f t="shared" si="9"/>
        <v>440</v>
      </c>
    </row>
    <row r="10" spans="2:70" ht="15.75" thickBot="1">
      <c r="B10" s="78" t="s">
        <v>13</v>
      </c>
      <c r="C10" s="79">
        <f>O7</f>
        <v>5284</v>
      </c>
      <c r="D10" s="80">
        <f>O8</f>
        <v>5866</v>
      </c>
      <c r="E10" s="81">
        <f>+C10+D10</f>
        <v>11150</v>
      </c>
      <c r="F10" s="82">
        <f>AI7</f>
        <v>25</v>
      </c>
      <c r="G10" s="80">
        <f>AI8</f>
        <v>39</v>
      </c>
      <c r="H10" s="81">
        <f>SUM(F10:G10)</f>
        <v>64</v>
      </c>
      <c r="I10" s="83">
        <f t="shared" si="3"/>
        <v>5309</v>
      </c>
      <c r="J10" s="84">
        <f t="shared" si="3"/>
        <v>5905</v>
      </c>
      <c r="K10" s="85">
        <f t="shared" si="3"/>
        <v>11214</v>
      </c>
      <c r="L10" s="69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86"/>
      <c r="D11" s="86"/>
      <c r="E11" s="69"/>
      <c r="F11" s="86"/>
      <c r="G11" s="86"/>
      <c r="H11" s="69"/>
      <c r="I11" s="87"/>
      <c r="J11" s="87"/>
      <c r="K11" s="88"/>
      <c r="L11" s="89"/>
      <c r="O11" s="205" t="s">
        <v>11</v>
      </c>
      <c r="P11" s="206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14" t="s">
        <v>11</v>
      </c>
      <c r="X11" s="215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5" t="s">
        <v>11</v>
      </c>
      <c r="AJ11" s="206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14" t="s">
        <v>11</v>
      </c>
      <c r="AR11" s="215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5" t="s">
        <v>11</v>
      </c>
      <c r="BD11" s="206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14" t="s">
        <v>11</v>
      </c>
      <c r="BL11" s="215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90" t="s">
        <v>43</v>
      </c>
      <c r="C12" s="91">
        <f aca="true" t="shared" si="10" ref="C12:K12">ROUND(C9/C10*100,2)</f>
        <v>30.11</v>
      </c>
      <c r="D12" s="92">
        <f t="shared" si="10"/>
        <v>38.07</v>
      </c>
      <c r="E12" s="93">
        <f t="shared" si="10"/>
        <v>34.3</v>
      </c>
      <c r="F12" s="91">
        <f t="shared" si="10"/>
        <v>8</v>
      </c>
      <c r="G12" s="92">
        <f t="shared" si="10"/>
        <v>2.56</v>
      </c>
      <c r="H12" s="93">
        <f t="shared" si="10"/>
        <v>4.69</v>
      </c>
      <c r="I12" s="94">
        <f t="shared" si="10"/>
        <v>30.01</v>
      </c>
      <c r="J12" s="95">
        <f t="shared" si="10"/>
        <v>37.83</v>
      </c>
      <c r="K12" s="96">
        <f t="shared" si="10"/>
        <v>34.13</v>
      </c>
      <c r="L12" s="89"/>
      <c r="N12" s="176"/>
      <c r="O12" s="205" t="s">
        <v>14</v>
      </c>
      <c r="P12" s="209"/>
      <c r="Q12" s="36">
        <v>51</v>
      </c>
      <c r="R12" s="16">
        <v>59</v>
      </c>
      <c r="S12" s="16">
        <v>58</v>
      </c>
      <c r="T12" s="16">
        <v>55</v>
      </c>
      <c r="U12" s="16">
        <v>43</v>
      </c>
      <c r="V12" s="16">
        <f>SUM(Q12:U12)</f>
        <v>266</v>
      </c>
      <c r="W12" s="212" t="s">
        <v>14</v>
      </c>
      <c r="X12" s="213"/>
      <c r="Y12" s="16">
        <v>48</v>
      </c>
      <c r="Z12" s="16">
        <v>61</v>
      </c>
      <c r="AA12" s="16">
        <v>56</v>
      </c>
      <c r="AB12" s="16">
        <v>43</v>
      </c>
      <c r="AC12" s="16">
        <v>57</v>
      </c>
      <c r="AD12" s="17">
        <f>SUM(Y12:AC12)</f>
        <v>265</v>
      </c>
      <c r="AI12" s="205" t="s">
        <v>14</v>
      </c>
      <c r="AJ12" s="209"/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6">
        <f>SUM(AK12:AO12)</f>
        <v>0</v>
      </c>
      <c r="AQ12" s="212" t="s">
        <v>14</v>
      </c>
      <c r="AR12" s="213"/>
      <c r="AS12" s="16">
        <v>0</v>
      </c>
      <c r="AT12" s="16">
        <v>0</v>
      </c>
      <c r="AU12" s="16">
        <v>0</v>
      </c>
      <c r="AV12" s="16">
        <v>1</v>
      </c>
      <c r="AW12" s="16">
        <v>0</v>
      </c>
      <c r="AX12" s="17">
        <f>SUM(AS12:AW12)</f>
        <v>1</v>
      </c>
      <c r="BC12" s="205" t="s">
        <v>14</v>
      </c>
      <c r="BD12" s="209"/>
      <c r="BE12" s="34">
        <f>Q12+AK12</f>
        <v>51</v>
      </c>
      <c r="BF12" s="34">
        <f aca="true" t="shared" si="11" ref="BF12:BI13">R12+AL12</f>
        <v>59</v>
      </c>
      <c r="BG12" s="34">
        <f t="shared" si="11"/>
        <v>58</v>
      </c>
      <c r="BH12" s="34">
        <f t="shared" si="11"/>
        <v>55</v>
      </c>
      <c r="BI12" s="34">
        <f t="shared" si="11"/>
        <v>43</v>
      </c>
      <c r="BJ12" s="16">
        <f>SUM(BE12:BI12)</f>
        <v>266</v>
      </c>
      <c r="BK12" s="212" t="s">
        <v>14</v>
      </c>
      <c r="BL12" s="213"/>
      <c r="BM12" s="16">
        <f>Y12+AS12</f>
        <v>48</v>
      </c>
      <c r="BN12" s="16">
        <f aca="true" t="shared" si="12" ref="BN12:BQ13">Z12+AT12</f>
        <v>61</v>
      </c>
      <c r="BO12" s="16">
        <f t="shared" si="12"/>
        <v>56</v>
      </c>
      <c r="BP12" s="16">
        <f t="shared" si="12"/>
        <v>44</v>
      </c>
      <c r="BQ12" s="16">
        <f t="shared" si="12"/>
        <v>57</v>
      </c>
      <c r="BR12" s="17">
        <f>SUM(BM12:BQ12)</f>
        <v>266</v>
      </c>
    </row>
    <row r="13" spans="5:70" ht="16.5" thickBot="1" thickTop="1">
      <c r="E13" s="48"/>
      <c r="H13" s="48"/>
      <c r="I13" s="97"/>
      <c r="J13" s="97"/>
      <c r="K13" s="98"/>
      <c r="L13" s="89"/>
      <c r="O13" s="205" t="s">
        <v>16</v>
      </c>
      <c r="P13" s="209"/>
      <c r="Q13" s="20">
        <v>57</v>
      </c>
      <c r="R13" s="21">
        <v>55</v>
      </c>
      <c r="S13" s="21">
        <v>58</v>
      </c>
      <c r="T13" s="21">
        <v>50</v>
      </c>
      <c r="U13" s="21">
        <v>47</v>
      </c>
      <c r="V13" s="21">
        <f>SUM(Q13:U13)</f>
        <v>267</v>
      </c>
      <c r="W13" s="210" t="s">
        <v>16</v>
      </c>
      <c r="X13" s="211"/>
      <c r="Y13" s="21">
        <v>77</v>
      </c>
      <c r="Z13" s="21">
        <v>48</v>
      </c>
      <c r="AA13" s="21">
        <v>47</v>
      </c>
      <c r="AB13" s="21">
        <v>46</v>
      </c>
      <c r="AC13" s="21">
        <v>54</v>
      </c>
      <c r="AD13" s="22">
        <f>SUM(Y13:AC13)</f>
        <v>272</v>
      </c>
      <c r="AI13" s="205" t="s">
        <v>16</v>
      </c>
      <c r="AJ13" s="209"/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21">
        <f>SUM(AK13:AO13)</f>
        <v>0</v>
      </c>
      <c r="AQ13" s="210" t="s">
        <v>16</v>
      </c>
      <c r="AR13" s="211"/>
      <c r="AS13" s="16">
        <v>0</v>
      </c>
      <c r="AT13" s="16">
        <v>0</v>
      </c>
      <c r="AU13" s="16">
        <v>0</v>
      </c>
      <c r="AV13" s="16">
        <v>0</v>
      </c>
      <c r="AW13" s="16">
        <v>1</v>
      </c>
      <c r="AX13" s="22">
        <f>SUM(AS13:AW13)</f>
        <v>1</v>
      </c>
      <c r="BC13" s="205" t="s">
        <v>16</v>
      </c>
      <c r="BD13" s="209"/>
      <c r="BE13" s="34">
        <f>Q13+AK13</f>
        <v>57</v>
      </c>
      <c r="BF13" s="34">
        <f t="shared" si="11"/>
        <v>55</v>
      </c>
      <c r="BG13" s="34">
        <f t="shared" si="11"/>
        <v>58</v>
      </c>
      <c r="BH13" s="34">
        <f t="shared" si="11"/>
        <v>50</v>
      </c>
      <c r="BI13" s="34">
        <f t="shared" si="11"/>
        <v>47</v>
      </c>
      <c r="BJ13" s="21">
        <f>SUM(BE13:BI13)</f>
        <v>267</v>
      </c>
      <c r="BK13" s="210" t="s">
        <v>16</v>
      </c>
      <c r="BL13" s="211"/>
      <c r="BM13" s="16">
        <f>Y13+AS13</f>
        <v>77</v>
      </c>
      <c r="BN13" s="16">
        <f t="shared" si="12"/>
        <v>48</v>
      </c>
      <c r="BO13" s="16">
        <f t="shared" si="12"/>
        <v>47</v>
      </c>
      <c r="BP13" s="16">
        <f t="shared" si="12"/>
        <v>46</v>
      </c>
      <c r="BQ13" s="16">
        <f t="shared" si="12"/>
        <v>55</v>
      </c>
      <c r="BR13" s="22">
        <f>SUM(BM13:BQ13)</f>
        <v>273</v>
      </c>
    </row>
    <row r="14" spans="1:70" ht="15">
      <c r="A14" s="2"/>
      <c r="E14" s="48"/>
      <c r="H14" s="48"/>
      <c r="I14" s="97"/>
      <c r="J14" s="97"/>
      <c r="K14" s="98"/>
      <c r="L14" s="99"/>
      <c r="O14" s="205" t="s">
        <v>13</v>
      </c>
      <c r="P14" s="206"/>
      <c r="Q14" s="25">
        <f aca="true" t="shared" si="13" ref="Q14:V14">SUM(Q12:Q13)</f>
        <v>108</v>
      </c>
      <c r="R14" s="25">
        <f t="shared" si="13"/>
        <v>114</v>
      </c>
      <c r="S14" s="25">
        <f t="shared" si="13"/>
        <v>116</v>
      </c>
      <c r="T14" s="25">
        <f t="shared" si="13"/>
        <v>105</v>
      </c>
      <c r="U14" s="25">
        <f t="shared" si="13"/>
        <v>90</v>
      </c>
      <c r="V14" s="25">
        <f t="shared" si="13"/>
        <v>533</v>
      </c>
      <c r="W14" s="207" t="s">
        <v>13</v>
      </c>
      <c r="X14" s="208"/>
      <c r="Y14" s="25">
        <f aca="true" t="shared" si="14" ref="Y14:AD14">SUM(Y12:Y13)</f>
        <v>125</v>
      </c>
      <c r="Z14" s="25">
        <f t="shared" si="14"/>
        <v>109</v>
      </c>
      <c r="AA14" s="25">
        <f t="shared" si="14"/>
        <v>103</v>
      </c>
      <c r="AB14" s="25">
        <f t="shared" si="14"/>
        <v>89</v>
      </c>
      <c r="AC14" s="25">
        <f t="shared" si="14"/>
        <v>111</v>
      </c>
      <c r="AD14" s="25">
        <f t="shared" si="14"/>
        <v>537</v>
      </c>
      <c r="AI14" s="205" t="s">
        <v>13</v>
      </c>
      <c r="AJ14" s="206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07" t="s">
        <v>13</v>
      </c>
      <c r="AR14" s="208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1</v>
      </c>
      <c r="AW14" s="25">
        <f t="shared" si="16"/>
        <v>1</v>
      </c>
      <c r="AX14" s="25">
        <f t="shared" si="16"/>
        <v>2</v>
      </c>
      <c r="BC14" s="205" t="s">
        <v>13</v>
      </c>
      <c r="BD14" s="206"/>
      <c r="BE14" s="25">
        <f aca="true" t="shared" si="17" ref="BE14:BJ14">SUM(BE12:BE13)</f>
        <v>108</v>
      </c>
      <c r="BF14" s="25">
        <f t="shared" si="17"/>
        <v>114</v>
      </c>
      <c r="BG14" s="25">
        <f t="shared" si="17"/>
        <v>116</v>
      </c>
      <c r="BH14" s="25">
        <f t="shared" si="17"/>
        <v>105</v>
      </c>
      <c r="BI14" s="25">
        <f t="shared" si="17"/>
        <v>90</v>
      </c>
      <c r="BJ14" s="25">
        <f t="shared" si="17"/>
        <v>533</v>
      </c>
      <c r="BK14" s="207" t="s">
        <v>13</v>
      </c>
      <c r="BL14" s="208"/>
      <c r="BM14" s="25">
        <f aca="true" t="shared" si="18" ref="BM14:BR14">SUM(BM12:BM13)</f>
        <v>125</v>
      </c>
      <c r="BN14" s="25">
        <f t="shared" si="18"/>
        <v>109</v>
      </c>
      <c r="BO14" s="25">
        <f t="shared" si="18"/>
        <v>103</v>
      </c>
      <c r="BP14" s="25">
        <f t="shared" si="18"/>
        <v>90</v>
      </c>
      <c r="BQ14" s="25">
        <f t="shared" si="18"/>
        <v>112</v>
      </c>
      <c r="BR14" s="25">
        <f t="shared" si="18"/>
        <v>539</v>
      </c>
    </row>
    <row r="15" spans="1:70" ht="15.75" thickBot="1">
      <c r="A15" s="2"/>
      <c r="E15" s="48"/>
      <c r="H15" s="48"/>
      <c r="I15" s="97"/>
      <c r="J15" s="97"/>
      <c r="K15" s="98"/>
      <c r="L15" s="99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00" t="s">
        <v>44</v>
      </c>
      <c r="C16" s="250" t="s">
        <v>37</v>
      </c>
      <c r="D16" s="251"/>
      <c r="E16" s="252"/>
      <c r="F16" s="250" t="s">
        <v>38</v>
      </c>
      <c r="G16" s="251"/>
      <c r="H16" s="252"/>
      <c r="I16" s="253" t="s">
        <v>45</v>
      </c>
      <c r="J16" s="254"/>
      <c r="K16" s="255"/>
      <c r="L16" s="69"/>
      <c r="O16" s="205" t="s">
        <v>11</v>
      </c>
      <c r="P16" s="206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14" t="s">
        <v>11</v>
      </c>
      <c r="X16" s="215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5" t="s">
        <v>11</v>
      </c>
      <c r="AJ16" s="206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14" t="s">
        <v>11</v>
      </c>
      <c r="AR16" s="215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5" t="s">
        <v>11</v>
      </c>
      <c r="BD16" s="206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14" t="s">
        <v>11</v>
      </c>
      <c r="BL16" s="215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01" t="s">
        <v>46</v>
      </c>
      <c r="C17" s="102">
        <f>V27+AD27+V32+AD32+V37</f>
        <v>1793</v>
      </c>
      <c r="D17" s="103">
        <f>V28+AD28+V33+AD33+V38</f>
        <v>1760</v>
      </c>
      <c r="E17" s="104">
        <f>SUM(C17:D17)</f>
        <v>3553</v>
      </c>
      <c r="F17" s="105">
        <f>AP27+AX27+AP32+AX32+AP37</f>
        <v>3</v>
      </c>
      <c r="G17" s="103">
        <f>AP28+AX28+AP33+AX33+AP38</f>
        <v>19</v>
      </c>
      <c r="H17" s="104">
        <f>SUM(F17:G17)</f>
        <v>22</v>
      </c>
      <c r="I17" s="106">
        <f aca="true" t="shared" si="19" ref="I17:K20">+C17+F17</f>
        <v>1796</v>
      </c>
      <c r="J17" s="107">
        <f t="shared" si="19"/>
        <v>1779</v>
      </c>
      <c r="K17" s="108">
        <f t="shared" si="19"/>
        <v>3575</v>
      </c>
      <c r="L17" s="69"/>
      <c r="O17" s="205" t="s">
        <v>14</v>
      </c>
      <c r="P17" s="209"/>
      <c r="Q17" s="15">
        <v>40</v>
      </c>
      <c r="R17" s="16">
        <v>50</v>
      </c>
      <c r="S17" s="16">
        <v>38</v>
      </c>
      <c r="T17" s="16">
        <v>32</v>
      </c>
      <c r="U17" s="16">
        <v>47</v>
      </c>
      <c r="V17" s="16">
        <f>SUM(Q17:U17)</f>
        <v>207</v>
      </c>
      <c r="W17" s="212" t="s">
        <v>14</v>
      </c>
      <c r="X17" s="213"/>
      <c r="Y17" s="16">
        <v>37</v>
      </c>
      <c r="Z17" s="16">
        <v>48</v>
      </c>
      <c r="AA17" s="16">
        <v>43</v>
      </c>
      <c r="AB17" s="16">
        <v>41</v>
      </c>
      <c r="AC17" s="16">
        <v>54</v>
      </c>
      <c r="AD17" s="17">
        <f>SUM(Y17:AC17)</f>
        <v>223</v>
      </c>
      <c r="AI17" s="205" t="s">
        <v>14</v>
      </c>
      <c r="AJ17" s="209"/>
      <c r="AK17" s="36">
        <v>2</v>
      </c>
      <c r="AL17" s="16">
        <v>0</v>
      </c>
      <c r="AM17" s="16">
        <v>0</v>
      </c>
      <c r="AN17" s="16">
        <v>1</v>
      </c>
      <c r="AO17" s="16">
        <v>2</v>
      </c>
      <c r="AP17" s="16">
        <f>SUM(AK17:AO17)</f>
        <v>5</v>
      </c>
      <c r="AQ17" s="212" t="s">
        <v>14</v>
      </c>
      <c r="AR17" s="213"/>
      <c r="AS17" s="16">
        <v>3</v>
      </c>
      <c r="AT17" s="16">
        <v>1</v>
      </c>
      <c r="AU17" s="16">
        <v>2</v>
      </c>
      <c r="AV17" s="16">
        <v>0</v>
      </c>
      <c r="AW17" s="16">
        <v>2</v>
      </c>
      <c r="AX17" s="17">
        <f>SUM(AS17:AW17)</f>
        <v>8</v>
      </c>
      <c r="BC17" s="205" t="s">
        <v>14</v>
      </c>
      <c r="BD17" s="209"/>
      <c r="BE17" s="15">
        <f>Q17+AK17</f>
        <v>42</v>
      </c>
      <c r="BF17" s="15">
        <f aca="true" t="shared" si="20" ref="BF17:BI18">R17+AL17</f>
        <v>50</v>
      </c>
      <c r="BG17" s="15">
        <f t="shared" si="20"/>
        <v>38</v>
      </c>
      <c r="BH17" s="15">
        <f t="shared" si="20"/>
        <v>33</v>
      </c>
      <c r="BI17" s="15">
        <f t="shared" si="20"/>
        <v>49</v>
      </c>
      <c r="BJ17" s="16">
        <f>SUM(BE17:BI17)</f>
        <v>212</v>
      </c>
      <c r="BK17" s="212" t="s">
        <v>14</v>
      </c>
      <c r="BL17" s="213"/>
      <c r="BM17" s="16">
        <f>Y17+AS17</f>
        <v>40</v>
      </c>
      <c r="BN17" s="16">
        <f aca="true" t="shared" si="21" ref="BN17:BQ18">Z17+AT17</f>
        <v>49</v>
      </c>
      <c r="BO17" s="16">
        <f t="shared" si="21"/>
        <v>45</v>
      </c>
      <c r="BP17" s="16">
        <f t="shared" si="21"/>
        <v>41</v>
      </c>
      <c r="BQ17" s="16">
        <f t="shared" si="21"/>
        <v>56</v>
      </c>
      <c r="BR17" s="17">
        <f>SUM(BM17:BQ17)</f>
        <v>231</v>
      </c>
    </row>
    <row r="18" spans="2:70" ht="15.75" thickBot="1">
      <c r="B18" s="109" t="s">
        <v>47</v>
      </c>
      <c r="C18" s="110">
        <f>AD37</f>
        <v>529</v>
      </c>
      <c r="D18" s="111">
        <f>AD38</f>
        <v>567</v>
      </c>
      <c r="E18" s="112">
        <f>SUM(C18:D18)</f>
        <v>1096</v>
      </c>
      <c r="F18" s="113">
        <f>AX37</f>
        <v>1</v>
      </c>
      <c r="G18" s="111">
        <f>AX38</f>
        <v>0</v>
      </c>
      <c r="H18" s="112">
        <f>SUM(F18:G18)</f>
        <v>1</v>
      </c>
      <c r="I18" s="114">
        <f t="shared" si="19"/>
        <v>530</v>
      </c>
      <c r="J18" s="115">
        <f t="shared" si="19"/>
        <v>567</v>
      </c>
      <c r="K18" s="116">
        <f t="shared" si="19"/>
        <v>1097</v>
      </c>
      <c r="L18" s="89"/>
      <c r="O18" s="205" t="s">
        <v>16</v>
      </c>
      <c r="P18" s="209"/>
      <c r="Q18" s="20">
        <v>47</v>
      </c>
      <c r="R18" s="21">
        <v>50</v>
      </c>
      <c r="S18" s="21">
        <v>33</v>
      </c>
      <c r="T18" s="21">
        <v>42</v>
      </c>
      <c r="U18" s="21">
        <v>31</v>
      </c>
      <c r="V18" s="21">
        <f>SUM(Q18:U18)</f>
        <v>203</v>
      </c>
      <c r="W18" s="210" t="s">
        <v>16</v>
      </c>
      <c r="X18" s="211"/>
      <c r="Y18" s="21">
        <v>30</v>
      </c>
      <c r="Z18" s="21">
        <v>39</v>
      </c>
      <c r="AA18" s="21">
        <v>32</v>
      </c>
      <c r="AB18" s="21">
        <v>33</v>
      </c>
      <c r="AC18" s="21">
        <v>36</v>
      </c>
      <c r="AD18" s="22">
        <f>SUM(Y18:AC18)</f>
        <v>170</v>
      </c>
      <c r="AI18" s="205" t="s">
        <v>16</v>
      </c>
      <c r="AJ18" s="209"/>
      <c r="AK18" s="20">
        <v>1</v>
      </c>
      <c r="AL18" s="21">
        <v>0</v>
      </c>
      <c r="AM18" s="21">
        <v>0</v>
      </c>
      <c r="AN18" s="21">
        <v>0</v>
      </c>
      <c r="AO18" s="21">
        <v>0</v>
      </c>
      <c r="AP18" s="21">
        <f>SUM(AK18:AO18)</f>
        <v>1</v>
      </c>
      <c r="AQ18" s="210" t="s">
        <v>16</v>
      </c>
      <c r="AR18" s="211"/>
      <c r="AS18" s="21">
        <v>0</v>
      </c>
      <c r="AT18" s="21">
        <v>1</v>
      </c>
      <c r="AU18" s="21">
        <v>1</v>
      </c>
      <c r="AV18" s="21">
        <v>0</v>
      </c>
      <c r="AW18" s="21">
        <v>2</v>
      </c>
      <c r="AX18" s="22">
        <f>SUM(AS18:AW18)</f>
        <v>4</v>
      </c>
      <c r="BC18" s="205" t="s">
        <v>16</v>
      </c>
      <c r="BD18" s="209"/>
      <c r="BE18" s="20">
        <f>Q18+AK18</f>
        <v>48</v>
      </c>
      <c r="BF18" s="20">
        <f t="shared" si="20"/>
        <v>50</v>
      </c>
      <c r="BG18" s="20">
        <f t="shared" si="20"/>
        <v>33</v>
      </c>
      <c r="BH18" s="20">
        <f t="shared" si="20"/>
        <v>42</v>
      </c>
      <c r="BI18" s="20">
        <f t="shared" si="20"/>
        <v>31</v>
      </c>
      <c r="BJ18" s="21">
        <f>SUM(BE18:BI18)</f>
        <v>204</v>
      </c>
      <c r="BK18" s="210" t="s">
        <v>16</v>
      </c>
      <c r="BL18" s="211"/>
      <c r="BM18" s="16">
        <f>Y18+AS18</f>
        <v>30</v>
      </c>
      <c r="BN18" s="16">
        <f t="shared" si="21"/>
        <v>40</v>
      </c>
      <c r="BO18" s="16">
        <f t="shared" si="21"/>
        <v>33</v>
      </c>
      <c r="BP18" s="16">
        <f t="shared" si="21"/>
        <v>33</v>
      </c>
      <c r="BQ18" s="16">
        <f t="shared" si="21"/>
        <v>38</v>
      </c>
      <c r="BR18" s="22">
        <f>SUM(BM18:BQ18)</f>
        <v>174</v>
      </c>
    </row>
    <row r="19" spans="2:70" ht="15">
      <c r="B19" s="117" t="s">
        <v>48</v>
      </c>
      <c r="C19" s="71">
        <f>V42</f>
        <v>345</v>
      </c>
      <c r="D19" s="72">
        <f>V43</f>
        <v>370</v>
      </c>
      <c r="E19" s="73">
        <f>SUM(C19:D19)</f>
        <v>715</v>
      </c>
      <c r="F19" s="74">
        <f>AP42</f>
        <v>0</v>
      </c>
      <c r="G19" s="72">
        <f>AP43</f>
        <v>1</v>
      </c>
      <c r="H19" s="73">
        <f>SUM(F19:G19)</f>
        <v>1</v>
      </c>
      <c r="I19" s="75">
        <f t="shared" si="19"/>
        <v>345</v>
      </c>
      <c r="J19" s="76">
        <f t="shared" si="19"/>
        <v>371</v>
      </c>
      <c r="K19" s="118">
        <f t="shared" si="19"/>
        <v>716</v>
      </c>
      <c r="L19" s="89"/>
      <c r="O19" s="205" t="s">
        <v>13</v>
      </c>
      <c r="P19" s="206"/>
      <c r="Q19" s="25">
        <f aca="true" t="shared" si="22" ref="Q19:V19">SUM(Q17:Q18)</f>
        <v>87</v>
      </c>
      <c r="R19" s="25">
        <f t="shared" si="22"/>
        <v>100</v>
      </c>
      <c r="S19" s="25">
        <f t="shared" si="22"/>
        <v>71</v>
      </c>
      <c r="T19" s="25">
        <f t="shared" si="22"/>
        <v>74</v>
      </c>
      <c r="U19" s="25">
        <f t="shared" si="22"/>
        <v>78</v>
      </c>
      <c r="V19" s="25">
        <f t="shared" si="22"/>
        <v>410</v>
      </c>
      <c r="W19" s="207" t="s">
        <v>13</v>
      </c>
      <c r="X19" s="208"/>
      <c r="Y19" s="25">
        <f aca="true" t="shared" si="23" ref="Y19:AD19">SUM(Y17:Y18)</f>
        <v>67</v>
      </c>
      <c r="Z19" s="25">
        <f t="shared" si="23"/>
        <v>87</v>
      </c>
      <c r="AA19" s="25">
        <f t="shared" si="23"/>
        <v>75</v>
      </c>
      <c r="AB19" s="25">
        <f t="shared" si="23"/>
        <v>74</v>
      </c>
      <c r="AC19" s="25">
        <f t="shared" si="23"/>
        <v>90</v>
      </c>
      <c r="AD19" s="25">
        <f t="shared" si="23"/>
        <v>393</v>
      </c>
      <c r="AI19" s="205" t="s">
        <v>13</v>
      </c>
      <c r="AJ19" s="206"/>
      <c r="AK19" s="25">
        <f aca="true" t="shared" si="24" ref="AK19:AP19">SUM(AK17:AK18)</f>
        <v>3</v>
      </c>
      <c r="AL19" s="25">
        <f t="shared" si="24"/>
        <v>0</v>
      </c>
      <c r="AM19" s="25">
        <f t="shared" si="24"/>
        <v>0</v>
      </c>
      <c r="AN19" s="25">
        <f t="shared" si="24"/>
        <v>1</v>
      </c>
      <c r="AO19" s="25">
        <f t="shared" si="24"/>
        <v>2</v>
      </c>
      <c r="AP19" s="25">
        <f t="shared" si="24"/>
        <v>6</v>
      </c>
      <c r="AQ19" s="207" t="s">
        <v>13</v>
      </c>
      <c r="AR19" s="208"/>
      <c r="AS19" s="25">
        <f aca="true" t="shared" si="25" ref="AS19:AX19">SUM(AS17:AS18)</f>
        <v>3</v>
      </c>
      <c r="AT19" s="25">
        <f t="shared" si="25"/>
        <v>2</v>
      </c>
      <c r="AU19" s="25">
        <f t="shared" si="25"/>
        <v>3</v>
      </c>
      <c r="AV19" s="25">
        <f t="shared" si="25"/>
        <v>0</v>
      </c>
      <c r="AW19" s="25">
        <f t="shared" si="25"/>
        <v>4</v>
      </c>
      <c r="AX19" s="25">
        <f t="shared" si="25"/>
        <v>12</v>
      </c>
      <c r="BC19" s="205" t="s">
        <v>13</v>
      </c>
      <c r="BD19" s="206"/>
      <c r="BE19" s="25">
        <f aca="true" t="shared" si="26" ref="BE19:BJ19">SUM(BE17:BE18)</f>
        <v>90</v>
      </c>
      <c r="BF19" s="25">
        <f t="shared" si="26"/>
        <v>100</v>
      </c>
      <c r="BG19" s="25">
        <f t="shared" si="26"/>
        <v>71</v>
      </c>
      <c r="BH19" s="25">
        <f t="shared" si="26"/>
        <v>75</v>
      </c>
      <c r="BI19" s="25">
        <f t="shared" si="26"/>
        <v>80</v>
      </c>
      <c r="BJ19" s="25">
        <f t="shared" si="26"/>
        <v>416</v>
      </c>
      <c r="BK19" s="207" t="s">
        <v>13</v>
      </c>
      <c r="BL19" s="208"/>
      <c r="BM19" s="25">
        <f aca="true" t="shared" si="27" ref="BM19:BR19">SUM(BM17:BM18)</f>
        <v>70</v>
      </c>
      <c r="BN19" s="25">
        <f t="shared" si="27"/>
        <v>89</v>
      </c>
      <c r="BO19" s="25">
        <f t="shared" si="27"/>
        <v>78</v>
      </c>
      <c r="BP19" s="25">
        <f t="shared" si="27"/>
        <v>74</v>
      </c>
      <c r="BQ19" s="25">
        <f t="shared" si="27"/>
        <v>94</v>
      </c>
      <c r="BR19" s="25">
        <f t="shared" si="27"/>
        <v>405</v>
      </c>
    </row>
    <row r="20" spans="2:70" ht="15.75" thickBot="1">
      <c r="B20" s="119" t="s">
        <v>24</v>
      </c>
      <c r="C20" s="120">
        <f>C9-C18-C19</f>
        <v>717</v>
      </c>
      <c r="D20" s="121">
        <f>D9-D18-D19</f>
        <v>1296</v>
      </c>
      <c r="E20" s="122">
        <f>SUM(C20:D20)</f>
        <v>2013</v>
      </c>
      <c r="F20" s="123">
        <f>F9-F18-F19</f>
        <v>1</v>
      </c>
      <c r="G20" s="121">
        <f>G9-G18-G19</f>
        <v>0</v>
      </c>
      <c r="H20" s="124">
        <f>H9-H18-H19</f>
        <v>1</v>
      </c>
      <c r="I20" s="125">
        <f>+C20+F20</f>
        <v>718</v>
      </c>
      <c r="J20" s="126">
        <f t="shared" si="19"/>
        <v>1296</v>
      </c>
      <c r="K20" s="127">
        <f t="shared" si="19"/>
        <v>2014</v>
      </c>
      <c r="L20" s="89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256" t="s">
        <v>49</v>
      </c>
      <c r="C21" s="258" t="s">
        <v>50</v>
      </c>
      <c r="D21" s="260" t="s">
        <v>51</v>
      </c>
      <c r="E21" s="262" t="s">
        <v>52</v>
      </c>
      <c r="F21" s="258" t="s">
        <v>50</v>
      </c>
      <c r="G21" s="260" t="s">
        <v>51</v>
      </c>
      <c r="H21" s="262" t="s">
        <v>53</v>
      </c>
      <c r="I21" s="264" t="s">
        <v>50</v>
      </c>
      <c r="J21" s="266" t="s">
        <v>51</v>
      </c>
      <c r="K21" s="268" t="s">
        <v>54</v>
      </c>
      <c r="L21" s="89"/>
      <c r="O21" s="205" t="s">
        <v>11</v>
      </c>
      <c r="P21" s="206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14" t="s">
        <v>11</v>
      </c>
      <c r="X21" s="215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5" t="s">
        <v>11</v>
      </c>
      <c r="AJ21" s="206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14" t="s">
        <v>11</v>
      </c>
      <c r="AR21" s="215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5" t="s">
        <v>11</v>
      </c>
      <c r="BD21" s="206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14" t="s">
        <v>11</v>
      </c>
      <c r="BL21" s="215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257"/>
      <c r="C22" s="259"/>
      <c r="D22" s="261"/>
      <c r="E22" s="263"/>
      <c r="F22" s="259"/>
      <c r="G22" s="261"/>
      <c r="H22" s="263"/>
      <c r="I22" s="265"/>
      <c r="J22" s="267"/>
      <c r="K22" s="269"/>
      <c r="L22" s="89"/>
      <c r="O22" s="205" t="s">
        <v>14</v>
      </c>
      <c r="P22" s="209"/>
      <c r="Q22" s="15">
        <v>40</v>
      </c>
      <c r="R22" s="16">
        <v>48</v>
      </c>
      <c r="S22" s="16">
        <v>47</v>
      </c>
      <c r="T22" s="16">
        <v>58</v>
      </c>
      <c r="U22" s="16">
        <v>57</v>
      </c>
      <c r="V22" s="16">
        <f>SUM(Q22:U22)</f>
        <v>250</v>
      </c>
      <c r="W22" s="212" t="s">
        <v>14</v>
      </c>
      <c r="X22" s="213"/>
      <c r="Y22" s="16">
        <v>57</v>
      </c>
      <c r="Z22" s="16">
        <v>47</v>
      </c>
      <c r="AA22" s="16">
        <v>62</v>
      </c>
      <c r="AB22" s="16">
        <v>61</v>
      </c>
      <c r="AC22" s="37">
        <v>73</v>
      </c>
      <c r="AD22" s="17">
        <f>SUM(Y22:AC22)</f>
        <v>300</v>
      </c>
      <c r="AI22" s="205" t="s">
        <v>14</v>
      </c>
      <c r="AJ22" s="209"/>
      <c r="AK22" s="15">
        <v>2</v>
      </c>
      <c r="AL22" s="16">
        <v>0</v>
      </c>
      <c r="AM22" s="16">
        <v>1</v>
      </c>
      <c r="AN22" s="16">
        <v>0</v>
      </c>
      <c r="AO22" s="16">
        <v>2</v>
      </c>
      <c r="AP22" s="16">
        <f>SUM(AK22:AO22)</f>
        <v>5</v>
      </c>
      <c r="AQ22" s="212" t="s">
        <v>14</v>
      </c>
      <c r="AR22" s="213"/>
      <c r="AS22" s="16">
        <v>0</v>
      </c>
      <c r="AT22" s="16">
        <v>0</v>
      </c>
      <c r="AU22" s="16">
        <v>1</v>
      </c>
      <c r="AV22" s="16">
        <v>0</v>
      </c>
      <c r="AW22" s="16">
        <v>0</v>
      </c>
      <c r="AX22" s="17">
        <f>SUM(AS22:AW22)</f>
        <v>1</v>
      </c>
      <c r="BC22" s="205" t="s">
        <v>14</v>
      </c>
      <c r="BD22" s="209"/>
      <c r="BE22" s="15">
        <f>Q22+AK22</f>
        <v>42</v>
      </c>
      <c r="BF22" s="15">
        <f aca="true" t="shared" si="28" ref="BF22:BI23">R22+AL22</f>
        <v>48</v>
      </c>
      <c r="BG22" s="15">
        <f t="shared" si="28"/>
        <v>48</v>
      </c>
      <c r="BH22" s="15">
        <f t="shared" si="28"/>
        <v>58</v>
      </c>
      <c r="BI22" s="15">
        <f t="shared" si="28"/>
        <v>59</v>
      </c>
      <c r="BJ22" s="16">
        <f>SUM(BE22:BI22)</f>
        <v>255</v>
      </c>
      <c r="BK22" s="212" t="s">
        <v>14</v>
      </c>
      <c r="BL22" s="213"/>
      <c r="BM22" s="16">
        <f>Y22+AS22</f>
        <v>57</v>
      </c>
      <c r="BN22" s="16">
        <f aca="true" t="shared" si="29" ref="BN22:BQ23">Z22+AT22</f>
        <v>47</v>
      </c>
      <c r="BO22" s="16">
        <f t="shared" si="29"/>
        <v>63</v>
      </c>
      <c r="BP22" s="16">
        <f t="shared" si="29"/>
        <v>61</v>
      </c>
      <c r="BQ22" s="16">
        <f t="shared" si="29"/>
        <v>73</v>
      </c>
      <c r="BR22" s="17">
        <f>SUM(BM22:BQ22)</f>
        <v>301</v>
      </c>
    </row>
    <row r="23" spans="2:70" ht="16.5" thickBot="1" thickTop="1">
      <c r="B23" s="128" t="s">
        <v>46</v>
      </c>
      <c r="C23" s="129">
        <f>ROUND(C17/$C$10,4)</f>
        <v>0.3393</v>
      </c>
      <c r="D23" s="130">
        <f>ROUND(D17/$D$10,4)</f>
        <v>0.3</v>
      </c>
      <c r="E23" s="131">
        <f>ROUND(E17/$E$10,4)</f>
        <v>0.3187</v>
      </c>
      <c r="F23" s="129">
        <f>ROUND(F17/$F$10,4)</f>
        <v>0.12</v>
      </c>
      <c r="G23" s="130">
        <f>ROUND(G17/$G$10,4)</f>
        <v>0.4872</v>
      </c>
      <c r="H23" s="131">
        <f>ROUND(H17/$H$10,4)</f>
        <v>0.3438</v>
      </c>
      <c r="I23" s="132">
        <f>ROUND(I17/$I$10,4)</f>
        <v>0.3383</v>
      </c>
      <c r="J23" s="133">
        <f>ROUND(J17/$J$10,4)</f>
        <v>0.3013</v>
      </c>
      <c r="K23" s="134">
        <f>ROUND(K17/$K$10,4)</f>
        <v>0.3188</v>
      </c>
      <c r="L23" s="89"/>
      <c r="O23" s="205" t="s">
        <v>16</v>
      </c>
      <c r="P23" s="209"/>
      <c r="Q23" s="20">
        <v>43</v>
      </c>
      <c r="R23" s="21">
        <v>38</v>
      </c>
      <c r="S23" s="21">
        <v>56</v>
      </c>
      <c r="T23" s="21">
        <v>49</v>
      </c>
      <c r="U23" s="21">
        <v>65</v>
      </c>
      <c r="V23" s="21">
        <f>SUM(Q23:U23)</f>
        <v>251</v>
      </c>
      <c r="W23" s="210" t="s">
        <v>16</v>
      </c>
      <c r="X23" s="211"/>
      <c r="Y23" s="21">
        <v>49</v>
      </c>
      <c r="Z23" s="21">
        <v>53</v>
      </c>
      <c r="AA23" s="21">
        <v>58</v>
      </c>
      <c r="AB23" s="21">
        <v>75</v>
      </c>
      <c r="AC23" s="38">
        <v>63</v>
      </c>
      <c r="AD23" s="22">
        <f>SUM(Y23:AC23)</f>
        <v>298</v>
      </c>
      <c r="AI23" s="205" t="s">
        <v>16</v>
      </c>
      <c r="AJ23" s="209"/>
      <c r="AK23" s="20">
        <v>3</v>
      </c>
      <c r="AL23" s="21">
        <v>0</v>
      </c>
      <c r="AM23" s="21">
        <v>2</v>
      </c>
      <c r="AN23" s="21">
        <v>1</v>
      </c>
      <c r="AO23" s="21">
        <v>1</v>
      </c>
      <c r="AP23" s="21">
        <f>SUM(AK23:AO23)</f>
        <v>7</v>
      </c>
      <c r="AQ23" s="210" t="s">
        <v>16</v>
      </c>
      <c r="AR23" s="211"/>
      <c r="AS23" s="21">
        <v>1</v>
      </c>
      <c r="AT23" s="21">
        <v>2</v>
      </c>
      <c r="AU23" s="21">
        <v>2</v>
      </c>
      <c r="AV23" s="21">
        <v>1</v>
      </c>
      <c r="AW23" s="21">
        <v>0</v>
      </c>
      <c r="AX23" s="22">
        <f>SUM(AS23:AW23)</f>
        <v>6</v>
      </c>
      <c r="BC23" s="205" t="s">
        <v>16</v>
      </c>
      <c r="BD23" s="209"/>
      <c r="BE23" s="15">
        <f>Q23+AK23</f>
        <v>46</v>
      </c>
      <c r="BF23" s="15">
        <f t="shared" si="28"/>
        <v>38</v>
      </c>
      <c r="BG23" s="15">
        <f t="shared" si="28"/>
        <v>58</v>
      </c>
      <c r="BH23" s="15">
        <f t="shared" si="28"/>
        <v>50</v>
      </c>
      <c r="BI23" s="15">
        <f t="shared" si="28"/>
        <v>66</v>
      </c>
      <c r="BJ23" s="21">
        <f>SUM(BE23:BI23)</f>
        <v>258</v>
      </c>
      <c r="BK23" s="210" t="s">
        <v>16</v>
      </c>
      <c r="BL23" s="211"/>
      <c r="BM23" s="16">
        <f>Y23+AS23</f>
        <v>50</v>
      </c>
      <c r="BN23" s="16">
        <f t="shared" si="29"/>
        <v>55</v>
      </c>
      <c r="BO23" s="16">
        <f t="shared" si="29"/>
        <v>60</v>
      </c>
      <c r="BP23" s="16">
        <f t="shared" si="29"/>
        <v>76</v>
      </c>
      <c r="BQ23" s="16">
        <f t="shared" si="29"/>
        <v>63</v>
      </c>
      <c r="BR23" s="22">
        <f>SUM(BM23:BQ23)</f>
        <v>304</v>
      </c>
    </row>
    <row r="24" spans="2:70" ht="15">
      <c r="B24" s="135" t="s">
        <v>47</v>
      </c>
      <c r="C24" s="136">
        <f>ROUND(C18/$C$10,4)</f>
        <v>0.1001</v>
      </c>
      <c r="D24" s="137">
        <f>ROUND(D18/$D$10,4)</f>
        <v>0.0967</v>
      </c>
      <c r="E24" s="138">
        <f>ROUND(E18/$E$10,4)</f>
        <v>0.0983</v>
      </c>
      <c r="F24" s="136">
        <f>ROUND(F18/$F$10,4)</f>
        <v>0.04</v>
      </c>
      <c r="G24" s="137">
        <f>ROUND(G18/$G$10,4)</f>
        <v>0</v>
      </c>
      <c r="H24" s="138">
        <f>ROUND(H18/$H$10,4)</f>
        <v>0.0156</v>
      </c>
      <c r="I24" s="139">
        <f>ROUND(I18/$I$10,4)</f>
        <v>0.0998</v>
      </c>
      <c r="J24" s="140">
        <f>ROUND(J18/$J$10,4)</f>
        <v>0.096</v>
      </c>
      <c r="K24" s="141">
        <f>ROUND(K18/$K$10,4)</f>
        <v>0.0978</v>
      </c>
      <c r="O24" s="205" t="s">
        <v>13</v>
      </c>
      <c r="P24" s="206"/>
      <c r="Q24" s="25">
        <f aca="true" t="shared" si="30" ref="Q24:V24">SUM(Q22:Q23)</f>
        <v>83</v>
      </c>
      <c r="R24" s="25">
        <f t="shared" si="30"/>
        <v>86</v>
      </c>
      <c r="S24" s="25">
        <f t="shared" si="30"/>
        <v>103</v>
      </c>
      <c r="T24" s="25">
        <f t="shared" si="30"/>
        <v>107</v>
      </c>
      <c r="U24" s="25">
        <f t="shared" si="30"/>
        <v>122</v>
      </c>
      <c r="V24" s="25">
        <f t="shared" si="30"/>
        <v>501</v>
      </c>
      <c r="W24" s="207" t="s">
        <v>13</v>
      </c>
      <c r="X24" s="208"/>
      <c r="Y24" s="25">
        <f aca="true" t="shared" si="31" ref="Y24:AD24">SUM(Y22:Y23)</f>
        <v>106</v>
      </c>
      <c r="Z24" s="25">
        <f t="shared" si="31"/>
        <v>100</v>
      </c>
      <c r="AA24" s="25">
        <f t="shared" si="31"/>
        <v>120</v>
      </c>
      <c r="AB24" s="25">
        <f t="shared" si="31"/>
        <v>136</v>
      </c>
      <c r="AC24" s="25">
        <f t="shared" si="31"/>
        <v>136</v>
      </c>
      <c r="AD24" s="25">
        <f t="shared" si="31"/>
        <v>598</v>
      </c>
      <c r="AI24" s="205" t="s">
        <v>13</v>
      </c>
      <c r="AJ24" s="206"/>
      <c r="AK24" s="25">
        <f aca="true" t="shared" si="32" ref="AK24:AP24">SUM(AK22:AK23)</f>
        <v>5</v>
      </c>
      <c r="AL24" s="25">
        <f t="shared" si="32"/>
        <v>0</v>
      </c>
      <c r="AM24" s="25">
        <f t="shared" si="32"/>
        <v>3</v>
      </c>
      <c r="AN24" s="25">
        <f t="shared" si="32"/>
        <v>1</v>
      </c>
      <c r="AO24" s="25">
        <f t="shared" si="32"/>
        <v>3</v>
      </c>
      <c r="AP24" s="39">
        <f t="shared" si="32"/>
        <v>12</v>
      </c>
      <c r="AQ24" s="207" t="s">
        <v>13</v>
      </c>
      <c r="AR24" s="208"/>
      <c r="AS24" s="25">
        <f aca="true" t="shared" si="33" ref="AS24:AX24">SUM(AS22:AS23)</f>
        <v>1</v>
      </c>
      <c r="AT24" s="25">
        <f t="shared" si="33"/>
        <v>2</v>
      </c>
      <c r="AU24" s="25">
        <f t="shared" si="33"/>
        <v>3</v>
      </c>
      <c r="AV24" s="25">
        <f t="shared" si="33"/>
        <v>1</v>
      </c>
      <c r="AW24" s="25">
        <f t="shared" si="33"/>
        <v>0</v>
      </c>
      <c r="AX24" s="25">
        <f t="shared" si="33"/>
        <v>7</v>
      </c>
      <c r="BC24" s="205" t="s">
        <v>13</v>
      </c>
      <c r="BD24" s="206"/>
      <c r="BE24" s="25">
        <f aca="true" t="shared" si="34" ref="BE24:BJ24">SUM(BE22:BE23)</f>
        <v>88</v>
      </c>
      <c r="BF24" s="25">
        <f t="shared" si="34"/>
        <v>86</v>
      </c>
      <c r="BG24" s="25">
        <f t="shared" si="34"/>
        <v>106</v>
      </c>
      <c r="BH24" s="25">
        <f t="shared" si="34"/>
        <v>108</v>
      </c>
      <c r="BI24" s="25">
        <f t="shared" si="34"/>
        <v>125</v>
      </c>
      <c r="BJ24" s="25">
        <f t="shared" si="34"/>
        <v>513</v>
      </c>
      <c r="BK24" s="207" t="s">
        <v>13</v>
      </c>
      <c r="BL24" s="208"/>
      <c r="BM24" s="25">
        <f aca="true" t="shared" si="35" ref="BM24:BR24">SUM(BM22:BM23)</f>
        <v>107</v>
      </c>
      <c r="BN24" s="25">
        <f t="shared" si="35"/>
        <v>102</v>
      </c>
      <c r="BO24" s="25">
        <f t="shared" si="35"/>
        <v>123</v>
      </c>
      <c r="BP24" s="25">
        <f t="shared" si="35"/>
        <v>137</v>
      </c>
      <c r="BQ24" s="25">
        <f t="shared" si="35"/>
        <v>136</v>
      </c>
      <c r="BR24" s="25">
        <f t="shared" si="35"/>
        <v>605</v>
      </c>
    </row>
    <row r="25" spans="2:70" ht="15">
      <c r="B25" s="135" t="s">
        <v>48</v>
      </c>
      <c r="C25" s="136">
        <f>ROUND(C19/$C$10,4)</f>
        <v>0.0653</v>
      </c>
      <c r="D25" s="137">
        <f>ROUND(D19/$D$10,4)</f>
        <v>0.0631</v>
      </c>
      <c r="E25" s="138">
        <f>ROUND(E19/$E$10,4)</f>
        <v>0.0641</v>
      </c>
      <c r="F25" s="136">
        <f>ROUND(F19/$F$10,4)</f>
        <v>0</v>
      </c>
      <c r="G25" s="137">
        <f>ROUND(G19/$G$10,4)</f>
        <v>0.0256</v>
      </c>
      <c r="H25" s="138">
        <f>ROUND(H19/$H$10,4)</f>
        <v>0.0156</v>
      </c>
      <c r="I25" s="139">
        <f>ROUND(I19/$I$10,4)</f>
        <v>0.065</v>
      </c>
      <c r="J25" s="140">
        <f>ROUND(J19/$J$10,4)</f>
        <v>0.0628</v>
      </c>
      <c r="K25" s="141">
        <f>ROUND(K19/$K$10,4)</f>
        <v>0.0638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142" t="s">
        <v>24</v>
      </c>
      <c r="C26" s="143">
        <f>ROUND(C20/$C$10,4)</f>
        <v>0.1357</v>
      </c>
      <c r="D26" s="144">
        <f>ROUND(D20/$D$10,4)</f>
        <v>0.2209</v>
      </c>
      <c r="E26" s="145">
        <f>ROUND(E20/$E$10,4)</f>
        <v>0.1805</v>
      </c>
      <c r="F26" s="143">
        <f>ROUND(F20/$F$10,4)</f>
        <v>0.04</v>
      </c>
      <c r="G26" s="144">
        <f>ROUND(G20/$G$10,4)</f>
        <v>0</v>
      </c>
      <c r="H26" s="145">
        <f>ROUND(H20/$H$10,4)</f>
        <v>0.0156</v>
      </c>
      <c r="I26" s="146">
        <f>ROUND(I20/$I$10,4)</f>
        <v>0.1352</v>
      </c>
      <c r="J26" s="147">
        <f>ROUND(J20/$J$10,4)</f>
        <v>0.2195</v>
      </c>
      <c r="K26" s="148">
        <f>ROUND(K20/$K$10,4)</f>
        <v>0.1796</v>
      </c>
      <c r="O26" s="205" t="s">
        <v>11</v>
      </c>
      <c r="P26" s="206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14" t="s">
        <v>11</v>
      </c>
      <c r="X26" s="215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5" t="s">
        <v>11</v>
      </c>
      <c r="AJ26" s="206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14" t="s">
        <v>11</v>
      </c>
      <c r="AR26" s="215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5" t="s">
        <v>11</v>
      </c>
      <c r="BD26" s="206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14" t="s">
        <v>11</v>
      </c>
      <c r="BL26" s="215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97"/>
      <c r="J27" s="97"/>
      <c r="K27" s="97"/>
      <c r="O27" s="205" t="s">
        <v>14</v>
      </c>
      <c r="P27" s="209"/>
      <c r="Q27" s="15">
        <v>84</v>
      </c>
      <c r="R27" s="16">
        <v>88</v>
      </c>
      <c r="S27" s="16">
        <v>80</v>
      </c>
      <c r="T27" s="16">
        <v>64</v>
      </c>
      <c r="U27" s="16">
        <v>59</v>
      </c>
      <c r="V27" s="16">
        <f>SUM(Q27:U27)</f>
        <v>375</v>
      </c>
      <c r="W27" s="212" t="s">
        <v>14</v>
      </c>
      <c r="X27" s="213"/>
      <c r="Y27" s="16">
        <v>66</v>
      </c>
      <c r="Z27" s="16">
        <v>68</v>
      </c>
      <c r="AA27" s="16">
        <v>55</v>
      </c>
      <c r="AB27" s="16">
        <v>62</v>
      </c>
      <c r="AC27" s="16">
        <v>47</v>
      </c>
      <c r="AD27" s="17">
        <f>SUM(Y27:AC27)</f>
        <v>298</v>
      </c>
      <c r="AI27" s="205" t="s">
        <v>14</v>
      </c>
      <c r="AJ27" s="209"/>
      <c r="AK27" s="15">
        <v>0</v>
      </c>
      <c r="AL27" s="16">
        <v>1</v>
      </c>
      <c r="AM27" s="16">
        <v>0</v>
      </c>
      <c r="AN27" s="16">
        <v>1</v>
      </c>
      <c r="AO27" s="16">
        <v>0</v>
      </c>
      <c r="AP27" s="16">
        <f>SUM(AK27:AO27)</f>
        <v>2</v>
      </c>
      <c r="AQ27" s="212" t="s">
        <v>14</v>
      </c>
      <c r="AR27" s="213"/>
      <c r="AS27" s="16">
        <v>0</v>
      </c>
      <c r="AT27" s="16">
        <v>0</v>
      </c>
      <c r="AU27" s="16">
        <v>0</v>
      </c>
      <c r="AV27" s="16">
        <v>0</v>
      </c>
      <c r="AW27" s="16">
        <v>1</v>
      </c>
      <c r="AX27" s="17">
        <f>SUM(AS27:AW27)</f>
        <v>1</v>
      </c>
      <c r="BC27" s="205" t="s">
        <v>14</v>
      </c>
      <c r="BD27" s="209"/>
      <c r="BE27" s="15">
        <f>Q27+AK27</f>
        <v>84</v>
      </c>
      <c r="BF27" s="15">
        <f aca="true" t="shared" si="36" ref="BF27:BI28">R27+AL27</f>
        <v>89</v>
      </c>
      <c r="BG27" s="15">
        <f t="shared" si="36"/>
        <v>80</v>
      </c>
      <c r="BH27" s="15">
        <f t="shared" si="36"/>
        <v>65</v>
      </c>
      <c r="BI27" s="15">
        <f t="shared" si="36"/>
        <v>59</v>
      </c>
      <c r="BJ27" s="16">
        <f>SUM(BE27:BI27)</f>
        <v>377</v>
      </c>
      <c r="BK27" s="212" t="s">
        <v>14</v>
      </c>
      <c r="BL27" s="213"/>
      <c r="BM27" s="16">
        <f>Y27+AS27</f>
        <v>66</v>
      </c>
      <c r="BN27" s="16">
        <f aca="true" t="shared" si="37" ref="BN27:BQ28">Z27+AT27</f>
        <v>68</v>
      </c>
      <c r="BO27" s="16">
        <f t="shared" si="37"/>
        <v>55</v>
      </c>
      <c r="BP27" s="16">
        <f t="shared" si="37"/>
        <v>62</v>
      </c>
      <c r="BQ27" s="16">
        <f t="shared" si="37"/>
        <v>48</v>
      </c>
      <c r="BR27" s="17">
        <f>SUM(BM27:BQ27)</f>
        <v>299</v>
      </c>
    </row>
    <row r="28" spans="9:70" ht="15.75" thickBot="1">
      <c r="I28" s="97"/>
      <c r="J28" s="97"/>
      <c r="K28" s="97"/>
      <c r="O28" s="205" t="s">
        <v>16</v>
      </c>
      <c r="P28" s="209"/>
      <c r="Q28" s="20">
        <v>67</v>
      </c>
      <c r="R28" s="21">
        <v>60</v>
      </c>
      <c r="S28" s="21">
        <v>71</v>
      </c>
      <c r="T28" s="21">
        <v>71</v>
      </c>
      <c r="U28" s="21">
        <v>83</v>
      </c>
      <c r="V28" s="21">
        <f>SUM(Q28:U28)</f>
        <v>352</v>
      </c>
      <c r="W28" s="210" t="s">
        <v>16</v>
      </c>
      <c r="X28" s="211"/>
      <c r="Y28" s="21">
        <v>60</v>
      </c>
      <c r="Z28" s="21">
        <v>64</v>
      </c>
      <c r="AA28" s="21">
        <v>58</v>
      </c>
      <c r="AB28" s="21">
        <v>61</v>
      </c>
      <c r="AC28" s="21">
        <v>57</v>
      </c>
      <c r="AD28" s="22">
        <f>SUM(Y28:AC28)</f>
        <v>300</v>
      </c>
      <c r="AI28" s="205" t="s">
        <v>16</v>
      </c>
      <c r="AJ28" s="209"/>
      <c r="AK28" s="20">
        <v>3</v>
      </c>
      <c r="AL28" s="21">
        <v>1</v>
      </c>
      <c r="AM28" s="21">
        <v>3</v>
      </c>
      <c r="AN28" s="21">
        <v>4</v>
      </c>
      <c r="AO28" s="21">
        <v>4</v>
      </c>
      <c r="AP28" s="21">
        <f>SUM(AK28:AO28)</f>
        <v>15</v>
      </c>
      <c r="AQ28" s="210" t="s">
        <v>16</v>
      </c>
      <c r="AR28" s="211"/>
      <c r="AS28" s="21">
        <v>0</v>
      </c>
      <c r="AT28" s="21">
        <v>2</v>
      </c>
      <c r="AU28" s="21">
        <v>0</v>
      </c>
      <c r="AV28" s="21">
        <v>1</v>
      </c>
      <c r="AW28" s="21">
        <v>0</v>
      </c>
      <c r="AX28" s="22">
        <f>SUM(AS28:AW28)</f>
        <v>3</v>
      </c>
      <c r="BC28" s="205" t="s">
        <v>16</v>
      </c>
      <c r="BD28" s="209"/>
      <c r="BE28" s="15">
        <f>Q28+AK28</f>
        <v>70</v>
      </c>
      <c r="BF28" s="15">
        <f t="shared" si="36"/>
        <v>61</v>
      </c>
      <c r="BG28" s="15">
        <f t="shared" si="36"/>
        <v>74</v>
      </c>
      <c r="BH28" s="15">
        <f t="shared" si="36"/>
        <v>75</v>
      </c>
      <c r="BI28" s="15">
        <f t="shared" si="36"/>
        <v>87</v>
      </c>
      <c r="BJ28" s="21">
        <f>SUM(BE28:BI28)</f>
        <v>367</v>
      </c>
      <c r="BK28" s="210" t="s">
        <v>16</v>
      </c>
      <c r="BL28" s="211"/>
      <c r="BM28" s="16">
        <f>Y28+AS28</f>
        <v>60</v>
      </c>
      <c r="BN28" s="16">
        <f t="shared" si="37"/>
        <v>66</v>
      </c>
      <c r="BO28" s="16">
        <f t="shared" si="37"/>
        <v>58</v>
      </c>
      <c r="BP28" s="16">
        <f t="shared" si="37"/>
        <v>62</v>
      </c>
      <c r="BQ28" s="16">
        <f t="shared" si="37"/>
        <v>57</v>
      </c>
      <c r="BR28" s="22">
        <f>SUM(BM28:BQ28)</f>
        <v>303</v>
      </c>
    </row>
    <row r="29" spans="9:70" ht="15.75" thickBot="1">
      <c r="I29" s="97"/>
      <c r="J29" s="97"/>
      <c r="K29" s="97"/>
      <c r="O29" s="205" t="s">
        <v>13</v>
      </c>
      <c r="P29" s="206"/>
      <c r="Q29" s="25">
        <f aca="true" t="shared" si="38" ref="Q29:V29">SUM(Q27:Q28)</f>
        <v>151</v>
      </c>
      <c r="R29" s="25">
        <f t="shared" si="38"/>
        <v>148</v>
      </c>
      <c r="S29" s="25">
        <f t="shared" si="38"/>
        <v>151</v>
      </c>
      <c r="T29" s="25">
        <f t="shared" si="38"/>
        <v>135</v>
      </c>
      <c r="U29" s="25">
        <f t="shared" si="38"/>
        <v>142</v>
      </c>
      <c r="V29" s="25">
        <f t="shared" si="38"/>
        <v>727</v>
      </c>
      <c r="W29" s="207" t="s">
        <v>13</v>
      </c>
      <c r="X29" s="208"/>
      <c r="Y29" s="25">
        <f aca="true" t="shared" si="39" ref="Y29:AD29">SUM(Y27:Y28)</f>
        <v>126</v>
      </c>
      <c r="Z29" s="25">
        <f t="shared" si="39"/>
        <v>132</v>
      </c>
      <c r="AA29" s="25">
        <f t="shared" si="39"/>
        <v>113</v>
      </c>
      <c r="AB29" s="25">
        <f t="shared" si="39"/>
        <v>123</v>
      </c>
      <c r="AC29" s="25">
        <f t="shared" si="39"/>
        <v>104</v>
      </c>
      <c r="AD29" s="25">
        <f t="shared" si="39"/>
        <v>598</v>
      </c>
      <c r="AI29" s="205" t="s">
        <v>13</v>
      </c>
      <c r="AJ29" s="206"/>
      <c r="AK29" s="25">
        <f aca="true" t="shared" si="40" ref="AK29:AP29">SUM(AK27:AK28)</f>
        <v>3</v>
      </c>
      <c r="AL29" s="25">
        <f t="shared" si="40"/>
        <v>2</v>
      </c>
      <c r="AM29" s="25">
        <f t="shared" si="40"/>
        <v>3</v>
      </c>
      <c r="AN29" s="25">
        <f t="shared" si="40"/>
        <v>5</v>
      </c>
      <c r="AO29" s="25">
        <f t="shared" si="40"/>
        <v>4</v>
      </c>
      <c r="AP29" s="25">
        <f t="shared" si="40"/>
        <v>17</v>
      </c>
      <c r="AQ29" s="207" t="s">
        <v>13</v>
      </c>
      <c r="AR29" s="208"/>
      <c r="AS29" s="25">
        <f aca="true" t="shared" si="41" ref="AS29:AX29">SUM(AS27:AS28)</f>
        <v>0</v>
      </c>
      <c r="AT29" s="25">
        <f t="shared" si="41"/>
        <v>2</v>
      </c>
      <c r="AU29" s="25">
        <f t="shared" si="41"/>
        <v>0</v>
      </c>
      <c r="AV29" s="25">
        <f t="shared" si="41"/>
        <v>1</v>
      </c>
      <c r="AW29" s="25">
        <f t="shared" si="41"/>
        <v>1</v>
      </c>
      <c r="AX29" s="25">
        <f t="shared" si="41"/>
        <v>4</v>
      </c>
      <c r="BC29" s="205" t="s">
        <v>13</v>
      </c>
      <c r="BD29" s="206"/>
      <c r="BE29" s="25">
        <f aca="true" t="shared" si="42" ref="BE29:BJ29">SUM(BE27:BE28)</f>
        <v>154</v>
      </c>
      <c r="BF29" s="25">
        <f t="shared" si="42"/>
        <v>150</v>
      </c>
      <c r="BG29" s="25">
        <f t="shared" si="42"/>
        <v>154</v>
      </c>
      <c r="BH29" s="25">
        <f t="shared" si="42"/>
        <v>140</v>
      </c>
      <c r="BI29" s="25">
        <f t="shared" si="42"/>
        <v>146</v>
      </c>
      <c r="BJ29" s="25">
        <f t="shared" si="42"/>
        <v>744</v>
      </c>
      <c r="BK29" s="207" t="s">
        <v>13</v>
      </c>
      <c r="BL29" s="208"/>
      <c r="BM29" s="25">
        <f aca="true" t="shared" si="43" ref="BM29:BR29">SUM(BM27:BM28)</f>
        <v>126</v>
      </c>
      <c r="BN29" s="25">
        <f t="shared" si="43"/>
        <v>134</v>
      </c>
      <c r="BO29" s="25">
        <f t="shared" si="43"/>
        <v>113</v>
      </c>
      <c r="BP29" s="25">
        <f t="shared" si="43"/>
        <v>124</v>
      </c>
      <c r="BQ29" s="25">
        <f t="shared" si="43"/>
        <v>105</v>
      </c>
      <c r="BR29" s="25">
        <f t="shared" si="43"/>
        <v>602</v>
      </c>
    </row>
    <row r="30" spans="2:70" ht="15">
      <c r="B30" s="270" t="s">
        <v>44</v>
      </c>
      <c r="C30" s="272" t="s">
        <v>37</v>
      </c>
      <c r="D30" s="243"/>
      <c r="E30" s="273"/>
      <c r="F30" s="272" t="s">
        <v>38</v>
      </c>
      <c r="G30" s="243"/>
      <c r="H30" s="273"/>
      <c r="I30" s="274" t="s">
        <v>45</v>
      </c>
      <c r="J30" s="274"/>
      <c r="K30" s="275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271"/>
      <c r="C31" s="20" t="s">
        <v>17</v>
      </c>
      <c r="D31" s="21" t="s">
        <v>15</v>
      </c>
      <c r="E31" s="22" t="s">
        <v>40</v>
      </c>
      <c r="F31" s="20" t="s">
        <v>17</v>
      </c>
      <c r="G31" s="21" t="s">
        <v>15</v>
      </c>
      <c r="H31" s="22" t="s">
        <v>40</v>
      </c>
      <c r="I31" s="149" t="s">
        <v>17</v>
      </c>
      <c r="J31" s="150" t="s">
        <v>15</v>
      </c>
      <c r="K31" s="151" t="s">
        <v>40</v>
      </c>
      <c r="O31" s="205" t="s">
        <v>11</v>
      </c>
      <c r="P31" s="206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14" t="s">
        <v>11</v>
      </c>
      <c r="X31" s="215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5" t="s">
        <v>11</v>
      </c>
      <c r="AJ31" s="206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14" t="s">
        <v>11</v>
      </c>
      <c r="AR31" s="215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5" t="s">
        <v>11</v>
      </c>
      <c r="BD31" s="206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14" t="s">
        <v>11</v>
      </c>
      <c r="BL31" s="215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152" t="s">
        <v>55</v>
      </c>
      <c r="C32" s="276">
        <f aca="true" t="shared" si="44" ref="C32:K32">C18+C19</f>
        <v>874</v>
      </c>
      <c r="D32" s="278">
        <f t="shared" si="44"/>
        <v>937</v>
      </c>
      <c r="E32" s="280">
        <f t="shared" si="44"/>
        <v>1811</v>
      </c>
      <c r="F32" s="276">
        <f t="shared" si="44"/>
        <v>1</v>
      </c>
      <c r="G32" s="278">
        <f t="shared" si="44"/>
        <v>1</v>
      </c>
      <c r="H32" s="280">
        <f t="shared" si="44"/>
        <v>2</v>
      </c>
      <c r="I32" s="282">
        <f t="shared" si="44"/>
        <v>875</v>
      </c>
      <c r="J32" s="284">
        <f t="shared" si="44"/>
        <v>938</v>
      </c>
      <c r="K32" s="286">
        <f t="shared" si="44"/>
        <v>1813</v>
      </c>
      <c r="O32" s="205" t="s">
        <v>14</v>
      </c>
      <c r="P32" s="209"/>
      <c r="Q32" s="15">
        <v>59</v>
      </c>
      <c r="R32" s="16">
        <v>63</v>
      </c>
      <c r="S32" s="16">
        <v>48</v>
      </c>
      <c r="T32" s="16">
        <v>53</v>
      </c>
      <c r="U32" s="16">
        <v>70</v>
      </c>
      <c r="V32" s="16">
        <f>SUM(Q32:U32)</f>
        <v>293</v>
      </c>
      <c r="W32" s="212" t="s">
        <v>14</v>
      </c>
      <c r="X32" s="213"/>
      <c r="Y32" s="16">
        <v>77</v>
      </c>
      <c r="Z32" s="16">
        <v>68</v>
      </c>
      <c r="AA32" s="16">
        <v>83</v>
      </c>
      <c r="AB32" s="16">
        <v>72</v>
      </c>
      <c r="AC32" s="16">
        <v>83</v>
      </c>
      <c r="AD32" s="17">
        <f>SUM(Y32:AC32)</f>
        <v>383</v>
      </c>
      <c r="AI32" s="205" t="s">
        <v>14</v>
      </c>
      <c r="AJ32" s="209"/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6">
        <f>SUM(AK32:AO32)</f>
        <v>0</v>
      </c>
      <c r="AQ32" s="212" t="s">
        <v>14</v>
      </c>
      <c r="AR32" s="213"/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7">
        <f>SUM(AS32:AW32)</f>
        <v>0</v>
      </c>
      <c r="BC32" s="205" t="s">
        <v>14</v>
      </c>
      <c r="BD32" s="209"/>
      <c r="BE32" s="15">
        <f>Q32+AK32</f>
        <v>59</v>
      </c>
      <c r="BF32" s="15">
        <f aca="true" t="shared" si="45" ref="BF32:BI33">R32+AL32</f>
        <v>63</v>
      </c>
      <c r="BG32" s="15">
        <f t="shared" si="45"/>
        <v>48</v>
      </c>
      <c r="BH32" s="15">
        <f t="shared" si="45"/>
        <v>53</v>
      </c>
      <c r="BI32" s="15">
        <f t="shared" si="45"/>
        <v>70</v>
      </c>
      <c r="BJ32" s="16">
        <f>SUM(BE32:BI32)</f>
        <v>293</v>
      </c>
      <c r="BK32" s="212" t="s">
        <v>14</v>
      </c>
      <c r="BL32" s="213"/>
      <c r="BM32" s="16">
        <f>Y32+AS32</f>
        <v>77</v>
      </c>
      <c r="BN32" s="16">
        <f aca="true" t="shared" si="46" ref="BN32:BQ33">Z32+AT32</f>
        <v>68</v>
      </c>
      <c r="BO32" s="16">
        <f t="shared" si="46"/>
        <v>83</v>
      </c>
      <c r="BP32" s="16">
        <f t="shared" si="46"/>
        <v>72</v>
      </c>
      <c r="BQ32" s="16">
        <f t="shared" si="46"/>
        <v>83</v>
      </c>
      <c r="BR32" s="17">
        <f>SUM(BM32:BQ32)</f>
        <v>383</v>
      </c>
    </row>
    <row r="33" spans="2:70" ht="14.25" thickBot="1">
      <c r="B33" s="153" t="s">
        <v>56</v>
      </c>
      <c r="C33" s="277"/>
      <c r="D33" s="279"/>
      <c r="E33" s="281"/>
      <c r="F33" s="277"/>
      <c r="G33" s="279"/>
      <c r="H33" s="281"/>
      <c r="I33" s="283"/>
      <c r="J33" s="285"/>
      <c r="K33" s="287"/>
      <c r="O33" s="205" t="s">
        <v>16</v>
      </c>
      <c r="P33" s="209"/>
      <c r="Q33" s="20">
        <v>50</v>
      </c>
      <c r="R33" s="21">
        <v>50</v>
      </c>
      <c r="S33" s="21">
        <v>63</v>
      </c>
      <c r="T33" s="21">
        <v>74</v>
      </c>
      <c r="U33" s="21">
        <v>60</v>
      </c>
      <c r="V33" s="21">
        <f>SUM(Q33:U33)</f>
        <v>297</v>
      </c>
      <c r="W33" s="210" t="s">
        <v>16</v>
      </c>
      <c r="X33" s="211"/>
      <c r="Y33" s="21">
        <v>74</v>
      </c>
      <c r="Z33" s="21">
        <v>56</v>
      </c>
      <c r="AA33" s="21">
        <v>82</v>
      </c>
      <c r="AB33" s="21">
        <v>85</v>
      </c>
      <c r="AC33" s="21">
        <v>66</v>
      </c>
      <c r="AD33" s="22">
        <f>SUM(Y33:AC33)</f>
        <v>363</v>
      </c>
      <c r="AI33" s="205" t="s">
        <v>16</v>
      </c>
      <c r="AJ33" s="209"/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21">
        <f>SUM(AK33:AO33)</f>
        <v>0</v>
      </c>
      <c r="AQ33" s="210" t="s">
        <v>16</v>
      </c>
      <c r="AR33" s="211"/>
      <c r="AS33" s="21">
        <v>0</v>
      </c>
      <c r="AT33" s="21">
        <v>1</v>
      </c>
      <c r="AU33" s="21">
        <v>0</v>
      </c>
      <c r="AV33" s="21">
        <v>0</v>
      </c>
      <c r="AW33" s="21">
        <v>0</v>
      </c>
      <c r="AX33" s="22">
        <f>SUM(AS33:AW33)</f>
        <v>1</v>
      </c>
      <c r="BC33" s="205" t="s">
        <v>16</v>
      </c>
      <c r="BD33" s="209"/>
      <c r="BE33" s="15">
        <f>Q33+AK33</f>
        <v>50</v>
      </c>
      <c r="BF33" s="15">
        <f t="shared" si="45"/>
        <v>50</v>
      </c>
      <c r="BG33" s="15">
        <f t="shared" si="45"/>
        <v>63</v>
      </c>
      <c r="BH33" s="15">
        <f t="shared" si="45"/>
        <v>74</v>
      </c>
      <c r="BI33" s="15">
        <f t="shared" si="45"/>
        <v>60</v>
      </c>
      <c r="BJ33" s="21">
        <f>SUM(BE33:BI33)</f>
        <v>297</v>
      </c>
      <c r="BK33" s="210" t="s">
        <v>16</v>
      </c>
      <c r="BL33" s="211"/>
      <c r="BM33" s="16">
        <f>Y33+AS33</f>
        <v>74</v>
      </c>
      <c r="BN33" s="16">
        <f t="shared" si="46"/>
        <v>57</v>
      </c>
      <c r="BO33" s="16">
        <f t="shared" si="46"/>
        <v>82</v>
      </c>
      <c r="BP33" s="16">
        <f t="shared" si="46"/>
        <v>85</v>
      </c>
      <c r="BQ33" s="16">
        <f t="shared" si="46"/>
        <v>66</v>
      </c>
      <c r="BR33" s="22">
        <f>SUM(BM33:BQ33)</f>
        <v>364</v>
      </c>
    </row>
    <row r="34" spans="2:70" ht="13.5">
      <c r="B34" s="152" t="s">
        <v>57</v>
      </c>
      <c r="C34" s="288">
        <f aca="true" t="shared" si="47" ref="C34:K34">C20</f>
        <v>717</v>
      </c>
      <c r="D34" s="290">
        <f t="shared" si="47"/>
        <v>1296</v>
      </c>
      <c r="E34" s="292">
        <f t="shared" si="47"/>
        <v>2013</v>
      </c>
      <c r="F34" s="288">
        <f t="shared" si="47"/>
        <v>1</v>
      </c>
      <c r="G34" s="294">
        <f t="shared" si="47"/>
        <v>0</v>
      </c>
      <c r="H34" s="295">
        <f t="shared" si="47"/>
        <v>1</v>
      </c>
      <c r="I34" s="296">
        <f t="shared" si="47"/>
        <v>718</v>
      </c>
      <c r="J34" s="298">
        <f t="shared" si="47"/>
        <v>1296</v>
      </c>
      <c r="K34" s="300">
        <f t="shared" si="47"/>
        <v>2014</v>
      </c>
      <c r="O34" s="205" t="s">
        <v>13</v>
      </c>
      <c r="P34" s="206"/>
      <c r="Q34" s="25">
        <f aca="true" t="shared" si="48" ref="Q34:V34">SUM(Q32:Q33)</f>
        <v>109</v>
      </c>
      <c r="R34" s="25">
        <f t="shared" si="48"/>
        <v>113</v>
      </c>
      <c r="S34" s="25">
        <f t="shared" si="48"/>
        <v>111</v>
      </c>
      <c r="T34" s="25">
        <f t="shared" si="48"/>
        <v>127</v>
      </c>
      <c r="U34" s="25">
        <f t="shared" si="48"/>
        <v>130</v>
      </c>
      <c r="V34" s="25">
        <f t="shared" si="48"/>
        <v>590</v>
      </c>
      <c r="W34" s="207" t="s">
        <v>13</v>
      </c>
      <c r="X34" s="208"/>
      <c r="Y34" s="25">
        <f aca="true" t="shared" si="49" ref="Y34:AD34">SUM(Y32:Y33)</f>
        <v>151</v>
      </c>
      <c r="Z34" s="25">
        <f t="shared" si="49"/>
        <v>124</v>
      </c>
      <c r="AA34" s="25">
        <f t="shared" si="49"/>
        <v>165</v>
      </c>
      <c r="AB34" s="25">
        <f t="shared" si="49"/>
        <v>157</v>
      </c>
      <c r="AC34" s="25">
        <f t="shared" si="49"/>
        <v>149</v>
      </c>
      <c r="AD34" s="25">
        <f t="shared" si="49"/>
        <v>746</v>
      </c>
      <c r="AI34" s="205" t="s">
        <v>13</v>
      </c>
      <c r="AJ34" s="206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07" t="s">
        <v>13</v>
      </c>
      <c r="AR34" s="208"/>
      <c r="AS34" s="25">
        <f aca="true" t="shared" si="51" ref="AS34:AX34">SUM(AS32:AS33)</f>
        <v>0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5" t="s">
        <v>13</v>
      </c>
      <c r="BD34" s="206"/>
      <c r="BE34" s="25">
        <f aca="true" t="shared" si="52" ref="BE34:BJ34">SUM(BE32:BE33)</f>
        <v>109</v>
      </c>
      <c r="BF34" s="25">
        <f t="shared" si="52"/>
        <v>113</v>
      </c>
      <c r="BG34" s="25">
        <f t="shared" si="52"/>
        <v>111</v>
      </c>
      <c r="BH34" s="25">
        <f t="shared" si="52"/>
        <v>127</v>
      </c>
      <c r="BI34" s="25">
        <f t="shared" si="52"/>
        <v>130</v>
      </c>
      <c r="BJ34" s="25">
        <f t="shared" si="52"/>
        <v>590</v>
      </c>
      <c r="BK34" s="207" t="s">
        <v>13</v>
      </c>
      <c r="BL34" s="208"/>
      <c r="BM34" s="25">
        <f aca="true" t="shared" si="53" ref="BM34:BR34">SUM(BM32:BM33)</f>
        <v>151</v>
      </c>
      <c r="BN34" s="25">
        <f t="shared" si="53"/>
        <v>125</v>
      </c>
      <c r="BO34" s="25">
        <f t="shared" si="53"/>
        <v>165</v>
      </c>
      <c r="BP34" s="25">
        <f t="shared" si="53"/>
        <v>157</v>
      </c>
      <c r="BQ34" s="25">
        <f t="shared" si="53"/>
        <v>149</v>
      </c>
      <c r="BR34" s="25">
        <f t="shared" si="53"/>
        <v>747</v>
      </c>
    </row>
    <row r="35" spans="2:70" ht="14.25" thickBot="1">
      <c r="B35" s="153" t="s">
        <v>24</v>
      </c>
      <c r="C35" s="289"/>
      <c r="D35" s="291"/>
      <c r="E35" s="293"/>
      <c r="F35" s="289"/>
      <c r="G35" s="291"/>
      <c r="H35" s="293"/>
      <c r="I35" s="297"/>
      <c r="J35" s="299"/>
      <c r="K35" s="301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302" t="s">
        <v>49</v>
      </c>
      <c r="C36" s="304" t="s">
        <v>50</v>
      </c>
      <c r="D36" s="306" t="s">
        <v>51</v>
      </c>
      <c r="E36" s="308" t="s">
        <v>52</v>
      </c>
      <c r="F36" s="304" t="s">
        <v>50</v>
      </c>
      <c r="G36" s="306" t="s">
        <v>51</v>
      </c>
      <c r="H36" s="308" t="s">
        <v>53</v>
      </c>
      <c r="I36" s="310" t="s">
        <v>50</v>
      </c>
      <c r="J36" s="312" t="s">
        <v>51</v>
      </c>
      <c r="K36" s="308" t="s">
        <v>58</v>
      </c>
      <c r="O36" s="205" t="s">
        <v>11</v>
      </c>
      <c r="P36" s="206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14" t="s">
        <v>11</v>
      </c>
      <c r="X36" s="215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5" t="s">
        <v>11</v>
      </c>
      <c r="AJ36" s="206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14" t="s">
        <v>11</v>
      </c>
      <c r="AR36" s="215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5" t="s">
        <v>11</v>
      </c>
      <c r="BD36" s="206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14" t="s">
        <v>11</v>
      </c>
      <c r="BL36" s="215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303"/>
      <c r="C37" s="305"/>
      <c r="D37" s="307"/>
      <c r="E37" s="309"/>
      <c r="F37" s="305"/>
      <c r="G37" s="307"/>
      <c r="H37" s="309"/>
      <c r="I37" s="311"/>
      <c r="J37" s="313"/>
      <c r="K37" s="309"/>
      <c r="O37" s="205" t="s">
        <v>14</v>
      </c>
      <c r="P37" s="209"/>
      <c r="Q37" s="15">
        <v>61</v>
      </c>
      <c r="R37" s="16">
        <v>95</v>
      </c>
      <c r="S37" s="16">
        <v>100</v>
      </c>
      <c r="T37" s="16">
        <v>99</v>
      </c>
      <c r="U37" s="16">
        <v>89</v>
      </c>
      <c r="V37" s="16">
        <f>SUM(Q37:U37)</f>
        <v>444</v>
      </c>
      <c r="W37" s="212" t="s">
        <v>14</v>
      </c>
      <c r="X37" s="213"/>
      <c r="Y37" s="16">
        <v>97</v>
      </c>
      <c r="Z37" s="16">
        <v>100</v>
      </c>
      <c r="AA37" s="16">
        <v>115</v>
      </c>
      <c r="AB37" s="16">
        <v>116</v>
      </c>
      <c r="AC37" s="16">
        <v>101</v>
      </c>
      <c r="AD37" s="17">
        <f>SUM(Y37:AC37)</f>
        <v>529</v>
      </c>
      <c r="AI37" s="205" t="s">
        <v>14</v>
      </c>
      <c r="AJ37" s="209"/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6">
        <f>SUM(AK37:AO37)</f>
        <v>0</v>
      </c>
      <c r="AQ37" s="212" t="s">
        <v>14</v>
      </c>
      <c r="AR37" s="213"/>
      <c r="AS37" s="16">
        <v>0</v>
      </c>
      <c r="AT37" s="16">
        <v>0</v>
      </c>
      <c r="AU37" s="16">
        <v>0</v>
      </c>
      <c r="AV37" s="16">
        <v>1</v>
      </c>
      <c r="AW37" s="16">
        <v>0</v>
      </c>
      <c r="AX37" s="17">
        <f>SUM(AS37:AW37)</f>
        <v>1</v>
      </c>
      <c r="BC37" s="205" t="s">
        <v>14</v>
      </c>
      <c r="BD37" s="209"/>
      <c r="BE37" s="15">
        <f>Q37+AK37</f>
        <v>61</v>
      </c>
      <c r="BF37" s="15">
        <f aca="true" t="shared" si="54" ref="BF37:BI38">R37+AL37</f>
        <v>95</v>
      </c>
      <c r="BG37" s="15">
        <f t="shared" si="54"/>
        <v>100</v>
      </c>
      <c r="BH37" s="15">
        <f t="shared" si="54"/>
        <v>99</v>
      </c>
      <c r="BI37" s="15">
        <f t="shared" si="54"/>
        <v>89</v>
      </c>
      <c r="BJ37" s="16">
        <f>SUM(BE37:BI37)</f>
        <v>444</v>
      </c>
      <c r="BK37" s="212" t="s">
        <v>14</v>
      </c>
      <c r="BL37" s="213"/>
      <c r="BM37" s="16">
        <f>Y37+AS37</f>
        <v>97</v>
      </c>
      <c r="BN37" s="16">
        <f aca="true" t="shared" si="55" ref="BN37:BQ38">Z37+AT37</f>
        <v>100</v>
      </c>
      <c r="BO37" s="16">
        <f t="shared" si="55"/>
        <v>115</v>
      </c>
      <c r="BP37" s="16">
        <f t="shared" si="55"/>
        <v>117</v>
      </c>
      <c r="BQ37" s="16">
        <f t="shared" si="55"/>
        <v>101</v>
      </c>
      <c r="BR37" s="17">
        <f>SUM(BM37:BQ37)</f>
        <v>530</v>
      </c>
    </row>
    <row r="38" spans="2:70" ht="14.25" thickBot="1">
      <c r="B38" s="154" t="s">
        <v>59</v>
      </c>
      <c r="C38" s="314">
        <f>ROUND(C32/$C$10,4)</f>
        <v>0.1654</v>
      </c>
      <c r="D38" s="316">
        <f>ROUND(D32/$D$10,4)</f>
        <v>0.1597</v>
      </c>
      <c r="E38" s="318">
        <f>ROUND(E32/$E$10,4)</f>
        <v>0.1624</v>
      </c>
      <c r="F38" s="314">
        <f>ROUND(F32/$F$10,4)</f>
        <v>0.04</v>
      </c>
      <c r="G38" s="316">
        <f>ROUND(G32/$G$10,4)</f>
        <v>0.0256</v>
      </c>
      <c r="H38" s="320">
        <f>ROUND(H32/$H$10,4)</f>
        <v>0.0313</v>
      </c>
      <c r="I38" s="322">
        <f>ROUND(I32/$I$10,4)</f>
        <v>0.1648</v>
      </c>
      <c r="J38" s="324">
        <f>ROUND(J32/$J$10,4)</f>
        <v>0.1588</v>
      </c>
      <c r="K38" s="326">
        <f>ROUND(K32/$K$10,4)</f>
        <v>0.1617</v>
      </c>
      <c r="O38" s="205" t="s">
        <v>16</v>
      </c>
      <c r="P38" s="209"/>
      <c r="Q38" s="20">
        <v>92</v>
      </c>
      <c r="R38" s="21">
        <v>85</v>
      </c>
      <c r="S38" s="21">
        <v>89</v>
      </c>
      <c r="T38" s="21">
        <v>88</v>
      </c>
      <c r="U38" s="21">
        <v>94</v>
      </c>
      <c r="V38" s="21">
        <f>SUM(Q38:U38)</f>
        <v>448</v>
      </c>
      <c r="W38" s="210" t="s">
        <v>16</v>
      </c>
      <c r="X38" s="211"/>
      <c r="Y38" s="21">
        <v>117</v>
      </c>
      <c r="Z38" s="21">
        <v>107</v>
      </c>
      <c r="AA38" s="21">
        <v>109</v>
      </c>
      <c r="AB38" s="21">
        <v>107</v>
      </c>
      <c r="AC38" s="21">
        <v>127</v>
      </c>
      <c r="AD38" s="22">
        <f>SUM(Y38:AC38)</f>
        <v>567</v>
      </c>
      <c r="AI38" s="205" t="s">
        <v>16</v>
      </c>
      <c r="AJ38" s="209"/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21">
        <f>SUM(AK38:AO38)</f>
        <v>0</v>
      </c>
      <c r="AQ38" s="210" t="s">
        <v>16</v>
      </c>
      <c r="AR38" s="211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5" t="s">
        <v>16</v>
      </c>
      <c r="BD38" s="209"/>
      <c r="BE38" s="15">
        <f>Q38+AK38</f>
        <v>92</v>
      </c>
      <c r="BF38" s="15">
        <f t="shared" si="54"/>
        <v>85</v>
      </c>
      <c r="BG38" s="15">
        <f t="shared" si="54"/>
        <v>89</v>
      </c>
      <c r="BH38" s="15">
        <f t="shared" si="54"/>
        <v>88</v>
      </c>
      <c r="BI38" s="15">
        <f t="shared" si="54"/>
        <v>94</v>
      </c>
      <c r="BJ38" s="21">
        <f>SUM(BE38:BI38)</f>
        <v>448</v>
      </c>
      <c r="BK38" s="210" t="s">
        <v>16</v>
      </c>
      <c r="BL38" s="211"/>
      <c r="BM38" s="16">
        <f>Y38+AS38</f>
        <v>117</v>
      </c>
      <c r="BN38" s="16">
        <f t="shared" si="55"/>
        <v>107</v>
      </c>
      <c r="BO38" s="16">
        <f t="shared" si="55"/>
        <v>109</v>
      </c>
      <c r="BP38" s="16">
        <f t="shared" si="55"/>
        <v>107</v>
      </c>
      <c r="BQ38" s="16">
        <f t="shared" si="55"/>
        <v>127</v>
      </c>
      <c r="BR38" s="22">
        <f>SUM(BM38:BQ38)</f>
        <v>567</v>
      </c>
    </row>
    <row r="39" spans="2:70" ht="14.25" thickBot="1">
      <c r="B39" s="155" t="s">
        <v>49</v>
      </c>
      <c r="C39" s="315"/>
      <c r="D39" s="317"/>
      <c r="E39" s="319"/>
      <c r="F39" s="315"/>
      <c r="G39" s="317"/>
      <c r="H39" s="321"/>
      <c r="I39" s="323"/>
      <c r="J39" s="325"/>
      <c r="K39" s="327"/>
      <c r="L39" s="89"/>
      <c r="O39" s="205" t="s">
        <v>13</v>
      </c>
      <c r="P39" s="206"/>
      <c r="Q39" s="25">
        <f aca="true" t="shared" si="56" ref="Q39:V39">SUM(Q37:Q38)</f>
        <v>153</v>
      </c>
      <c r="R39" s="25">
        <f t="shared" si="56"/>
        <v>180</v>
      </c>
      <c r="S39" s="25">
        <f t="shared" si="56"/>
        <v>189</v>
      </c>
      <c r="T39" s="25">
        <f t="shared" si="56"/>
        <v>187</v>
      </c>
      <c r="U39" s="25">
        <f t="shared" si="56"/>
        <v>183</v>
      </c>
      <c r="V39" s="25">
        <f t="shared" si="56"/>
        <v>892</v>
      </c>
      <c r="W39" s="207" t="s">
        <v>13</v>
      </c>
      <c r="X39" s="208"/>
      <c r="Y39" s="25">
        <f aca="true" t="shared" si="57" ref="Y39:AD39">SUM(Y37:Y38)</f>
        <v>214</v>
      </c>
      <c r="Z39" s="25">
        <f t="shared" si="57"/>
        <v>207</v>
      </c>
      <c r="AA39" s="25">
        <f t="shared" si="57"/>
        <v>224</v>
      </c>
      <c r="AB39" s="25">
        <f t="shared" si="57"/>
        <v>223</v>
      </c>
      <c r="AC39" s="25">
        <f t="shared" si="57"/>
        <v>228</v>
      </c>
      <c r="AD39" s="25">
        <f t="shared" si="57"/>
        <v>1096</v>
      </c>
      <c r="AI39" s="205" t="s">
        <v>13</v>
      </c>
      <c r="AJ39" s="206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07" t="s">
        <v>13</v>
      </c>
      <c r="AR39" s="208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0</v>
      </c>
      <c r="AV39" s="25">
        <f t="shared" si="59"/>
        <v>1</v>
      </c>
      <c r="AW39" s="25">
        <f t="shared" si="59"/>
        <v>0</v>
      </c>
      <c r="AX39" s="25">
        <f t="shared" si="59"/>
        <v>1</v>
      </c>
      <c r="BC39" s="205" t="s">
        <v>13</v>
      </c>
      <c r="BD39" s="206"/>
      <c r="BE39" s="25">
        <f aca="true" t="shared" si="60" ref="BE39:BJ39">SUM(BE37:BE38)</f>
        <v>153</v>
      </c>
      <c r="BF39" s="25">
        <f t="shared" si="60"/>
        <v>180</v>
      </c>
      <c r="BG39" s="25">
        <f t="shared" si="60"/>
        <v>189</v>
      </c>
      <c r="BH39" s="25">
        <f t="shared" si="60"/>
        <v>187</v>
      </c>
      <c r="BI39" s="25">
        <f t="shared" si="60"/>
        <v>183</v>
      </c>
      <c r="BJ39" s="25">
        <f t="shared" si="60"/>
        <v>892</v>
      </c>
      <c r="BK39" s="207" t="s">
        <v>13</v>
      </c>
      <c r="BL39" s="208"/>
      <c r="BM39" s="25">
        <f aca="true" t="shared" si="61" ref="BM39:BR39">SUM(BM37:BM38)</f>
        <v>214</v>
      </c>
      <c r="BN39" s="25">
        <f t="shared" si="61"/>
        <v>207</v>
      </c>
      <c r="BO39" s="25">
        <f t="shared" si="61"/>
        <v>224</v>
      </c>
      <c r="BP39" s="25">
        <f t="shared" si="61"/>
        <v>224</v>
      </c>
      <c r="BQ39" s="25">
        <f t="shared" si="61"/>
        <v>228</v>
      </c>
      <c r="BR39" s="25">
        <f t="shared" si="61"/>
        <v>1097</v>
      </c>
    </row>
    <row r="40" spans="2:70" ht="13.5">
      <c r="B40" s="156" t="s">
        <v>60</v>
      </c>
      <c r="C40" s="315">
        <f>ROUND(C34/$C$10,4)</f>
        <v>0.1357</v>
      </c>
      <c r="D40" s="317">
        <f>ROUND(D34/$D$10,4)</f>
        <v>0.2209</v>
      </c>
      <c r="E40" s="319">
        <f>ROUND(E34/$E$10,4)</f>
        <v>0.1805</v>
      </c>
      <c r="F40" s="315">
        <f>ROUND(F34/$F$10,4)</f>
        <v>0.04</v>
      </c>
      <c r="G40" s="317">
        <f>ROUND(G34/$G$10,4)</f>
        <v>0</v>
      </c>
      <c r="H40" s="321">
        <f>ROUND(H34/$H$10,4)</f>
        <v>0.0156</v>
      </c>
      <c r="I40" s="323">
        <f>ROUND(I34/$I$10,4)</f>
        <v>0.1352</v>
      </c>
      <c r="J40" s="325">
        <f>ROUND(J34/$J$10,4)</f>
        <v>0.2195</v>
      </c>
      <c r="K40" s="327">
        <f>ROUND(K34/$K$10,4)</f>
        <v>0.1796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57" t="s">
        <v>49</v>
      </c>
      <c r="C41" s="328"/>
      <c r="D41" s="329"/>
      <c r="E41" s="330"/>
      <c r="F41" s="328"/>
      <c r="G41" s="329"/>
      <c r="H41" s="331"/>
      <c r="I41" s="332"/>
      <c r="J41" s="333"/>
      <c r="K41" s="334"/>
      <c r="O41" s="205" t="s">
        <v>11</v>
      </c>
      <c r="P41" s="206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14" t="s">
        <v>11</v>
      </c>
      <c r="X41" s="215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5" t="s">
        <v>11</v>
      </c>
      <c r="AJ41" s="206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14" t="s">
        <v>11</v>
      </c>
      <c r="AR41" s="215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5" t="s">
        <v>11</v>
      </c>
      <c r="BD41" s="206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14" t="s">
        <v>11</v>
      </c>
      <c r="BL41" s="215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.75" thickBot="1">
      <c r="I42" s="97"/>
      <c r="J42" s="97"/>
      <c r="K42" s="97"/>
      <c r="O42" s="205" t="s">
        <v>17</v>
      </c>
      <c r="P42" s="209"/>
      <c r="Q42" s="15">
        <v>45</v>
      </c>
      <c r="R42" s="16">
        <v>62</v>
      </c>
      <c r="S42" s="16">
        <v>87</v>
      </c>
      <c r="T42" s="16">
        <v>83</v>
      </c>
      <c r="U42" s="16">
        <v>68</v>
      </c>
      <c r="V42" s="16">
        <f>SUM(Q42:U42)</f>
        <v>345</v>
      </c>
      <c r="W42" s="212" t="s">
        <v>14</v>
      </c>
      <c r="X42" s="213"/>
      <c r="Y42" s="16">
        <v>59</v>
      </c>
      <c r="Z42" s="16">
        <v>62</v>
      </c>
      <c r="AA42" s="16">
        <v>47</v>
      </c>
      <c r="AB42" s="16">
        <v>54</v>
      </c>
      <c r="AC42" s="16">
        <v>56</v>
      </c>
      <c r="AD42" s="17">
        <f>SUM(Y42:AC42)</f>
        <v>278</v>
      </c>
      <c r="AI42" s="205" t="s">
        <v>14</v>
      </c>
      <c r="AJ42" s="209"/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6">
        <f>SUM(AK42:AO42)</f>
        <v>0</v>
      </c>
      <c r="AQ42" s="212" t="s">
        <v>14</v>
      </c>
      <c r="AR42" s="213"/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7">
        <f>SUM(AS42:AW42)</f>
        <v>0</v>
      </c>
      <c r="BC42" s="205" t="s">
        <v>14</v>
      </c>
      <c r="BD42" s="209"/>
      <c r="BE42" s="15">
        <f>Q42+AK42</f>
        <v>45</v>
      </c>
      <c r="BF42" s="15">
        <f aca="true" t="shared" si="62" ref="BF42:BI43">R42+AL42</f>
        <v>62</v>
      </c>
      <c r="BG42" s="15">
        <f t="shared" si="62"/>
        <v>87</v>
      </c>
      <c r="BH42" s="15">
        <f t="shared" si="62"/>
        <v>83</v>
      </c>
      <c r="BI42" s="15">
        <f t="shared" si="62"/>
        <v>68</v>
      </c>
      <c r="BJ42" s="16">
        <f>SUM(BE42:BI42)</f>
        <v>345</v>
      </c>
      <c r="BK42" s="212" t="s">
        <v>14</v>
      </c>
      <c r="BL42" s="213"/>
      <c r="BM42" s="16">
        <f>Y42+AS42</f>
        <v>59</v>
      </c>
      <c r="BN42" s="16">
        <f aca="true" t="shared" si="63" ref="BN42:BQ43">Z42+AT42</f>
        <v>62</v>
      </c>
      <c r="BO42" s="16">
        <f t="shared" si="63"/>
        <v>47</v>
      </c>
      <c r="BP42" s="16">
        <f t="shared" si="63"/>
        <v>54</v>
      </c>
      <c r="BQ42" s="16">
        <f t="shared" si="63"/>
        <v>56</v>
      </c>
      <c r="BR42" s="17">
        <f>SUM(BM42:BQ42)</f>
        <v>278</v>
      </c>
    </row>
    <row r="43" spans="9:70" ht="15.75" thickBot="1">
      <c r="I43" s="97"/>
      <c r="J43" s="97"/>
      <c r="K43" s="97"/>
      <c r="O43" s="205" t="s">
        <v>16</v>
      </c>
      <c r="P43" s="209"/>
      <c r="Q43" s="20">
        <v>68</v>
      </c>
      <c r="R43" s="21">
        <v>66</v>
      </c>
      <c r="S43" s="21">
        <v>91</v>
      </c>
      <c r="T43" s="21">
        <v>79</v>
      </c>
      <c r="U43" s="21">
        <v>66</v>
      </c>
      <c r="V43" s="21">
        <f>SUM(Q43:U43)</f>
        <v>370</v>
      </c>
      <c r="W43" s="210" t="s">
        <v>16</v>
      </c>
      <c r="X43" s="211"/>
      <c r="Y43" s="21">
        <v>74</v>
      </c>
      <c r="Z43" s="21">
        <v>60</v>
      </c>
      <c r="AA43" s="21">
        <v>62</v>
      </c>
      <c r="AB43" s="21">
        <v>79</v>
      </c>
      <c r="AC43" s="21">
        <v>83</v>
      </c>
      <c r="AD43" s="22">
        <f>SUM(Y43:AC43)</f>
        <v>358</v>
      </c>
      <c r="AI43" s="205" t="s">
        <v>16</v>
      </c>
      <c r="AJ43" s="209"/>
      <c r="AK43" s="20">
        <v>0</v>
      </c>
      <c r="AL43" s="21">
        <v>0</v>
      </c>
      <c r="AM43" s="21">
        <v>0</v>
      </c>
      <c r="AN43" s="21">
        <v>1</v>
      </c>
      <c r="AO43" s="21">
        <v>0</v>
      </c>
      <c r="AP43" s="21">
        <f>SUM(AK43:AO43)</f>
        <v>1</v>
      </c>
      <c r="AQ43" s="210" t="s">
        <v>16</v>
      </c>
      <c r="AR43" s="211"/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22">
        <f>SUM(AS43:AW43)</f>
        <v>0</v>
      </c>
      <c r="BC43" s="205" t="s">
        <v>16</v>
      </c>
      <c r="BD43" s="209"/>
      <c r="BE43" s="20">
        <f>Q43+AK43</f>
        <v>68</v>
      </c>
      <c r="BF43" s="20">
        <f t="shared" si="62"/>
        <v>66</v>
      </c>
      <c r="BG43" s="20">
        <f t="shared" si="62"/>
        <v>91</v>
      </c>
      <c r="BH43" s="20">
        <f t="shared" si="62"/>
        <v>80</v>
      </c>
      <c r="BI43" s="20">
        <f t="shared" si="62"/>
        <v>66</v>
      </c>
      <c r="BJ43" s="21">
        <f>SUM(BE43:BI43)</f>
        <v>371</v>
      </c>
      <c r="BK43" s="210" t="s">
        <v>16</v>
      </c>
      <c r="BL43" s="211"/>
      <c r="BM43" s="21">
        <f>Y43+AS43</f>
        <v>74</v>
      </c>
      <c r="BN43" s="21">
        <f t="shared" si="63"/>
        <v>60</v>
      </c>
      <c r="BO43" s="21">
        <f t="shared" si="63"/>
        <v>62</v>
      </c>
      <c r="BP43" s="21">
        <f t="shared" si="63"/>
        <v>79</v>
      </c>
      <c r="BQ43" s="21">
        <f t="shared" si="63"/>
        <v>83</v>
      </c>
      <c r="BR43" s="22">
        <f>SUM(BM43:BQ43)</f>
        <v>358</v>
      </c>
    </row>
    <row r="44" spans="15:70" ht="13.5">
      <c r="O44" s="205" t="s">
        <v>13</v>
      </c>
      <c r="P44" s="206"/>
      <c r="Q44" s="25">
        <f aca="true" t="shared" si="64" ref="Q44:V44">SUM(Q42:Q43)</f>
        <v>113</v>
      </c>
      <c r="R44" s="25">
        <f t="shared" si="64"/>
        <v>128</v>
      </c>
      <c r="S44" s="25">
        <f t="shared" si="64"/>
        <v>178</v>
      </c>
      <c r="T44" s="25">
        <f t="shared" si="64"/>
        <v>162</v>
      </c>
      <c r="U44" s="25">
        <f t="shared" si="64"/>
        <v>134</v>
      </c>
      <c r="V44" s="25">
        <f t="shared" si="64"/>
        <v>715</v>
      </c>
      <c r="W44" s="207" t="s">
        <v>13</v>
      </c>
      <c r="X44" s="208"/>
      <c r="Y44" s="25">
        <f aca="true" t="shared" si="65" ref="Y44:AD44">SUM(Y42:Y43)</f>
        <v>133</v>
      </c>
      <c r="Z44" s="25">
        <f t="shared" si="65"/>
        <v>122</v>
      </c>
      <c r="AA44" s="25">
        <f t="shared" si="65"/>
        <v>109</v>
      </c>
      <c r="AB44" s="25">
        <f t="shared" si="65"/>
        <v>133</v>
      </c>
      <c r="AC44" s="25">
        <f t="shared" si="65"/>
        <v>139</v>
      </c>
      <c r="AD44" s="25">
        <f t="shared" si="65"/>
        <v>636</v>
      </c>
      <c r="AI44" s="205" t="s">
        <v>13</v>
      </c>
      <c r="AJ44" s="206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1</v>
      </c>
      <c r="AO44" s="25">
        <f t="shared" si="66"/>
        <v>0</v>
      </c>
      <c r="AP44" s="25">
        <f t="shared" si="66"/>
        <v>1</v>
      </c>
      <c r="AQ44" s="207" t="s">
        <v>13</v>
      </c>
      <c r="AR44" s="208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5" t="s">
        <v>13</v>
      </c>
      <c r="BD44" s="206"/>
      <c r="BE44" s="25">
        <f aca="true" t="shared" si="68" ref="BE44:BJ44">SUM(BE42:BE43)</f>
        <v>113</v>
      </c>
      <c r="BF44" s="25">
        <f t="shared" si="68"/>
        <v>128</v>
      </c>
      <c r="BG44" s="25">
        <f t="shared" si="68"/>
        <v>178</v>
      </c>
      <c r="BH44" s="25">
        <f t="shared" si="68"/>
        <v>163</v>
      </c>
      <c r="BI44" s="25">
        <f t="shared" si="68"/>
        <v>134</v>
      </c>
      <c r="BJ44" s="25">
        <f t="shared" si="68"/>
        <v>716</v>
      </c>
      <c r="BK44" s="207" t="s">
        <v>13</v>
      </c>
      <c r="BL44" s="208"/>
      <c r="BM44" s="25">
        <f aca="true" t="shared" si="69" ref="BM44:BR44">SUM(BM42:BM43)</f>
        <v>133</v>
      </c>
      <c r="BN44" s="25">
        <f t="shared" si="69"/>
        <v>122</v>
      </c>
      <c r="BO44" s="25">
        <f t="shared" si="69"/>
        <v>109</v>
      </c>
      <c r="BP44" s="25">
        <f t="shared" si="69"/>
        <v>133</v>
      </c>
      <c r="BQ44" s="25">
        <f t="shared" si="69"/>
        <v>139</v>
      </c>
      <c r="BR44" s="25">
        <f t="shared" si="69"/>
        <v>636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5" t="s">
        <v>11</v>
      </c>
      <c r="P46" s="206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14" t="s">
        <v>11</v>
      </c>
      <c r="X46" s="215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5" t="s">
        <v>11</v>
      </c>
      <c r="AJ46" s="206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14" t="s">
        <v>11</v>
      </c>
      <c r="AR46" s="215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5" t="s">
        <v>11</v>
      </c>
      <c r="BD46" s="206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14" t="s">
        <v>11</v>
      </c>
      <c r="BL46" s="215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4.25" thickBot="1">
      <c r="O47" s="205" t="s">
        <v>14</v>
      </c>
      <c r="P47" s="209"/>
      <c r="Q47" s="15">
        <v>52</v>
      </c>
      <c r="R47" s="16">
        <v>54</v>
      </c>
      <c r="S47" s="16">
        <v>42</v>
      </c>
      <c r="T47" s="16">
        <v>55</v>
      </c>
      <c r="U47" s="16">
        <v>45</v>
      </c>
      <c r="V47" s="16">
        <f>SUM(Q47:U47)</f>
        <v>248</v>
      </c>
      <c r="W47" s="212" t="s">
        <v>14</v>
      </c>
      <c r="X47" s="213"/>
      <c r="Y47" s="16">
        <v>32</v>
      </c>
      <c r="Z47" s="16">
        <v>30</v>
      </c>
      <c r="AA47" s="16">
        <v>18</v>
      </c>
      <c r="AB47" s="16">
        <v>25</v>
      </c>
      <c r="AC47" s="16">
        <v>21</v>
      </c>
      <c r="AD47" s="17">
        <f>SUM(Y47:AC47)</f>
        <v>126</v>
      </c>
      <c r="AI47" s="205" t="s">
        <v>14</v>
      </c>
      <c r="AJ47" s="209"/>
      <c r="AK47" s="15">
        <v>0</v>
      </c>
      <c r="AL47" s="16">
        <v>1</v>
      </c>
      <c r="AM47" s="16">
        <v>0</v>
      </c>
      <c r="AN47" s="16">
        <v>0</v>
      </c>
      <c r="AO47" s="16">
        <v>0</v>
      </c>
      <c r="AP47" s="16">
        <f>SUM(AK47:AO47)</f>
        <v>1</v>
      </c>
      <c r="AQ47" s="212" t="s">
        <v>14</v>
      </c>
      <c r="AR47" s="213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5" t="s">
        <v>14</v>
      </c>
      <c r="BD47" s="209"/>
      <c r="BE47" s="15">
        <f>Q47+AK47</f>
        <v>52</v>
      </c>
      <c r="BF47" s="15">
        <f aca="true" t="shared" si="70" ref="BF47:BI48">R47+AL47</f>
        <v>55</v>
      </c>
      <c r="BG47" s="15">
        <f t="shared" si="70"/>
        <v>42</v>
      </c>
      <c r="BH47" s="15">
        <f t="shared" si="70"/>
        <v>55</v>
      </c>
      <c r="BI47" s="15">
        <f t="shared" si="70"/>
        <v>45</v>
      </c>
      <c r="BJ47" s="16">
        <f>SUM(BE47:BI47)</f>
        <v>249</v>
      </c>
      <c r="BK47" s="212" t="s">
        <v>14</v>
      </c>
      <c r="BL47" s="213"/>
      <c r="BM47" s="16">
        <f>Y47+AS47</f>
        <v>32</v>
      </c>
      <c r="BN47" s="16">
        <f aca="true" t="shared" si="71" ref="BN47:BQ48">Z47+AT47</f>
        <v>30</v>
      </c>
      <c r="BO47" s="16">
        <f t="shared" si="71"/>
        <v>18</v>
      </c>
      <c r="BP47" s="16">
        <f t="shared" si="71"/>
        <v>25</v>
      </c>
      <c r="BQ47" s="16">
        <f t="shared" si="71"/>
        <v>21</v>
      </c>
      <c r="BR47" s="17">
        <f>SUM(BM47:BQ47)</f>
        <v>126</v>
      </c>
    </row>
    <row r="48" spans="15:70" ht="14.25" thickBot="1">
      <c r="O48" s="205" t="s">
        <v>16</v>
      </c>
      <c r="P48" s="209"/>
      <c r="Q48" s="20">
        <v>85</v>
      </c>
      <c r="R48" s="21">
        <v>70</v>
      </c>
      <c r="S48" s="21">
        <v>88</v>
      </c>
      <c r="T48" s="21">
        <v>80</v>
      </c>
      <c r="U48" s="21">
        <v>70</v>
      </c>
      <c r="V48" s="21">
        <f>SUM(Q48:U48)</f>
        <v>393</v>
      </c>
      <c r="W48" s="210" t="s">
        <v>16</v>
      </c>
      <c r="X48" s="211"/>
      <c r="Y48" s="16">
        <v>79</v>
      </c>
      <c r="Z48" s="16">
        <v>70</v>
      </c>
      <c r="AA48" s="16">
        <v>67</v>
      </c>
      <c r="AB48" s="16">
        <v>48</v>
      </c>
      <c r="AC48" s="16">
        <v>40</v>
      </c>
      <c r="AD48" s="22">
        <f>SUM(Y48:AC48)</f>
        <v>304</v>
      </c>
      <c r="AI48" s="205" t="s">
        <v>16</v>
      </c>
      <c r="AJ48" s="209"/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1">
        <f>SUM(AK48:AO48)</f>
        <v>0</v>
      </c>
      <c r="AQ48" s="210" t="s">
        <v>16</v>
      </c>
      <c r="AR48" s="211"/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22">
        <f>SUM(AS48:AW48)</f>
        <v>0</v>
      </c>
      <c r="BC48" s="205" t="s">
        <v>16</v>
      </c>
      <c r="BD48" s="209"/>
      <c r="BE48" s="20">
        <f>Q48+AK48</f>
        <v>85</v>
      </c>
      <c r="BF48" s="20">
        <f t="shared" si="70"/>
        <v>70</v>
      </c>
      <c r="BG48" s="20">
        <f t="shared" si="70"/>
        <v>88</v>
      </c>
      <c r="BH48" s="20">
        <f t="shared" si="70"/>
        <v>80</v>
      </c>
      <c r="BI48" s="20">
        <f t="shared" si="70"/>
        <v>70</v>
      </c>
      <c r="BJ48" s="21">
        <f>SUM(BE48:BI48)</f>
        <v>393</v>
      </c>
      <c r="BK48" s="210" t="s">
        <v>16</v>
      </c>
      <c r="BL48" s="211"/>
      <c r="BM48" s="21">
        <f>Y48+AS48</f>
        <v>79</v>
      </c>
      <c r="BN48" s="21">
        <f t="shared" si="71"/>
        <v>70</v>
      </c>
      <c r="BO48" s="21">
        <f t="shared" si="71"/>
        <v>67</v>
      </c>
      <c r="BP48" s="21">
        <f t="shared" si="71"/>
        <v>48</v>
      </c>
      <c r="BQ48" s="21">
        <f t="shared" si="71"/>
        <v>40</v>
      </c>
      <c r="BR48" s="22">
        <f>SUM(BM48:BQ48)</f>
        <v>304</v>
      </c>
    </row>
    <row r="49" spans="15:70" ht="13.5">
      <c r="O49" s="205" t="s">
        <v>13</v>
      </c>
      <c r="P49" s="206"/>
      <c r="Q49" s="25">
        <f aca="true" t="shared" si="72" ref="Q49:V49">SUM(Q47:Q48)</f>
        <v>137</v>
      </c>
      <c r="R49" s="25">
        <f t="shared" si="72"/>
        <v>124</v>
      </c>
      <c r="S49" s="25">
        <f t="shared" si="72"/>
        <v>130</v>
      </c>
      <c r="T49" s="25">
        <f t="shared" si="72"/>
        <v>135</v>
      </c>
      <c r="U49" s="25">
        <f t="shared" si="72"/>
        <v>115</v>
      </c>
      <c r="V49" s="25">
        <f t="shared" si="72"/>
        <v>641</v>
      </c>
      <c r="W49" s="207" t="s">
        <v>13</v>
      </c>
      <c r="X49" s="208"/>
      <c r="Y49" s="25">
        <f aca="true" t="shared" si="73" ref="Y49:AD49">SUM(Y47:Y48)</f>
        <v>111</v>
      </c>
      <c r="Z49" s="25">
        <f t="shared" si="73"/>
        <v>100</v>
      </c>
      <c r="AA49" s="25">
        <f t="shared" si="73"/>
        <v>85</v>
      </c>
      <c r="AB49" s="25">
        <f t="shared" si="73"/>
        <v>73</v>
      </c>
      <c r="AC49" s="25">
        <f t="shared" si="73"/>
        <v>61</v>
      </c>
      <c r="AD49" s="25">
        <f t="shared" si="73"/>
        <v>430</v>
      </c>
      <c r="AI49" s="205" t="s">
        <v>13</v>
      </c>
      <c r="AJ49" s="206"/>
      <c r="AK49" s="25">
        <f aca="true" t="shared" si="74" ref="AK49:AP49">SUM(AK47:AK48)</f>
        <v>0</v>
      </c>
      <c r="AL49" s="25">
        <f t="shared" si="74"/>
        <v>1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07" t="s">
        <v>13</v>
      </c>
      <c r="AR49" s="208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5" t="s">
        <v>13</v>
      </c>
      <c r="BD49" s="206"/>
      <c r="BE49" s="25">
        <f aca="true" t="shared" si="76" ref="BE49:BJ49">SUM(BE47:BE48)</f>
        <v>137</v>
      </c>
      <c r="BF49" s="25">
        <f t="shared" si="76"/>
        <v>125</v>
      </c>
      <c r="BG49" s="25">
        <f t="shared" si="76"/>
        <v>130</v>
      </c>
      <c r="BH49" s="25">
        <f t="shared" si="76"/>
        <v>135</v>
      </c>
      <c r="BI49" s="25">
        <f t="shared" si="76"/>
        <v>115</v>
      </c>
      <c r="BJ49" s="25">
        <f t="shared" si="76"/>
        <v>642</v>
      </c>
      <c r="BK49" s="207" t="s">
        <v>13</v>
      </c>
      <c r="BL49" s="208"/>
      <c r="BM49" s="25">
        <f aca="true" t="shared" si="77" ref="BM49:BR49">SUM(BM47:BM48)</f>
        <v>111</v>
      </c>
      <c r="BN49" s="25">
        <f t="shared" si="77"/>
        <v>100</v>
      </c>
      <c r="BO49" s="25">
        <f t="shared" si="77"/>
        <v>85</v>
      </c>
      <c r="BP49" s="25">
        <f t="shared" si="77"/>
        <v>73</v>
      </c>
      <c r="BQ49" s="25">
        <f t="shared" si="77"/>
        <v>61</v>
      </c>
      <c r="BR49" s="25">
        <f t="shared" si="77"/>
        <v>430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5" t="s">
        <v>11</v>
      </c>
      <c r="P51" s="206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14" t="s">
        <v>11</v>
      </c>
      <c r="X51" s="215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5" t="s">
        <v>11</v>
      </c>
      <c r="AJ51" s="206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14" t="s">
        <v>11</v>
      </c>
      <c r="AR51" s="215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5" t="s">
        <v>11</v>
      </c>
      <c r="BD51" s="206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14" t="s">
        <v>11</v>
      </c>
      <c r="BL51" s="215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4.25" thickBot="1">
      <c r="O52" s="205" t="s">
        <v>14</v>
      </c>
      <c r="P52" s="209"/>
      <c r="Q52" s="15">
        <v>16</v>
      </c>
      <c r="R52" s="16">
        <v>16</v>
      </c>
      <c r="S52" s="16">
        <v>8</v>
      </c>
      <c r="T52" s="16">
        <v>8</v>
      </c>
      <c r="U52" s="16">
        <v>6</v>
      </c>
      <c r="V52" s="16">
        <f>SUM(Q52:U52)</f>
        <v>54</v>
      </c>
      <c r="W52" s="212" t="s">
        <v>14</v>
      </c>
      <c r="X52" s="213"/>
      <c r="Y52" s="16">
        <v>4</v>
      </c>
      <c r="Z52" s="16">
        <v>2</v>
      </c>
      <c r="AA52" s="16">
        <v>3</v>
      </c>
      <c r="AB52" s="16">
        <v>1</v>
      </c>
      <c r="AC52" s="16">
        <v>0</v>
      </c>
      <c r="AD52" s="17">
        <f>SUM(Y52:AC52)</f>
        <v>10</v>
      </c>
      <c r="AI52" s="205" t="s">
        <v>14</v>
      </c>
      <c r="AJ52" s="209"/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6">
        <f>SUM(AK52:AO52)</f>
        <v>0</v>
      </c>
      <c r="AQ52" s="212" t="s">
        <v>14</v>
      </c>
      <c r="AR52" s="213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5" t="s">
        <v>14</v>
      </c>
      <c r="BD52" s="209"/>
      <c r="BE52" s="15">
        <f aca="true" t="shared" si="78" ref="BE52:BI53">Q52+AK52</f>
        <v>16</v>
      </c>
      <c r="BF52" s="15">
        <f t="shared" si="78"/>
        <v>16</v>
      </c>
      <c r="BG52" s="15">
        <f t="shared" si="78"/>
        <v>8</v>
      </c>
      <c r="BH52" s="15">
        <f t="shared" si="78"/>
        <v>8</v>
      </c>
      <c r="BI52" s="15">
        <f t="shared" si="78"/>
        <v>6</v>
      </c>
      <c r="BJ52" s="16">
        <f>SUM(BE52:BI52)</f>
        <v>54</v>
      </c>
      <c r="BK52" s="212" t="s">
        <v>14</v>
      </c>
      <c r="BL52" s="213"/>
      <c r="BM52" s="16">
        <f>Y52+AS52</f>
        <v>4</v>
      </c>
      <c r="BN52" s="16">
        <f aca="true" t="shared" si="79" ref="BN52:BQ53">Z52+AT52</f>
        <v>2</v>
      </c>
      <c r="BO52" s="16">
        <f t="shared" si="79"/>
        <v>3</v>
      </c>
      <c r="BP52" s="16">
        <f t="shared" si="79"/>
        <v>1</v>
      </c>
      <c r="BQ52" s="16">
        <f t="shared" si="79"/>
        <v>0</v>
      </c>
      <c r="BR52" s="17">
        <f>SUM(BM52:BQ52)</f>
        <v>10</v>
      </c>
    </row>
    <row r="53" spans="15:70" ht="14.25" thickBot="1">
      <c r="O53" s="205" t="s">
        <v>16</v>
      </c>
      <c r="P53" s="209"/>
      <c r="Q53" s="20">
        <v>40</v>
      </c>
      <c r="R53" s="21">
        <v>42</v>
      </c>
      <c r="S53" s="21">
        <v>32</v>
      </c>
      <c r="T53" s="21">
        <v>25</v>
      </c>
      <c r="U53" s="21">
        <v>30</v>
      </c>
      <c r="V53" s="21">
        <f>SUM(Q53:U53)</f>
        <v>169</v>
      </c>
      <c r="W53" s="210" t="s">
        <v>16</v>
      </c>
      <c r="X53" s="211"/>
      <c r="Y53" s="21">
        <v>22</v>
      </c>
      <c r="Z53" s="21">
        <v>16</v>
      </c>
      <c r="AA53" s="21">
        <v>9</v>
      </c>
      <c r="AB53" s="21">
        <v>6</v>
      </c>
      <c r="AC53" s="21">
        <v>10</v>
      </c>
      <c r="AD53" s="22">
        <f>SUM(Y53:AC53)</f>
        <v>63</v>
      </c>
      <c r="AI53" s="205" t="s">
        <v>16</v>
      </c>
      <c r="AJ53" s="209"/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21">
        <f>SUM(AK53:AO53)</f>
        <v>0</v>
      </c>
      <c r="AQ53" s="210" t="s">
        <v>16</v>
      </c>
      <c r="AR53" s="211"/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22">
        <f>SUM(AS53:AW53)</f>
        <v>0</v>
      </c>
      <c r="BC53" s="205" t="s">
        <v>16</v>
      </c>
      <c r="BD53" s="209"/>
      <c r="BE53" s="20">
        <f t="shared" si="78"/>
        <v>40</v>
      </c>
      <c r="BF53" s="20">
        <f t="shared" si="78"/>
        <v>42</v>
      </c>
      <c r="BG53" s="20">
        <f t="shared" si="78"/>
        <v>32</v>
      </c>
      <c r="BH53" s="20">
        <f t="shared" si="78"/>
        <v>25</v>
      </c>
      <c r="BI53" s="20">
        <f t="shared" si="78"/>
        <v>30</v>
      </c>
      <c r="BJ53" s="21">
        <f>SUM(BE53:BI53)</f>
        <v>169</v>
      </c>
      <c r="BK53" s="210" t="s">
        <v>16</v>
      </c>
      <c r="BL53" s="211"/>
      <c r="BM53" s="21">
        <f>Y53+AS53</f>
        <v>22</v>
      </c>
      <c r="BN53" s="21">
        <f t="shared" si="79"/>
        <v>16</v>
      </c>
      <c r="BO53" s="21">
        <f t="shared" si="79"/>
        <v>9</v>
      </c>
      <c r="BP53" s="21">
        <f t="shared" si="79"/>
        <v>6</v>
      </c>
      <c r="BQ53" s="21">
        <f t="shared" si="79"/>
        <v>10</v>
      </c>
      <c r="BR53" s="22">
        <f>SUM(BM53:BQ53)</f>
        <v>63</v>
      </c>
    </row>
    <row r="54" spans="15:70" ht="13.5">
      <c r="O54" s="205" t="s">
        <v>13</v>
      </c>
      <c r="P54" s="206"/>
      <c r="Q54" s="25">
        <f aca="true" t="shared" si="80" ref="Q54:V54">SUM(Q52:Q53)</f>
        <v>56</v>
      </c>
      <c r="R54" s="25">
        <f t="shared" si="80"/>
        <v>58</v>
      </c>
      <c r="S54" s="25">
        <f t="shared" si="80"/>
        <v>40</v>
      </c>
      <c r="T54" s="25">
        <f t="shared" si="80"/>
        <v>33</v>
      </c>
      <c r="U54" s="25">
        <f t="shared" si="80"/>
        <v>36</v>
      </c>
      <c r="V54" s="25">
        <f t="shared" si="80"/>
        <v>223</v>
      </c>
      <c r="W54" s="207" t="s">
        <v>13</v>
      </c>
      <c r="X54" s="208"/>
      <c r="Y54" s="25">
        <f aca="true" t="shared" si="81" ref="Y54:AD54">SUM(Y52:Y53)</f>
        <v>26</v>
      </c>
      <c r="Z54" s="25">
        <f t="shared" si="81"/>
        <v>18</v>
      </c>
      <c r="AA54" s="25">
        <f t="shared" si="81"/>
        <v>12</v>
      </c>
      <c r="AB54" s="25">
        <f t="shared" si="81"/>
        <v>7</v>
      </c>
      <c r="AC54" s="25">
        <f t="shared" si="81"/>
        <v>10</v>
      </c>
      <c r="AD54" s="25">
        <f t="shared" si="81"/>
        <v>73</v>
      </c>
      <c r="AI54" s="205" t="s">
        <v>13</v>
      </c>
      <c r="AJ54" s="206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07" t="s">
        <v>13</v>
      </c>
      <c r="AR54" s="208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5" t="s">
        <v>13</v>
      </c>
      <c r="BD54" s="206"/>
      <c r="BE54" s="25">
        <f aca="true" t="shared" si="84" ref="BE54:BJ54">SUM(BE52:BE53)</f>
        <v>56</v>
      </c>
      <c r="BF54" s="25">
        <f t="shared" si="84"/>
        <v>58</v>
      </c>
      <c r="BG54" s="25">
        <f t="shared" si="84"/>
        <v>40</v>
      </c>
      <c r="BH54" s="25">
        <f t="shared" si="84"/>
        <v>33</v>
      </c>
      <c r="BI54" s="25">
        <f t="shared" si="84"/>
        <v>36</v>
      </c>
      <c r="BJ54" s="25">
        <f t="shared" si="84"/>
        <v>223</v>
      </c>
      <c r="BK54" s="207" t="s">
        <v>13</v>
      </c>
      <c r="BL54" s="208"/>
      <c r="BM54" s="25">
        <f aca="true" t="shared" si="85" ref="BM54:BR54">SUM(BM52:BM53)</f>
        <v>26</v>
      </c>
      <c r="BN54" s="25">
        <f t="shared" si="85"/>
        <v>18</v>
      </c>
      <c r="BO54" s="25">
        <f t="shared" si="85"/>
        <v>12</v>
      </c>
      <c r="BP54" s="25">
        <f t="shared" si="85"/>
        <v>7</v>
      </c>
      <c r="BQ54" s="25">
        <f t="shared" si="85"/>
        <v>10</v>
      </c>
      <c r="BR54" s="25">
        <f t="shared" si="85"/>
        <v>73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5" t="s">
        <v>11</v>
      </c>
      <c r="P56" s="206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14" t="s">
        <v>11</v>
      </c>
      <c r="X56" s="215"/>
      <c r="Y56" s="14">
        <v>105</v>
      </c>
      <c r="Z56" s="14">
        <v>106</v>
      </c>
      <c r="AA56" s="14">
        <v>107</v>
      </c>
      <c r="AB56" s="14" t="s">
        <v>75</v>
      </c>
      <c r="AC56" s="14" t="s">
        <v>75</v>
      </c>
      <c r="AD56" s="14" t="s">
        <v>13</v>
      </c>
      <c r="AI56" s="205" t="s">
        <v>11</v>
      </c>
      <c r="AJ56" s="206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14" t="s">
        <v>11</v>
      </c>
      <c r="AR56" s="215"/>
      <c r="AS56" s="14">
        <v>105</v>
      </c>
      <c r="AT56" s="14">
        <v>106</v>
      </c>
      <c r="AU56" s="14">
        <v>107</v>
      </c>
      <c r="AV56" s="14" t="s">
        <v>75</v>
      </c>
      <c r="AW56" s="14" t="s">
        <v>75</v>
      </c>
      <c r="AX56" s="14" t="s">
        <v>13</v>
      </c>
      <c r="BC56" s="205" t="s">
        <v>11</v>
      </c>
      <c r="BD56" s="206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14" t="s">
        <v>11</v>
      </c>
      <c r="BL56" s="215"/>
      <c r="BM56" s="14">
        <v>105</v>
      </c>
      <c r="BN56" s="14">
        <v>106</v>
      </c>
      <c r="BO56" s="14">
        <v>107</v>
      </c>
      <c r="BP56" s="14" t="s">
        <v>75</v>
      </c>
      <c r="BQ56" s="14" t="s">
        <v>75</v>
      </c>
      <c r="BR56" s="14" t="s">
        <v>13</v>
      </c>
    </row>
    <row r="57" spans="15:70" ht="14.25" thickBot="1">
      <c r="O57" s="205" t="s">
        <v>14</v>
      </c>
      <c r="P57" s="209"/>
      <c r="Q57" s="36">
        <v>1</v>
      </c>
      <c r="R57" s="37"/>
      <c r="S57" s="37"/>
      <c r="T57" s="37"/>
      <c r="U57" s="37"/>
      <c r="V57" s="37">
        <f>SUM(Q57:U57)</f>
        <v>1</v>
      </c>
      <c r="W57" s="212" t="s">
        <v>14</v>
      </c>
      <c r="X57" s="213"/>
      <c r="Y57" s="37"/>
      <c r="Z57" s="37"/>
      <c r="AA57" s="37"/>
      <c r="AB57" s="37"/>
      <c r="AC57" s="37"/>
      <c r="AD57" s="17">
        <f>SUM(Y57:AC57)</f>
        <v>0</v>
      </c>
      <c r="AI57" s="205" t="s">
        <v>14</v>
      </c>
      <c r="AJ57" s="209"/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7">
        <f>SUM(AK57:AO57)</f>
        <v>0</v>
      </c>
      <c r="AQ57" s="212" t="s">
        <v>14</v>
      </c>
      <c r="AR57" s="213"/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17">
        <f>SUM(AS57:AW57)</f>
        <v>0</v>
      </c>
      <c r="BC57" s="205" t="s">
        <v>14</v>
      </c>
      <c r="BD57" s="209"/>
      <c r="BE57" s="36">
        <f>Q57+AK57</f>
        <v>1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1</v>
      </c>
      <c r="BK57" s="212" t="s">
        <v>14</v>
      </c>
      <c r="BL57" s="213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5" t="s">
        <v>16</v>
      </c>
      <c r="P58" s="209"/>
      <c r="Q58" s="178">
        <v>3</v>
      </c>
      <c r="R58" s="179">
        <v>1</v>
      </c>
      <c r="S58" s="179">
        <v>2</v>
      </c>
      <c r="T58" s="179">
        <v>3</v>
      </c>
      <c r="U58" s="179"/>
      <c r="V58" s="38">
        <f>SUM(Q58:U58)</f>
        <v>9</v>
      </c>
      <c r="W58" s="210" t="s">
        <v>16</v>
      </c>
      <c r="X58" s="211"/>
      <c r="Y58" s="38"/>
      <c r="Z58" s="38"/>
      <c r="AA58" s="38"/>
      <c r="AB58" s="38"/>
      <c r="AC58" s="38"/>
      <c r="AD58" s="22">
        <f>SUM(Y58:AC58)</f>
        <v>0</v>
      </c>
      <c r="AI58" s="205" t="s">
        <v>16</v>
      </c>
      <c r="AJ58" s="209"/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8">
        <f>SUM(AK58:AO58)</f>
        <v>0</v>
      </c>
      <c r="AQ58" s="210" t="s">
        <v>16</v>
      </c>
      <c r="AR58" s="211"/>
      <c r="AS58" s="37">
        <v>0</v>
      </c>
      <c r="AT58" s="37">
        <v>0</v>
      </c>
      <c r="AU58" s="37">
        <v>0</v>
      </c>
      <c r="AV58" s="37">
        <v>0</v>
      </c>
      <c r="AW58" s="37">
        <v>0</v>
      </c>
      <c r="AX58" s="22">
        <f>SUM(AS58:AW58)</f>
        <v>0</v>
      </c>
      <c r="BC58" s="205" t="s">
        <v>16</v>
      </c>
      <c r="BD58" s="209"/>
      <c r="BE58" s="40">
        <f>Q58+AK58</f>
        <v>3</v>
      </c>
      <c r="BF58" s="40">
        <f t="shared" si="86"/>
        <v>1</v>
      </c>
      <c r="BG58" s="40">
        <f t="shared" si="86"/>
        <v>2</v>
      </c>
      <c r="BH58" s="40">
        <f t="shared" si="86"/>
        <v>3</v>
      </c>
      <c r="BI58" s="40">
        <f t="shared" si="86"/>
        <v>0</v>
      </c>
      <c r="BJ58" s="38">
        <f>SUM(BE58:BI58)</f>
        <v>9</v>
      </c>
      <c r="BK58" s="210" t="s">
        <v>16</v>
      </c>
      <c r="BL58" s="211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5" t="s">
        <v>13</v>
      </c>
      <c r="P59" s="206"/>
      <c r="Q59" s="25">
        <f aca="true" t="shared" si="88" ref="Q59:V59">SUM(Q57:Q58)</f>
        <v>4</v>
      </c>
      <c r="R59" s="25">
        <f t="shared" si="88"/>
        <v>1</v>
      </c>
      <c r="S59" s="25">
        <f t="shared" si="88"/>
        <v>2</v>
      </c>
      <c r="T59" s="25">
        <f t="shared" si="88"/>
        <v>3</v>
      </c>
      <c r="U59" s="25">
        <f t="shared" si="88"/>
        <v>0</v>
      </c>
      <c r="V59" s="25">
        <f t="shared" si="88"/>
        <v>10</v>
      </c>
      <c r="W59" s="207" t="s">
        <v>13</v>
      </c>
      <c r="X59" s="208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5" t="s">
        <v>13</v>
      </c>
      <c r="AJ59" s="206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07" t="s">
        <v>13</v>
      </c>
      <c r="AR59" s="208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5" t="s">
        <v>13</v>
      </c>
      <c r="BD59" s="206"/>
      <c r="BE59" s="25">
        <f aca="true" t="shared" si="92" ref="BE59:BJ59">SUM(BE57:BE58)</f>
        <v>4</v>
      </c>
      <c r="BF59" s="25">
        <f t="shared" si="92"/>
        <v>1</v>
      </c>
      <c r="BG59" s="25">
        <f t="shared" si="92"/>
        <v>2</v>
      </c>
      <c r="BH59" s="25">
        <f t="shared" si="92"/>
        <v>3</v>
      </c>
      <c r="BI59" s="25">
        <f t="shared" si="92"/>
        <v>0</v>
      </c>
      <c r="BJ59" s="25">
        <f t="shared" si="92"/>
        <v>10</v>
      </c>
      <c r="BK59" s="207" t="s">
        <v>13</v>
      </c>
      <c r="BL59" s="208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335" t="s">
        <v>61</v>
      </c>
      <c r="AF60" s="335"/>
      <c r="AY60" s="335" t="s">
        <v>61</v>
      </c>
      <c r="AZ60" s="335"/>
      <c r="BS60" s="335" t="s">
        <v>61</v>
      </c>
      <c r="BT60" s="335"/>
    </row>
    <row r="61" spans="17:72" ht="14.25">
      <c r="Q61" s="336" t="s">
        <v>19</v>
      </c>
      <c r="R61" s="337"/>
      <c r="S61" s="338"/>
      <c r="T61" s="158"/>
      <c r="U61" s="159"/>
      <c r="V61" s="339" t="s">
        <v>20</v>
      </c>
      <c r="W61" s="340"/>
      <c r="X61" s="341"/>
      <c r="Y61" s="160"/>
      <c r="Z61" s="160"/>
      <c r="AA61" s="342" t="s">
        <v>21</v>
      </c>
      <c r="AB61" s="343"/>
      <c r="AC61" s="344"/>
      <c r="AE61" s="161" t="s">
        <v>23</v>
      </c>
      <c r="AF61" s="161" t="s">
        <v>24</v>
      </c>
      <c r="AK61" s="196" t="s">
        <v>19</v>
      </c>
      <c r="AL61" s="197"/>
      <c r="AM61" s="198"/>
      <c r="AN61" s="41"/>
      <c r="AP61" s="199" t="s">
        <v>20</v>
      </c>
      <c r="AQ61" s="200"/>
      <c r="AR61" s="201"/>
      <c r="AS61" s="42"/>
      <c r="AT61" s="42"/>
      <c r="AU61" s="202" t="s">
        <v>21</v>
      </c>
      <c r="AV61" s="203"/>
      <c r="AW61" s="204"/>
      <c r="AY61" s="161" t="s">
        <v>23</v>
      </c>
      <c r="AZ61" s="161" t="s">
        <v>24</v>
      </c>
      <c r="BE61" s="196" t="s">
        <v>19</v>
      </c>
      <c r="BF61" s="197"/>
      <c r="BG61" s="198"/>
      <c r="BH61" s="41"/>
      <c r="BJ61" s="199" t="s">
        <v>20</v>
      </c>
      <c r="BK61" s="200"/>
      <c r="BL61" s="201"/>
      <c r="BM61" s="42"/>
      <c r="BN61" s="42"/>
      <c r="BO61" s="202" t="s">
        <v>21</v>
      </c>
      <c r="BP61" s="203"/>
      <c r="BQ61" s="204"/>
      <c r="BS61" s="161" t="s">
        <v>23</v>
      </c>
      <c r="BT61" s="161" t="s">
        <v>24</v>
      </c>
    </row>
    <row r="62" spans="17:72" ht="14.25">
      <c r="Q62" s="162" t="s">
        <v>17</v>
      </c>
      <c r="R62" s="345">
        <f>V7+AD7+V12</f>
        <v>655</v>
      </c>
      <c r="S62" s="346"/>
      <c r="T62" s="158"/>
      <c r="U62" s="159"/>
      <c r="V62" s="162" t="s">
        <v>17</v>
      </c>
      <c r="W62" s="345">
        <f>AD12+V17+AD17+V22+AD22+V27+AD27+V32+AD32+V37</f>
        <v>3038</v>
      </c>
      <c r="X62" s="346"/>
      <c r="Y62" s="163"/>
      <c r="Z62" s="163"/>
      <c r="AA62" s="162" t="s">
        <v>17</v>
      </c>
      <c r="AB62" s="345">
        <f>AD37+V42+AD42+V47+AD47+V52+AD52+V57+AD57</f>
        <v>1591</v>
      </c>
      <c r="AC62" s="346"/>
      <c r="AD62" s="164" t="s">
        <v>17</v>
      </c>
      <c r="AE62" s="165">
        <f>AD37+V42</f>
        <v>874</v>
      </c>
      <c r="AF62" s="165">
        <f>AD42+V47+AD47+V52+AD52+V57+AD57</f>
        <v>717</v>
      </c>
      <c r="AK62" s="43" t="s">
        <v>17</v>
      </c>
      <c r="AL62" s="193">
        <f>AP7+AX7+AP12</f>
        <v>0</v>
      </c>
      <c r="AM62" s="195"/>
      <c r="AN62" s="41"/>
      <c r="AP62" s="43" t="s">
        <v>17</v>
      </c>
      <c r="AQ62" s="193">
        <f>AX12+AP17+AX17+AP22+AX22+AP27+AX27+AP32+AX32+AP37</f>
        <v>23</v>
      </c>
      <c r="AR62" s="195"/>
      <c r="AS62" s="44"/>
      <c r="AT62" s="44"/>
      <c r="AU62" s="43" t="s">
        <v>17</v>
      </c>
      <c r="AV62" s="193">
        <f>AX37+AP42+AX42+AP47+AX47+AP52+AX52+AP57+AX57</f>
        <v>2</v>
      </c>
      <c r="AW62" s="195"/>
      <c r="AX62" s="164" t="s">
        <v>17</v>
      </c>
      <c r="AY62" s="165">
        <f>AX37+AP42</f>
        <v>1</v>
      </c>
      <c r="AZ62" s="165">
        <f>AX42+AP47+AX47+AP52+AX52+AP57+AX57</f>
        <v>1</v>
      </c>
      <c r="BE62" s="43" t="s">
        <v>17</v>
      </c>
      <c r="BF62" s="193">
        <f>BJ7+BR7+BJ12</f>
        <v>655</v>
      </c>
      <c r="BG62" s="195"/>
      <c r="BH62" s="41"/>
      <c r="BJ62" s="43" t="s">
        <v>17</v>
      </c>
      <c r="BK62" s="193">
        <f>BR12+BJ17+BR17+BJ22+BR22+BJ27+BR27+BJ32+BR32+BJ37</f>
        <v>3061</v>
      </c>
      <c r="BL62" s="195"/>
      <c r="BM62" s="44"/>
      <c r="BN62" s="44"/>
      <c r="BO62" s="43" t="s">
        <v>17</v>
      </c>
      <c r="BP62" s="193">
        <f>BR37+BJ42+BR42+BJ47+BR47+BJ52+BR52+BJ57+BR57</f>
        <v>1593</v>
      </c>
      <c r="BQ62" s="195"/>
      <c r="BR62" s="164" t="s">
        <v>17</v>
      </c>
      <c r="BS62" s="165">
        <f>BR37+BJ42</f>
        <v>875</v>
      </c>
      <c r="BT62" s="165">
        <f>BR42+BJ47+BR47+BJ52+BR52+BJ57+BR57</f>
        <v>718</v>
      </c>
    </row>
    <row r="63" spans="17:72" ht="15" thickBot="1">
      <c r="Q63" s="166" t="s">
        <v>15</v>
      </c>
      <c r="R63" s="347">
        <f>V8+AD8+V13</f>
        <v>679</v>
      </c>
      <c r="S63" s="348"/>
      <c r="T63" s="158"/>
      <c r="U63" s="159"/>
      <c r="V63" s="166" t="s">
        <v>15</v>
      </c>
      <c r="W63" s="347">
        <f>AD13+V18+AD18+V23+AD23+V28+AD28+V33+AD33+V38</f>
        <v>2954</v>
      </c>
      <c r="X63" s="348"/>
      <c r="Y63" s="163"/>
      <c r="Z63" s="163"/>
      <c r="AA63" s="166" t="s">
        <v>15</v>
      </c>
      <c r="AB63" s="347">
        <f>AD38+V43+AD43+V48+AD48+V53+AD53+V58+AD58</f>
        <v>2233</v>
      </c>
      <c r="AC63" s="348"/>
      <c r="AD63" s="164" t="s">
        <v>15</v>
      </c>
      <c r="AE63" s="167">
        <f>AD38+V43</f>
        <v>937</v>
      </c>
      <c r="AF63" s="167">
        <f>AD43+V48+AD48+V53+AD53+V58+AD58</f>
        <v>1296</v>
      </c>
      <c r="AK63" s="43" t="s">
        <v>15</v>
      </c>
      <c r="AL63" s="193">
        <f>AP8+AX8+AP13</f>
        <v>0</v>
      </c>
      <c r="AM63" s="195"/>
      <c r="AN63" s="41"/>
      <c r="AP63" s="43" t="s">
        <v>15</v>
      </c>
      <c r="AQ63" s="193">
        <f>AX13+AP18+AX18+AP23+AX23+AP28+AX28+AP33+AX33+AP38</f>
        <v>38</v>
      </c>
      <c r="AR63" s="195"/>
      <c r="AS63" s="44"/>
      <c r="AT63" s="44"/>
      <c r="AU63" s="43" t="s">
        <v>15</v>
      </c>
      <c r="AV63" s="193">
        <f>AX38+AP43+AX43+AP48+AX48+AP53+AX53+AP58+AX58</f>
        <v>1</v>
      </c>
      <c r="AW63" s="195"/>
      <c r="AX63" s="164" t="s">
        <v>15</v>
      </c>
      <c r="AY63" s="167">
        <f>AX38+AP43</f>
        <v>1</v>
      </c>
      <c r="AZ63" s="167">
        <f>AX43+AP48+AX48+AP53+AX53+AP58+AX58</f>
        <v>0</v>
      </c>
      <c r="BE63" s="43" t="s">
        <v>15</v>
      </c>
      <c r="BF63" s="193">
        <f>BJ8+BR8+BJ13</f>
        <v>679</v>
      </c>
      <c r="BG63" s="195"/>
      <c r="BH63" s="41"/>
      <c r="BJ63" s="43" t="s">
        <v>15</v>
      </c>
      <c r="BK63" s="193">
        <f>BR13+BJ18+BR18+BJ23+BR23+BJ28+BR28+BJ33+BR33+BJ38</f>
        <v>2992</v>
      </c>
      <c r="BL63" s="195"/>
      <c r="BM63" s="44"/>
      <c r="BN63" s="44"/>
      <c r="BO63" s="43" t="s">
        <v>15</v>
      </c>
      <c r="BP63" s="193">
        <f>BR38+BJ43+BR43+BJ48+BR48+BJ53+BR53+BJ58</f>
        <v>2234</v>
      </c>
      <c r="BQ63" s="194"/>
      <c r="BR63" s="164" t="s">
        <v>15</v>
      </c>
      <c r="BS63" s="167">
        <f>BR38+BJ43</f>
        <v>938</v>
      </c>
      <c r="BT63" s="167">
        <f>BR43+BJ48+BR48+BJ53+BR53+BJ58+BR58</f>
        <v>1296</v>
      </c>
    </row>
    <row r="64" spans="17:76" ht="15" thickBot="1">
      <c r="Q64" s="168" t="s">
        <v>13</v>
      </c>
      <c r="R64" s="349">
        <f>R62+R63</f>
        <v>1334</v>
      </c>
      <c r="S64" s="350"/>
      <c r="T64" s="158"/>
      <c r="U64" s="159"/>
      <c r="V64" s="168" t="s">
        <v>13</v>
      </c>
      <c r="W64" s="349">
        <f>W62+W63</f>
        <v>5992</v>
      </c>
      <c r="X64" s="350"/>
      <c r="Y64" s="163"/>
      <c r="Z64" s="163"/>
      <c r="AA64" s="168" t="s">
        <v>13</v>
      </c>
      <c r="AB64" s="349">
        <f>AB62+AB63</f>
        <v>3824</v>
      </c>
      <c r="AC64" s="350"/>
      <c r="AD64" s="164" t="s">
        <v>13</v>
      </c>
      <c r="AE64" s="169">
        <f>AD39+V44</f>
        <v>1811</v>
      </c>
      <c r="AF64" s="170">
        <f>AD44+V49+AD49+V54+AD54+V59+AD59</f>
        <v>2013</v>
      </c>
      <c r="AK64" s="43" t="s">
        <v>13</v>
      </c>
      <c r="AL64" s="193">
        <f>AL62+AL63</f>
        <v>0</v>
      </c>
      <c r="AM64" s="195"/>
      <c r="AN64" s="41"/>
      <c r="AP64" s="43" t="s">
        <v>13</v>
      </c>
      <c r="AQ64" s="193">
        <f>AQ62+AQ63</f>
        <v>61</v>
      </c>
      <c r="AR64" s="195"/>
      <c r="AS64" s="44"/>
      <c r="AT64" s="44"/>
      <c r="AU64" s="43" t="s">
        <v>13</v>
      </c>
      <c r="AV64" s="193">
        <f>AV62+AV63</f>
        <v>3</v>
      </c>
      <c r="AW64" s="195"/>
      <c r="AX64" s="164" t="s">
        <v>13</v>
      </c>
      <c r="AY64" s="169">
        <f>AX39+AP44</f>
        <v>2</v>
      </c>
      <c r="AZ64" s="170">
        <f>AX44+AP49+AX49+AP54+AX54+AP59+AX59</f>
        <v>1</v>
      </c>
      <c r="BE64" s="43" t="s">
        <v>13</v>
      </c>
      <c r="BF64" s="193">
        <f>BF62+BF63</f>
        <v>1334</v>
      </c>
      <c r="BG64" s="195"/>
      <c r="BH64" s="41"/>
      <c r="BJ64" s="43" t="s">
        <v>13</v>
      </c>
      <c r="BK64" s="193">
        <f>BK62+BK63</f>
        <v>6053</v>
      </c>
      <c r="BL64" s="195"/>
      <c r="BM64" s="44"/>
      <c r="BN64" s="44"/>
      <c r="BO64" s="43" t="s">
        <v>13</v>
      </c>
      <c r="BP64" s="193">
        <f>BP62+BP63</f>
        <v>3827</v>
      </c>
      <c r="BQ64" s="195"/>
      <c r="BR64" s="164" t="s">
        <v>13</v>
      </c>
      <c r="BS64" s="169">
        <f>BR39+BJ44</f>
        <v>1813</v>
      </c>
      <c r="BT64" s="170">
        <f>BR44+BJ49+BR49+BJ54+BR54+BJ59+BR59</f>
        <v>2014</v>
      </c>
      <c r="BW64" s="45"/>
      <c r="BX64" s="45"/>
    </row>
    <row r="65" spans="17:76" ht="14.25">
      <c r="Q65" s="171" t="s">
        <v>76</v>
      </c>
      <c r="R65" s="351">
        <f>R64/O9</f>
        <v>0.11964125560538116</v>
      </c>
      <c r="S65" s="352"/>
      <c r="T65" s="159"/>
      <c r="U65" s="159"/>
      <c r="V65" s="171" t="s">
        <v>76</v>
      </c>
      <c r="W65" s="351">
        <f>W64/O9</f>
        <v>0.5373991031390134</v>
      </c>
      <c r="X65" s="352"/>
      <c r="Y65" s="172"/>
      <c r="Z65" s="172"/>
      <c r="AA65" s="171" t="s">
        <v>76</v>
      </c>
      <c r="AB65" s="351">
        <f>AB64/O9</f>
        <v>0.3429596412556054</v>
      </c>
      <c r="AC65" s="352"/>
      <c r="AE65" s="173">
        <f>AE64/O9</f>
        <v>0.16242152466367712</v>
      </c>
      <c r="AF65" s="173">
        <f>AF64/O9</f>
        <v>0.18053811659192825</v>
      </c>
      <c r="AK65" s="46" t="s">
        <v>76</v>
      </c>
      <c r="AL65" s="190">
        <f>AL64/AI9</f>
        <v>0</v>
      </c>
      <c r="AM65" s="191"/>
      <c r="AP65" s="46" t="s">
        <v>76</v>
      </c>
      <c r="AQ65" s="190">
        <f>AQ64/AI9</f>
        <v>0.953125</v>
      </c>
      <c r="AR65" s="191"/>
      <c r="AS65" s="47"/>
      <c r="AT65" s="47"/>
      <c r="AU65" s="46" t="s">
        <v>76</v>
      </c>
      <c r="AV65" s="190">
        <f>AV64/AI9</f>
        <v>0.046875</v>
      </c>
      <c r="AW65" s="191"/>
      <c r="AY65" s="173">
        <f>AY64/AI9</f>
        <v>0.03125</v>
      </c>
      <c r="AZ65" s="173">
        <f>AZ64/AI9</f>
        <v>0.015625</v>
      </c>
      <c r="BE65" s="46" t="s">
        <v>76</v>
      </c>
      <c r="BF65" s="190">
        <f>BF64/BC9</f>
        <v>0.11895844480114143</v>
      </c>
      <c r="BG65" s="191"/>
      <c r="BJ65" s="46" t="s">
        <v>76</v>
      </c>
      <c r="BK65" s="190">
        <f>BK64/BC9</f>
        <v>0.5397717139290173</v>
      </c>
      <c r="BL65" s="191"/>
      <c r="BM65" s="47"/>
      <c r="BN65" s="47"/>
      <c r="BO65" s="46" t="s">
        <v>76</v>
      </c>
      <c r="BP65" s="190">
        <f>BP64/BC9</f>
        <v>0.3412698412698413</v>
      </c>
      <c r="BQ65" s="191"/>
      <c r="BS65" s="173">
        <f>BS64/BC9</f>
        <v>0.1616729088639201</v>
      </c>
      <c r="BT65" s="173">
        <f>BT64/BC9</f>
        <v>0.17959693240592117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192">
        <f>V27+AD27+V32+AD32+V37</f>
        <v>1793</v>
      </c>
      <c r="AA74" s="192"/>
    </row>
    <row r="75" spans="23:27" ht="13.5">
      <c r="W75" s="49"/>
      <c r="X75" s="49"/>
      <c r="Y75" s="50" t="s">
        <v>31</v>
      </c>
      <c r="Z75" s="192">
        <f>V28+AD28+V33+AD33+V38</f>
        <v>1760</v>
      </c>
      <c r="AA75" s="192"/>
    </row>
  </sheetData>
  <sheetProtection/>
  <mergeCells count="408">
    <mergeCell ref="BK65:BL65"/>
    <mergeCell ref="BP65:BQ65"/>
    <mergeCell ref="Z74:AA74"/>
    <mergeCell ref="Z75:AA75"/>
    <mergeCell ref="BF64:BG64"/>
    <mergeCell ref="BK64:BL64"/>
    <mergeCell ref="BP64:BQ64"/>
    <mergeCell ref="BF65:BG65"/>
    <mergeCell ref="R65:S65"/>
    <mergeCell ref="W65:X65"/>
    <mergeCell ref="AB65:AC65"/>
    <mergeCell ref="AL65:AM65"/>
    <mergeCell ref="AQ65:AR65"/>
    <mergeCell ref="AV65:AW65"/>
    <mergeCell ref="R64:S64"/>
    <mergeCell ref="W64:X64"/>
    <mergeCell ref="AB64:AC64"/>
    <mergeCell ref="AL64:AM64"/>
    <mergeCell ref="AQ64:AR64"/>
    <mergeCell ref="AV64:AW64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O34:P34"/>
    <mergeCell ref="W34:X34"/>
    <mergeCell ref="AI34:AJ34"/>
    <mergeCell ref="C34:C35"/>
    <mergeCell ref="D34:D35"/>
    <mergeCell ref="E34:E35"/>
    <mergeCell ref="F34:F35"/>
    <mergeCell ref="G34:G35"/>
    <mergeCell ref="H34:H35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95" zoomScaleSheetLayoutView="95" zoomScalePageLayoutView="0" workbookViewId="0" topLeftCell="R1">
      <selection activeCell="AF57" sqref="AF57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51"/>
      <c r="M1" s="30" t="s">
        <v>33</v>
      </c>
      <c r="N1" s="2"/>
      <c r="O1" s="2"/>
    </row>
    <row r="2" spans="1:9" ht="13.5" customHeight="1">
      <c r="A2" s="353"/>
      <c r="B2" s="353"/>
      <c r="C2" s="237" t="s">
        <v>34</v>
      </c>
      <c r="D2" s="237"/>
      <c r="E2" s="237"/>
      <c r="F2" s="237"/>
      <c r="G2" s="237"/>
      <c r="H2" s="237"/>
      <c r="I2" s="237"/>
    </row>
    <row r="3" spans="1:67" ht="13.5" customHeight="1">
      <c r="A3" s="353"/>
      <c r="B3" s="353"/>
      <c r="C3" s="237"/>
      <c r="D3" s="237"/>
      <c r="E3" s="237"/>
      <c r="F3" s="237"/>
      <c r="G3" s="237"/>
      <c r="H3" s="237"/>
      <c r="I3" s="237"/>
      <c r="Q3" s="232" t="s">
        <v>1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K3" s="232" t="s">
        <v>2</v>
      </c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BE3" s="232" t="s">
        <v>3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7:70" ht="14.25">
      <c r="G4" s="238" t="s">
        <v>77</v>
      </c>
      <c r="H4" s="239"/>
      <c r="I4" s="239"/>
      <c r="J4" s="239"/>
      <c r="K4" s="239"/>
      <c r="M4" s="3" t="s">
        <v>4</v>
      </c>
      <c r="N4" s="4"/>
      <c r="O4" s="3"/>
      <c r="V4" s="5"/>
      <c r="W4" s="6"/>
      <c r="X4" s="6"/>
      <c r="Z4" s="233" t="str">
        <f>G4</f>
        <v>平成28年9月30日現在 </v>
      </c>
      <c r="AA4" s="234"/>
      <c r="AB4" s="234"/>
      <c r="AC4" s="234"/>
      <c r="AD4" s="234"/>
      <c r="AG4" s="7" t="s">
        <v>5</v>
      </c>
      <c r="AH4" s="8"/>
      <c r="AI4" s="7"/>
      <c r="AP4" s="5"/>
      <c r="AQ4" s="6"/>
      <c r="AR4" s="6"/>
      <c r="AT4" s="235" t="str">
        <f>Z4</f>
        <v>平成28年9月30日現在 </v>
      </c>
      <c r="AU4" s="236"/>
      <c r="AV4" s="236"/>
      <c r="AW4" s="236"/>
      <c r="AX4" s="236"/>
      <c r="BA4" s="9" t="s">
        <v>6</v>
      </c>
      <c r="BB4" s="10"/>
      <c r="BC4" s="9"/>
      <c r="BJ4" s="5"/>
      <c r="BK4" s="6"/>
      <c r="BL4" s="6"/>
      <c r="BN4" s="235" t="str">
        <f>AT4</f>
        <v>平成28年9月30日現在 </v>
      </c>
      <c r="BO4" s="236"/>
      <c r="BP4" s="236"/>
      <c r="BQ4" s="236"/>
      <c r="BR4" s="236"/>
    </row>
    <row r="5" spans="13:70" ht="14.25" thickBot="1">
      <c r="M5" s="226" t="s">
        <v>7</v>
      </c>
      <c r="N5" s="227"/>
      <c r="O5" s="228" t="s">
        <v>8</v>
      </c>
      <c r="P5" s="229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226" t="s">
        <v>7</v>
      </c>
      <c r="AH5" s="227"/>
      <c r="AI5" s="226" t="s">
        <v>9</v>
      </c>
      <c r="AJ5" s="195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226" t="s">
        <v>7</v>
      </c>
      <c r="BB5" s="227"/>
      <c r="BC5" s="230" t="s">
        <v>10</v>
      </c>
      <c r="BD5" s="23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240" t="s">
        <v>36</v>
      </c>
      <c r="C6" s="242" t="s">
        <v>37</v>
      </c>
      <c r="D6" s="243"/>
      <c r="E6" s="244"/>
      <c r="F6" s="245" t="s">
        <v>38</v>
      </c>
      <c r="G6" s="243"/>
      <c r="H6" s="246"/>
      <c r="I6" s="247" t="s">
        <v>39</v>
      </c>
      <c r="J6" s="248"/>
      <c r="K6" s="249"/>
      <c r="L6" s="52"/>
      <c r="M6" s="205" t="s">
        <v>11</v>
      </c>
      <c r="N6" s="206"/>
      <c r="O6" s="224" t="s">
        <v>12</v>
      </c>
      <c r="P6" s="22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14" t="s">
        <v>11</v>
      </c>
      <c r="X6" s="215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5" t="s">
        <v>11</v>
      </c>
      <c r="AH6" s="206"/>
      <c r="AI6" s="224" t="s">
        <v>78</v>
      </c>
      <c r="AJ6" s="22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14" t="s">
        <v>11</v>
      </c>
      <c r="AR6" s="215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5" t="s">
        <v>11</v>
      </c>
      <c r="BB6" s="206"/>
      <c r="BC6" s="224" t="s">
        <v>78</v>
      </c>
      <c r="BD6" s="22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14" t="s">
        <v>11</v>
      </c>
      <c r="BL6" s="215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241"/>
      <c r="C7" s="53" t="s">
        <v>17</v>
      </c>
      <c r="D7" s="54" t="s">
        <v>15</v>
      </c>
      <c r="E7" s="55" t="s">
        <v>40</v>
      </c>
      <c r="F7" s="56" t="s">
        <v>17</v>
      </c>
      <c r="G7" s="54" t="s">
        <v>15</v>
      </c>
      <c r="H7" s="55" t="s">
        <v>40</v>
      </c>
      <c r="I7" s="57" t="s">
        <v>17</v>
      </c>
      <c r="J7" s="58" t="s">
        <v>15</v>
      </c>
      <c r="K7" s="59" t="s">
        <v>40</v>
      </c>
      <c r="M7" s="205" t="s">
        <v>14</v>
      </c>
      <c r="N7" s="206"/>
      <c r="O7" s="217">
        <f>V7+AD7+V12+AD12+V17+AD17+V22+AD22+V27+AD27+V32+AD32+V37+AD37+V42+AD42+V47+AD47+V52+AD52+V57+AD57</f>
        <v>5275</v>
      </c>
      <c r="P7" s="221"/>
      <c r="Q7" s="15">
        <v>28</v>
      </c>
      <c r="R7" s="16">
        <v>36</v>
      </c>
      <c r="S7" s="16">
        <v>29</v>
      </c>
      <c r="T7" s="16">
        <v>42</v>
      </c>
      <c r="U7" s="16">
        <v>30</v>
      </c>
      <c r="V7" s="16">
        <f>SUM(Q7:U7)</f>
        <v>165</v>
      </c>
      <c r="W7" s="212" t="s">
        <v>14</v>
      </c>
      <c r="X7" s="213"/>
      <c r="Y7" s="16">
        <v>46</v>
      </c>
      <c r="Z7" s="16">
        <v>40</v>
      </c>
      <c r="AA7" s="16">
        <v>42</v>
      </c>
      <c r="AB7" s="16">
        <v>43</v>
      </c>
      <c r="AC7" s="16">
        <v>49</v>
      </c>
      <c r="AD7" s="17">
        <f>SUM(Y7:AC7)</f>
        <v>220</v>
      </c>
      <c r="AG7" s="205" t="s">
        <v>14</v>
      </c>
      <c r="AH7" s="206"/>
      <c r="AI7" s="217">
        <f>AP7+AX7+AP12+AX12+AP17+AX17+AP22+AX22+AP27+AX27+AP32+AX32+AP37+AX37+AP42+AX42+AP47+AX47+AP52+AX52+AP57+AX57</f>
        <v>25</v>
      </c>
      <c r="AJ7" s="221"/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f>SUM(AK7:AO7)</f>
        <v>0</v>
      </c>
      <c r="AQ7" s="212" t="s">
        <v>14</v>
      </c>
      <c r="AR7" s="213"/>
      <c r="AS7" s="180">
        <v>0</v>
      </c>
      <c r="AT7" s="180">
        <v>0</v>
      </c>
      <c r="AU7" s="180">
        <v>0</v>
      </c>
      <c r="AV7" s="180">
        <v>0</v>
      </c>
      <c r="AW7" s="180">
        <v>0</v>
      </c>
      <c r="AX7" s="17">
        <f>SUM(AS7:AW7)</f>
        <v>0</v>
      </c>
      <c r="BA7" s="205" t="s">
        <v>14</v>
      </c>
      <c r="BB7" s="206"/>
      <c r="BC7" s="217">
        <f>BJ7+BR7+BJ12+BR12+BJ17+BR17+BJ22+BR22+BJ27+BR27+BJ32+BR32+BJ37+BR37+BJ42+BR42+BJ47+BR47+BJ52+BR52+BJ57+BR57</f>
        <v>5300</v>
      </c>
      <c r="BD7" s="221"/>
      <c r="BE7" s="15">
        <f>Q7+AK7</f>
        <v>28</v>
      </c>
      <c r="BF7" s="16">
        <f aca="true" t="shared" si="0" ref="BF7:BJ8">R7+AL7</f>
        <v>36</v>
      </c>
      <c r="BG7" s="16">
        <f t="shared" si="0"/>
        <v>29</v>
      </c>
      <c r="BH7" s="16">
        <f t="shared" si="0"/>
        <v>42</v>
      </c>
      <c r="BI7" s="17">
        <f t="shared" si="0"/>
        <v>30</v>
      </c>
      <c r="BJ7" s="18">
        <f t="shared" si="0"/>
        <v>165</v>
      </c>
      <c r="BK7" s="223" t="s">
        <v>14</v>
      </c>
      <c r="BL7" s="223"/>
      <c r="BM7" s="15">
        <f>Y7+AS7</f>
        <v>46</v>
      </c>
      <c r="BN7" s="16">
        <f aca="true" t="shared" si="1" ref="BN7:BQ8">Z7+AT7</f>
        <v>40</v>
      </c>
      <c r="BO7" s="16">
        <f t="shared" si="1"/>
        <v>42</v>
      </c>
      <c r="BP7" s="16">
        <f t="shared" si="1"/>
        <v>43</v>
      </c>
      <c r="BQ7" s="17">
        <f t="shared" si="1"/>
        <v>49</v>
      </c>
      <c r="BR7" s="19">
        <f>SUM(BM7:BQ7)</f>
        <v>220</v>
      </c>
    </row>
    <row r="8" spans="2:70" ht="12.75" customHeight="1" thickBot="1">
      <c r="B8" s="60" t="s">
        <v>41</v>
      </c>
      <c r="C8" s="61">
        <f aca="true" t="shared" si="2" ref="C8:H8">+C10-C9</f>
        <v>3681</v>
      </c>
      <c r="D8" s="62">
        <f t="shared" si="2"/>
        <v>3622</v>
      </c>
      <c r="E8" s="63">
        <f t="shared" si="2"/>
        <v>7303</v>
      </c>
      <c r="F8" s="64">
        <f t="shared" si="2"/>
        <v>23</v>
      </c>
      <c r="G8" s="65">
        <f t="shared" si="2"/>
        <v>38</v>
      </c>
      <c r="H8" s="63">
        <f t="shared" si="2"/>
        <v>61</v>
      </c>
      <c r="I8" s="66">
        <f aca="true" t="shared" si="3" ref="I8:K10">+C8+F8</f>
        <v>3704</v>
      </c>
      <c r="J8" s="67">
        <f t="shared" si="3"/>
        <v>3660</v>
      </c>
      <c r="K8" s="68">
        <f t="shared" si="3"/>
        <v>7364</v>
      </c>
      <c r="L8" s="69"/>
      <c r="M8" s="205" t="s">
        <v>15</v>
      </c>
      <c r="N8" s="206"/>
      <c r="O8" s="217">
        <f>V8+AD8+V13+AD13+V18+AD18+V23+AD23+V28+AD28+V33+AD33+V38+AD38+V43+AD43+V48+AD48+V53+AD53+V58+AD58</f>
        <v>5853</v>
      </c>
      <c r="P8" s="221"/>
      <c r="Q8" s="20">
        <v>29</v>
      </c>
      <c r="R8" s="21">
        <v>36</v>
      </c>
      <c r="S8" s="21">
        <v>37</v>
      </c>
      <c r="T8" s="21">
        <v>40</v>
      </c>
      <c r="U8" s="21">
        <v>48</v>
      </c>
      <c r="V8" s="21">
        <f>SUM(Q8:U8)</f>
        <v>190</v>
      </c>
      <c r="W8" s="210" t="s">
        <v>16</v>
      </c>
      <c r="X8" s="211"/>
      <c r="Y8" s="21">
        <v>45</v>
      </c>
      <c r="Z8" s="38">
        <v>45</v>
      </c>
      <c r="AA8" s="21">
        <v>41</v>
      </c>
      <c r="AB8" s="21">
        <v>40</v>
      </c>
      <c r="AC8" s="21">
        <v>44</v>
      </c>
      <c r="AD8" s="22">
        <f>SUM(Y8:AC8)</f>
        <v>215</v>
      </c>
      <c r="AG8" s="205" t="s">
        <v>15</v>
      </c>
      <c r="AH8" s="206"/>
      <c r="AI8" s="217">
        <f>AP8+AX8+AP13+AX13+AP18+AX18+AP23+AX23+AP28+AX28+AP33+AX33+AP38+AX38+AP43+AX43+AP48+AX48+AP53+AX53+AP58+AX58</f>
        <v>39</v>
      </c>
      <c r="AJ8" s="221"/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f>SUM(AK8:AO8)</f>
        <v>0</v>
      </c>
      <c r="AQ8" s="210" t="s">
        <v>16</v>
      </c>
      <c r="AR8" s="211"/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2">
        <f>SUM(AS8:AW8)</f>
        <v>0</v>
      </c>
      <c r="BA8" s="205" t="s">
        <v>15</v>
      </c>
      <c r="BB8" s="206"/>
      <c r="BC8" s="217">
        <f>BJ8+BR8+BJ13+BR13+BJ18+BR18+BJ23+BR23+BJ28+BR28+BJ33+BR33+BJ38+BR38+BJ43+BR43+BJ48+BR48+BJ53+BR53+BJ58+BR58</f>
        <v>5892</v>
      </c>
      <c r="BD8" s="221"/>
      <c r="BE8" s="20">
        <f>Q8+AK8</f>
        <v>29</v>
      </c>
      <c r="BF8" s="21">
        <f t="shared" si="0"/>
        <v>36</v>
      </c>
      <c r="BG8" s="21">
        <f t="shared" si="0"/>
        <v>37</v>
      </c>
      <c r="BH8" s="21">
        <f t="shared" si="0"/>
        <v>40</v>
      </c>
      <c r="BI8" s="22">
        <f t="shared" si="0"/>
        <v>48</v>
      </c>
      <c r="BJ8" s="23">
        <f>SUM(BE8:BI8)</f>
        <v>190</v>
      </c>
      <c r="BK8" s="216" t="s">
        <v>16</v>
      </c>
      <c r="BL8" s="216"/>
      <c r="BM8" s="20">
        <f>Y8+AS8</f>
        <v>45</v>
      </c>
      <c r="BN8" s="21">
        <f t="shared" si="1"/>
        <v>45</v>
      </c>
      <c r="BO8" s="21">
        <f t="shared" si="1"/>
        <v>41</v>
      </c>
      <c r="BP8" s="21">
        <f t="shared" si="1"/>
        <v>40</v>
      </c>
      <c r="BQ8" s="22">
        <f t="shared" si="1"/>
        <v>44</v>
      </c>
      <c r="BR8" s="24">
        <f>SUM(BM8:BQ8)</f>
        <v>215</v>
      </c>
    </row>
    <row r="9" spans="2:70" ht="15.75" thickBot="1">
      <c r="B9" s="70" t="s">
        <v>42</v>
      </c>
      <c r="C9" s="71">
        <f>AB62</f>
        <v>1594</v>
      </c>
      <c r="D9" s="72">
        <f>AB63</f>
        <v>2231</v>
      </c>
      <c r="E9" s="73">
        <f>+C9+D9</f>
        <v>3825</v>
      </c>
      <c r="F9" s="74">
        <f>AV62</f>
        <v>2</v>
      </c>
      <c r="G9" s="72">
        <f>AV63</f>
        <v>1</v>
      </c>
      <c r="H9" s="73">
        <f>SUM(F9:G9)</f>
        <v>3</v>
      </c>
      <c r="I9" s="75">
        <f t="shared" si="3"/>
        <v>1596</v>
      </c>
      <c r="J9" s="76">
        <f t="shared" si="3"/>
        <v>2232</v>
      </c>
      <c r="K9" s="77">
        <f t="shared" si="3"/>
        <v>3828</v>
      </c>
      <c r="L9" s="69"/>
      <c r="M9" s="205" t="s">
        <v>13</v>
      </c>
      <c r="N9" s="206"/>
      <c r="O9" s="217">
        <f>SUM(O7:O8)</f>
        <v>11128</v>
      </c>
      <c r="P9" s="218"/>
      <c r="Q9" s="25">
        <f aca="true" t="shared" si="4" ref="Q9:V9">SUM(Q7:Q8)</f>
        <v>57</v>
      </c>
      <c r="R9" s="25">
        <f t="shared" si="4"/>
        <v>72</v>
      </c>
      <c r="S9" s="25">
        <f t="shared" si="4"/>
        <v>66</v>
      </c>
      <c r="T9" s="25">
        <f t="shared" si="4"/>
        <v>82</v>
      </c>
      <c r="U9" s="25">
        <f t="shared" si="4"/>
        <v>78</v>
      </c>
      <c r="V9" s="25">
        <f t="shared" si="4"/>
        <v>355</v>
      </c>
      <c r="W9" s="219" t="s">
        <v>13</v>
      </c>
      <c r="X9" s="220"/>
      <c r="Y9" s="25">
        <f aca="true" t="shared" si="5" ref="Y9:AD9">SUM(Y7:Y8)</f>
        <v>91</v>
      </c>
      <c r="Z9" s="25">
        <f t="shared" si="5"/>
        <v>85</v>
      </c>
      <c r="AA9" s="25">
        <f t="shared" si="5"/>
        <v>83</v>
      </c>
      <c r="AB9" s="25">
        <f t="shared" si="5"/>
        <v>83</v>
      </c>
      <c r="AC9" s="25">
        <f t="shared" si="5"/>
        <v>93</v>
      </c>
      <c r="AD9" s="25">
        <f t="shared" si="5"/>
        <v>435</v>
      </c>
      <c r="AG9" s="205" t="s">
        <v>13</v>
      </c>
      <c r="AH9" s="206"/>
      <c r="AI9" s="217">
        <f>SUM(AI7:AI8)</f>
        <v>64</v>
      </c>
      <c r="AJ9" s="218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9" t="s">
        <v>13</v>
      </c>
      <c r="AR9" s="220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5" t="s">
        <v>13</v>
      </c>
      <c r="BB9" s="206"/>
      <c r="BC9" s="217">
        <f>SUM(BC7:BC8)</f>
        <v>11192</v>
      </c>
      <c r="BD9" s="221"/>
      <c r="BE9" s="26">
        <f aca="true" t="shared" si="8" ref="BE9:BJ9">SUM(BE7:BE8)</f>
        <v>57</v>
      </c>
      <c r="BF9" s="27">
        <f t="shared" si="8"/>
        <v>72</v>
      </c>
      <c r="BG9" s="27">
        <f t="shared" si="8"/>
        <v>66</v>
      </c>
      <c r="BH9" s="27">
        <f t="shared" si="8"/>
        <v>82</v>
      </c>
      <c r="BI9" s="28">
        <f t="shared" si="8"/>
        <v>78</v>
      </c>
      <c r="BJ9" s="29">
        <f t="shared" si="8"/>
        <v>355</v>
      </c>
      <c r="BK9" s="222" t="s">
        <v>13</v>
      </c>
      <c r="BL9" s="222"/>
      <c r="BM9" s="26">
        <f aca="true" t="shared" si="9" ref="BM9:BR9">SUM(BM7:BM8)</f>
        <v>91</v>
      </c>
      <c r="BN9" s="27">
        <f t="shared" si="9"/>
        <v>85</v>
      </c>
      <c r="BO9" s="27">
        <f t="shared" si="9"/>
        <v>83</v>
      </c>
      <c r="BP9" s="27">
        <f t="shared" si="9"/>
        <v>83</v>
      </c>
      <c r="BQ9" s="28">
        <f t="shared" si="9"/>
        <v>93</v>
      </c>
      <c r="BR9" s="29">
        <f t="shared" si="9"/>
        <v>435</v>
      </c>
    </row>
    <row r="10" spans="2:70" ht="15.75" thickBot="1">
      <c r="B10" s="78" t="s">
        <v>13</v>
      </c>
      <c r="C10" s="79">
        <f>O7</f>
        <v>5275</v>
      </c>
      <c r="D10" s="80">
        <f>O8</f>
        <v>5853</v>
      </c>
      <c r="E10" s="81">
        <f>+C10+D10</f>
        <v>11128</v>
      </c>
      <c r="F10" s="82">
        <f>AI7</f>
        <v>25</v>
      </c>
      <c r="G10" s="80">
        <f>AI8</f>
        <v>39</v>
      </c>
      <c r="H10" s="81">
        <f>SUM(F10:G10)</f>
        <v>64</v>
      </c>
      <c r="I10" s="83">
        <f t="shared" si="3"/>
        <v>5300</v>
      </c>
      <c r="J10" s="84">
        <f t="shared" si="3"/>
        <v>5892</v>
      </c>
      <c r="K10" s="85">
        <f t="shared" si="3"/>
        <v>11192</v>
      </c>
      <c r="L10" s="69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86"/>
      <c r="D11" s="86"/>
      <c r="E11" s="69"/>
      <c r="F11" s="86"/>
      <c r="G11" s="86"/>
      <c r="H11" s="69"/>
      <c r="I11" s="87"/>
      <c r="J11" s="87"/>
      <c r="K11" s="88"/>
      <c r="L11" s="89"/>
      <c r="O11" s="205" t="s">
        <v>11</v>
      </c>
      <c r="P11" s="206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14" t="s">
        <v>11</v>
      </c>
      <c r="X11" s="215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5" t="s">
        <v>11</v>
      </c>
      <c r="AJ11" s="206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14" t="s">
        <v>11</v>
      </c>
      <c r="AR11" s="215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5" t="s">
        <v>11</v>
      </c>
      <c r="BD11" s="206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14" t="s">
        <v>11</v>
      </c>
      <c r="BL11" s="215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90" t="s">
        <v>43</v>
      </c>
      <c r="C12" s="91">
        <f aca="true" t="shared" si="10" ref="C12:K12">ROUND(C9/C10*100,2)</f>
        <v>30.22</v>
      </c>
      <c r="D12" s="92">
        <f t="shared" si="10"/>
        <v>38.12</v>
      </c>
      <c r="E12" s="93">
        <f t="shared" si="10"/>
        <v>34.37</v>
      </c>
      <c r="F12" s="91">
        <f t="shared" si="10"/>
        <v>8</v>
      </c>
      <c r="G12" s="92">
        <f t="shared" si="10"/>
        <v>2.56</v>
      </c>
      <c r="H12" s="93">
        <f t="shared" si="10"/>
        <v>4.69</v>
      </c>
      <c r="I12" s="94">
        <f t="shared" si="10"/>
        <v>30.11</v>
      </c>
      <c r="J12" s="95">
        <f t="shared" si="10"/>
        <v>37.88</v>
      </c>
      <c r="K12" s="96">
        <f t="shared" si="10"/>
        <v>34.2</v>
      </c>
      <c r="L12" s="89"/>
      <c r="N12" s="176"/>
      <c r="O12" s="205" t="s">
        <v>14</v>
      </c>
      <c r="P12" s="209"/>
      <c r="Q12" s="36">
        <v>54</v>
      </c>
      <c r="R12" s="16">
        <v>54</v>
      </c>
      <c r="S12" s="16">
        <v>58</v>
      </c>
      <c r="T12" s="16">
        <v>60</v>
      </c>
      <c r="U12" s="16">
        <v>39</v>
      </c>
      <c r="V12" s="16">
        <f>SUM(Q12:U12)</f>
        <v>265</v>
      </c>
      <c r="W12" s="212" t="s">
        <v>14</v>
      </c>
      <c r="X12" s="213"/>
      <c r="Y12" s="16">
        <v>47</v>
      </c>
      <c r="Z12" s="16">
        <v>65</v>
      </c>
      <c r="AA12" s="16">
        <v>52</v>
      </c>
      <c r="AB12" s="16">
        <v>44</v>
      </c>
      <c r="AC12" s="16">
        <v>52</v>
      </c>
      <c r="AD12" s="17">
        <f>SUM(Y12:AC12)</f>
        <v>260</v>
      </c>
      <c r="AI12" s="205" t="s">
        <v>14</v>
      </c>
      <c r="AJ12" s="209"/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f>SUM(AK12:AO12)</f>
        <v>0</v>
      </c>
      <c r="AQ12" s="212" t="s">
        <v>14</v>
      </c>
      <c r="AR12" s="213"/>
      <c r="AS12" s="180">
        <v>0</v>
      </c>
      <c r="AT12" s="180">
        <v>0</v>
      </c>
      <c r="AU12" s="180">
        <v>0</v>
      </c>
      <c r="AV12" s="180">
        <v>1</v>
      </c>
      <c r="AW12" s="180">
        <v>0</v>
      </c>
      <c r="AX12" s="17">
        <f>SUM(AS12:AW12)</f>
        <v>1</v>
      </c>
      <c r="BC12" s="205" t="s">
        <v>14</v>
      </c>
      <c r="BD12" s="209"/>
      <c r="BE12" s="34">
        <f>Q12+AK12</f>
        <v>54</v>
      </c>
      <c r="BF12" s="34">
        <f aca="true" t="shared" si="11" ref="BF12:BI13">R12+AL12</f>
        <v>54</v>
      </c>
      <c r="BG12" s="34">
        <f t="shared" si="11"/>
        <v>58</v>
      </c>
      <c r="BH12" s="34">
        <f t="shared" si="11"/>
        <v>60</v>
      </c>
      <c r="BI12" s="34">
        <f t="shared" si="11"/>
        <v>39</v>
      </c>
      <c r="BJ12" s="16">
        <f>SUM(BE12:BI12)</f>
        <v>265</v>
      </c>
      <c r="BK12" s="212" t="s">
        <v>14</v>
      </c>
      <c r="BL12" s="213"/>
      <c r="BM12" s="16">
        <f>Y12+AS12</f>
        <v>47</v>
      </c>
      <c r="BN12" s="16">
        <f aca="true" t="shared" si="12" ref="BN12:BQ13">Z12+AT12</f>
        <v>65</v>
      </c>
      <c r="BO12" s="16">
        <f t="shared" si="12"/>
        <v>52</v>
      </c>
      <c r="BP12" s="16">
        <f t="shared" si="12"/>
        <v>45</v>
      </c>
      <c r="BQ12" s="16">
        <f t="shared" si="12"/>
        <v>52</v>
      </c>
      <c r="BR12" s="17">
        <f>SUM(BM12:BQ12)</f>
        <v>261</v>
      </c>
    </row>
    <row r="13" spans="5:70" ht="16.5" thickBot="1" thickTop="1">
      <c r="E13" s="48"/>
      <c r="H13" s="48"/>
      <c r="I13" s="97"/>
      <c r="J13" s="97"/>
      <c r="K13" s="98"/>
      <c r="L13" s="89"/>
      <c r="O13" s="205" t="s">
        <v>16</v>
      </c>
      <c r="P13" s="209"/>
      <c r="Q13" s="20">
        <v>58</v>
      </c>
      <c r="R13" s="21">
        <v>53</v>
      </c>
      <c r="S13" s="21">
        <v>61</v>
      </c>
      <c r="T13" s="21">
        <v>46</v>
      </c>
      <c r="U13" s="21">
        <v>51</v>
      </c>
      <c r="V13" s="21">
        <f>SUM(Q13:U13)</f>
        <v>269</v>
      </c>
      <c r="W13" s="210" t="s">
        <v>16</v>
      </c>
      <c r="X13" s="211"/>
      <c r="Y13" s="21">
        <v>76</v>
      </c>
      <c r="Z13" s="21">
        <v>47</v>
      </c>
      <c r="AA13" s="21">
        <v>47</v>
      </c>
      <c r="AB13" s="21">
        <v>46</v>
      </c>
      <c r="AC13" s="21">
        <v>53</v>
      </c>
      <c r="AD13" s="22">
        <f>SUM(Y13:AC13)</f>
        <v>269</v>
      </c>
      <c r="AI13" s="205" t="s">
        <v>16</v>
      </c>
      <c r="AJ13" s="209"/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f>SUM(AK13:AO13)</f>
        <v>0</v>
      </c>
      <c r="AQ13" s="210" t="s">
        <v>16</v>
      </c>
      <c r="AR13" s="211"/>
      <c r="AS13" s="21">
        <v>0</v>
      </c>
      <c r="AT13" s="21">
        <v>0</v>
      </c>
      <c r="AU13" s="21">
        <v>0</v>
      </c>
      <c r="AV13" s="21">
        <v>0</v>
      </c>
      <c r="AW13" s="21">
        <v>1</v>
      </c>
      <c r="AX13" s="22">
        <f>SUM(AS13:AW13)</f>
        <v>1</v>
      </c>
      <c r="BC13" s="205" t="s">
        <v>16</v>
      </c>
      <c r="BD13" s="209"/>
      <c r="BE13" s="34">
        <f>Q13+AK13</f>
        <v>58</v>
      </c>
      <c r="BF13" s="34">
        <f t="shared" si="11"/>
        <v>53</v>
      </c>
      <c r="BG13" s="34">
        <f t="shared" si="11"/>
        <v>61</v>
      </c>
      <c r="BH13" s="34">
        <f t="shared" si="11"/>
        <v>46</v>
      </c>
      <c r="BI13" s="34">
        <f t="shared" si="11"/>
        <v>51</v>
      </c>
      <c r="BJ13" s="21">
        <f>SUM(BE13:BI13)</f>
        <v>269</v>
      </c>
      <c r="BK13" s="210" t="s">
        <v>16</v>
      </c>
      <c r="BL13" s="211"/>
      <c r="BM13" s="16">
        <f>Y13+AS13</f>
        <v>76</v>
      </c>
      <c r="BN13" s="16">
        <f t="shared" si="12"/>
        <v>47</v>
      </c>
      <c r="BO13" s="16">
        <f t="shared" si="12"/>
        <v>47</v>
      </c>
      <c r="BP13" s="16">
        <f t="shared" si="12"/>
        <v>46</v>
      </c>
      <c r="BQ13" s="16">
        <f t="shared" si="12"/>
        <v>54</v>
      </c>
      <c r="BR13" s="22">
        <f>SUM(BM13:BQ13)</f>
        <v>270</v>
      </c>
    </row>
    <row r="14" spans="1:70" ht="15">
      <c r="A14" s="2"/>
      <c r="E14" s="48"/>
      <c r="H14" s="48"/>
      <c r="I14" s="97"/>
      <c r="J14" s="97"/>
      <c r="K14" s="98"/>
      <c r="L14" s="99"/>
      <c r="O14" s="205" t="s">
        <v>13</v>
      </c>
      <c r="P14" s="206"/>
      <c r="Q14" s="25">
        <f aca="true" t="shared" si="13" ref="Q14:V14">SUM(Q12:Q13)</f>
        <v>112</v>
      </c>
      <c r="R14" s="25">
        <f t="shared" si="13"/>
        <v>107</v>
      </c>
      <c r="S14" s="25">
        <f t="shared" si="13"/>
        <v>119</v>
      </c>
      <c r="T14" s="25">
        <f t="shared" si="13"/>
        <v>106</v>
      </c>
      <c r="U14" s="25">
        <f t="shared" si="13"/>
        <v>90</v>
      </c>
      <c r="V14" s="25">
        <f t="shared" si="13"/>
        <v>534</v>
      </c>
      <c r="W14" s="207" t="s">
        <v>13</v>
      </c>
      <c r="X14" s="208"/>
      <c r="Y14" s="25">
        <f aca="true" t="shared" si="14" ref="Y14:AD14">SUM(Y12:Y13)</f>
        <v>123</v>
      </c>
      <c r="Z14" s="25">
        <f t="shared" si="14"/>
        <v>112</v>
      </c>
      <c r="AA14" s="25">
        <f t="shared" si="14"/>
        <v>99</v>
      </c>
      <c r="AB14" s="25">
        <f t="shared" si="14"/>
        <v>90</v>
      </c>
      <c r="AC14" s="25">
        <f t="shared" si="14"/>
        <v>105</v>
      </c>
      <c r="AD14" s="25">
        <f t="shared" si="14"/>
        <v>529</v>
      </c>
      <c r="AI14" s="205" t="s">
        <v>13</v>
      </c>
      <c r="AJ14" s="206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07" t="s">
        <v>13</v>
      </c>
      <c r="AR14" s="208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1</v>
      </c>
      <c r="AW14" s="25">
        <f t="shared" si="16"/>
        <v>1</v>
      </c>
      <c r="AX14" s="25">
        <f t="shared" si="16"/>
        <v>2</v>
      </c>
      <c r="BC14" s="205" t="s">
        <v>13</v>
      </c>
      <c r="BD14" s="206"/>
      <c r="BE14" s="25">
        <f aca="true" t="shared" si="17" ref="BE14:BJ14">SUM(BE12:BE13)</f>
        <v>112</v>
      </c>
      <c r="BF14" s="25">
        <f t="shared" si="17"/>
        <v>107</v>
      </c>
      <c r="BG14" s="25">
        <f t="shared" si="17"/>
        <v>119</v>
      </c>
      <c r="BH14" s="25">
        <f t="shared" si="17"/>
        <v>106</v>
      </c>
      <c r="BI14" s="25">
        <f t="shared" si="17"/>
        <v>90</v>
      </c>
      <c r="BJ14" s="25">
        <f t="shared" si="17"/>
        <v>534</v>
      </c>
      <c r="BK14" s="207" t="s">
        <v>13</v>
      </c>
      <c r="BL14" s="208"/>
      <c r="BM14" s="25">
        <f aca="true" t="shared" si="18" ref="BM14:BR14">SUM(BM12:BM13)</f>
        <v>123</v>
      </c>
      <c r="BN14" s="25">
        <f t="shared" si="18"/>
        <v>112</v>
      </c>
      <c r="BO14" s="25">
        <f t="shared" si="18"/>
        <v>99</v>
      </c>
      <c r="BP14" s="25">
        <f t="shared" si="18"/>
        <v>91</v>
      </c>
      <c r="BQ14" s="25">
        <f t="shared" si="18"/>
        <v>106</v>
      </c>
      <c r="BR14" s="25">
        <f t="shared" si="18"/>
        <v>531</v>
      </c>
    </row>
    <row r="15" spans="1:70" ht="15.75" thickBot="1">
      <c r="A15" s="2"/>
      <c r="E15" s="48"/>
      <c r="H15" s="48"/>
      <c r="I15" s="97"/>
      <c r="J15" s="97"/>
      <c r="K15" s="98"/>
      <c r="L15" s="99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00" t="s">
        <v>44</v>
      </c>
      <c r="C16" s="250" t="s">
        <v>37</v>
      </c>
      <c r="D16" s="251"/>
      <c r="E16" s="252"/>
      <c r="F16" s="250" t="s">
        <v>38</v>
      </c>
      <c r="G16" s="251"/>
      <c r="H16" s="252"/>
      <c r="I16" s="253" t="s">
        <v>45</v>
      </c>
      <c r="J16" s="254"/>
      <c r="K16" s="255"/>
      <c r="L16" s="69"/>
      <c r="O16" s="205" t="s">
        <v>11</v>
      </c>
      <c r="P16" s="206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14" t="s">
        <v>11</v>
      </c>
      <c r="X16" s="215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5" t="s">
        <v>11</v>
      </c>
      <c r="AJ16" s="206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14" t="s">
        <v>11</v>
      </c>
      <c r="AR16" s="215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5" t="s">
        <v>11</v>
      </c>
      <c r="BD16" s="206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14" t="s">
        <v>11</v>
      </c>
      <c r="BL16" s="215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01" t="s">
        <v>46</v>
      </c>
      <c r="C17" s="102">
        <f>V27+AD27+V32+AD32+V37</f>
        <v>1788</v>
      </c>
      <c r="D17" s="103">
        <f>V28+AD28+V33+AD33+V38</f>
        <v>1755</v>
      </c>
      <c r="E17" s="104">
        <f>SUM(C17:D17)</f>
        <v>3543</v>
      </c>
      <c r="F17" s="105">
        <f>AP27+AX27+AP32+AX32+AP37</f>
        <v>3</v>
      </c>
      <c r="G17" s="103">
        <f>AP28+AX28+AP33+AX33+AP38</f>
        <v>19</v>
      </c>
      <c r="H17" s="104">
        <f>SUM(F17:G17)</f>
        <v>22</v>
      </c>
      <c r="I17" s="106">
        <f aca="true" t="shared" si="19" ref="I17:K20">+C17+F17</f>
        <v>1791</v>
      </c>
      <c r="J17" s="107">
        <f t="shared" si="19"/>
        <v>1774</v>
      </c>
      <c r="K17" s="108">
        <f t="shared" si="19"/>
        <v>3565</v>
      </c>
      <c r="L17" s="69"/>
      <c r="O17" s="205" t="s">
        <v>14</v>
      </c>
      <c r="P17" s="209"/>
      <c r="Q17" s="15">
        <v>45</v>
      </c>
      <c r="R17" s="16">
        <v>47</v>
      </c>
      <c r="S17" s="16">
        <v>38</v>
      </c>
      <c r="T17" s="16">
        <v>32</v>
      </c>
      <c r="U17" s="16">
        <v>50</v>
      </c>
      <c r="V17" s="16">
        <f>SUM(Q17:U17)</f>
        <v>212</v>
      </c>
      <c r="W17" s="212" t="s">
        <v>14</v>
      </c>
      <c r="X17" s="213"/>
      <c r="Y17" s="16">
        <v>35</v>
      </c>
      <c r="Z17" s="16">
        <v>48</v>
      </c>
      <c r="AA17" s="16">
        <v>44</v>
      </c>
      <c r="AB17" s="16">
        <v>39</v>
      </c>
      <c r="AC17" s="16">
        <v>52</v>
      </c>
      <c r="AD17" s="17">
        <f>SUM(Y17:AC17)</f>
        <v>218</v>
      </c>
      <c r="AI17" s="205" t="s">
        <v>14</v>
      </c>
      <c r="AJ17" s="209"/>
      <c r="AK17" s="36">
        <v>1</v>
      </c>
      <c r="AL17" s="16">
        <v>1</v>
      </c>
      <c r="AM17" s="16">
        <v>0</v>
      </c>
      <c r="AN17" s="16">
        <v>1</v>
      </c>
      <c r="AO17" s="16">
        <v>2</v>
      </c>
      <c r="AP17" s="16">
        <f>SUM(AK17:AO17)</f>
        <v>5</v>
      </c>
      <c r="AQ17" s="212" t="s">
        <v>14</v>
      </c>
      <c r="AR17" s="213"/>
      <c r="AS17" s="16">
        <v>3</v>
      </c>
      <c r="AT17" s="16">
        <v>1</v>
      </c>
      <c r="AU17" s="16">
        <v>2</v>
      </c>
      <c r="AV17" s="16">
        <v>0</v>
      </c>
      <c r="AW17" s="16">
        <v>2</v>
      </c>
      <c r="AX17" s="17">
        <f>SUM(AS17:AW17)</f>
        <v>8</v>
      </c>
      <c r="BC17" s="205" t="s">
        <v>14</v>
      </c>
      <c r="BD17" s="209"/>
      <c r="BE17" s="15">
        <f>Q17+AK17</f>
        <v>46</v>
      </c>
      <c r="BF17" s="15">
        <f aca="true" t="shared" si="20" ref="BF17:BI18">R17+AL17</f>
        <v>48</v>
      </c>
      <c r="BG17" s="15">
        <f t="shared" si="20"/>
        <v>38</v>
      </c>
      <c r="BH17" s="15">
        <f t="shared" si="20"/>
        <v>33</v>
      </c>
      <c r="BI17" s="15">
        <f t="shared" si="20"/>
        <v>52</v>
      </c>
      <c r="BJ17" s="16">
        <f>SUM(BE17:BI17)</f>
        <v>217</v>
      </c>
      <c r="BK17" s="212" t="s">
        <v>14</v>
      </c>
      <c r="BL17" s="213"/>
      <c r="BM17" s="16">
        <f>Y17+AS17</f>
        <v>38</v>
      </c>
      <c r="BN17" s="16">
        <f aca="true" t="shared" si="21" ref="BN17:BQ18">Z17+AT17</f>
        <v>49</v>
      </c>
      <c r="BO17" s="16">
        <f t="shared" si="21"/>
        <v>46</v>
      </c>
      <c r="BP17" s="16">
        <f t="shared" si="21"/>
        <v>39</v>
      </c>
      <c r="BQ17" s="16">
        <f t="shared" si="21"/>
        <v>54</v>
      </c>
      <c r="BR17" s="17">
        <f>SUM(BM17:BQ17)</f>
        <v>226</v>
      </c>
    </row>
    <row r="18" spans="2:70" ht="15.75" thickBot="1">
      <c r="B18" s="109" t="s">
        <v>47</v>
      </c>
      <c r="C18" s="110">
        <f>AD37</f>
        <v>533</v>
      </c>
      <c r="D18" s="111">
        <f>AD38</f>
        <v>562</v>
      </c>
      <c r="E18" s="112">
        <f>SUM(C18:D18)</f>
        <v>1095</v>
      </c>
      <c r="F18" s="113">
        <f>AX37</f>
        <v>1</v>
      </c>
      <c r="G18" s="111">
        <f>AX38</f>
        <v>0</v>
      </c>
      <c r="H18" s="112">
        <f>SUM(F18:G18)</f>
        <v>1</v>
      </c>
      <c r="I18" s="114">
        <f t="shared" si="19"/>
        <v>534</v>
      </c>
      <c r="J18" s="115">
        <f t="shared" si="19"/>
        <v>562</v>
      </c>
      <c r="K18" s="116">
        <f t="shared" si="19"/>
        <v>1096</v>
      </c>
      <c r="L18" s="89"/>
      <c r="O18" s="205" t="s">
        <v>16</v>
      </c>
      <c r="P18" s="209"/>
      <c r="Q18" s="20">
        <v>52</v>
      </c>
      <c r="R18" s="21">
        <v>47</v>
      </c>
      <c r="S18" s="21">
        <v>36</v>
      </c>
      <c r="T18" s="21">
        <v>42</v>
      </c>
      <c r="U18" s="21">
        <v>31</v>
      </c>
      <c r="V18" s="21">
        <f>SUM(Q18:U18)</f>
        <v>208</v>
      </c>
      <c r="W18" s="210" t="s">
        <v>16</v>
      </c>
      <c r="X18" s="211"/>
      <c r="Y18" s="21">
        <v>29</v>
      </c>
      <c r="Z18" s="21">
        <v>38</v>
      </c>
      <c r="AA18" s="21">
        <v>34</v>
      </c>
      <c r="AB18" s="21">
        <v>34</v>
      </c>
      <c r="AC18" s="21">
        <v>34</v>
      </c>
      <c r="AD18" s="22">
        <f>SUM(Y18:AC18)</f>
        <v>169</v>
      </c>
      <c r="AI18" s="205" t="s">
        <v>16</v>
      </c>
      <c r="AJ18" s="209"/>
      <c r="AK18" s="20">
        <v>0</v>
      </c>
      <c r="AL18" s="21">
        <v>1</v>
      </c>
      <c r="AM18" s="21">
        <v>0</v>
      </c>
      <c r="AN18" s="21">
        <v>0</v>
      </c>
      <c r="AO18" s="21">
        <v>0</v>
      </c>
      <c r="AP18" s="21">
        <f>SUM(AK18:AO18)</f>
        <v>1</v>
      </c>
      <c r="AQ18" s="210" t="s">
        <v>16</v>
      </c>
      <c r="AR18" s="211"/>
      <c r="AS18" s="21">
        <v>0</v>
      </c>
      <c r="AT18" s="21">
        <v>1</v>
      </c>
      <c r="AU18" s="21">
        <v>1</v>
      </c>
      <c r="AV18" s="21">
        <v>0</v>
      </c>
      <c r="AW18" s="21">
        <v>1</v>
      </c>
      <c r="AX18" s="22">
        <f>SUM(AS18:AW18)</f>
        <v>3</v>
      </c>
      <c r="BC18" s="205" t="s">
        <v>16</v>
      </c>
      <c r="BD18" s="209"/>
      <c r="BE18" s="20">
        <f>Q18+AK18</f>
        <v>52</v>
      </c>
      <c r="BF18" s="20">
        <f t="shared" si="20"/>
        <v>48</v>
      </c>
      <c r="BG18" s="20">
        <f t="shared" si="20"/>
        <v>36</v>
      </c>
      <c r="BH18" s="20">
        <f t="shared" si="20"/>
        <v>42</v>
      </c>
      <c r="BI18" s="20">
        <f t="shared" si="20"/>
        <v>31</v>
      </c>
      <c r="BJ18" s="21">
        <f>SUM(BE18:BI18)</f>
        <v>209</v>
      </c>
      <c r="BK18" s="210" t="s">
        <v>16</v>
      </c>
      <c r="BL18" s="211"/>
      <c r="BM18" s="16">
        <f>Y18+AS18</f>
        <v>29</v>
      </c>
      <c r="BN18" s="16">
        <f t="shared" si="21"/>
        <v>39</v>
      </c>
      <c r="BO18" s="16">
        <f t="shared" si="21"/>
        <v>35</v>
      </c>
      <c r="BP18" s="16">
        <f t="shared" si="21"/>
        <v>34</v>
      </c>
      <c r="BQ18" s="16">
        <f t="shared" si="21"/>
        <v>35</v>
      </c>
      <c r="BR18" s="22">
        <f>SUM(BM18:BQ18)</f>
        <v>172</v>
      </c>
    </row>
    <row r="19" spans="2:70" ht="15">
      <c r="B19" s="117" t="s">
        <v>48</v>
      </c>
      <c r="C19" s="71">
        <f>V42</f>
        <v>345</v>
      </c>
      <c r="D19" s="72">
        <f>V43</f>
        <v>378</v>
      </c>
      <c r="E19" s="73">
        <f>SUM(C19:D19)</f>
        <v>723</v>
      </c>
      <c r="F19" s="74">
        <f>AP42</f>
        <v>0</v>
      </c>
      <c r="G19" s="72">
        <f>AP43</f>
        <v>1</v>
      </c>
      <c r="H19" s="73">
        <f>SUM(F19:G19)</f>
        <v>1</v>
      </c>
      <c r="I19" s="75">
        <f t="shared" si="19"/>
        <v>345</v>
      </c>
      <c r="J19" s="76">
        <f t="shared" si="19"/>
        <v>379</v>
      </c>
      <c r="K19" s="118">
        <f t="shared" si="19"/>
        <v>724</v>
      </c>
      <c r="L19" s="89"/>
      <c r="O19" s="205" t="s">
        <v>13</v>
      </c>
      <c r="P19" s="206"/>
      <c r="Q19" s="25">
        <f aca="true" t="shared" si="22" ref="Q19:V19">SUM(Q17:Q18)</f>
        <v>97</v>
      </c>
      <c r="R19" s="25">
        <f t="shared" si="22"/>
        <v>94</v>
      </c>
      <c r="S19" s="25">
        <f t="shared" si="22"/>
        <v>74</v>
      </c>
      <c r="T19" s="25">
        <f t="shared" si="22"/>
        <v>74</v>
      </c>
      <c r="U19" s="25">
        <f t="shared" si="22"/>
        <v>81</v>
      </c>
      <c r="V19" s="25">
        <f t="shared" si="22"/>
        <v>420</v>
      </c>
      <c r="W19" s="207" t="s">
        <v>13</v>
      </c>
      <c r="X19" s="208"/>
      <c r="Y19" s="25">
        <f aca="true" t="shared" si="23" ref="Y19:AD19">SUM(Y17:Y18)</f>
        <v>64</v>
      </c>
      <c r="Z19" s="25">
        <f t="shared" si="23"/>
        <v>86</v>
      </c>
      <c r="AA19" s="25">
        <f t="shared" si="23"/>
        <v>78</v>
      </c>
      <c r="AB19" s="25">
        <f t="shared" si="23"/>
        <v>73</v>
      </c>
      <c r="AC19" s="25">
        <f t="shared" si="23"/>
        <v>86</v>
      </c>
      <c r="AD19" s="25">
        <f t="shared" si="23"/>
        <v>387</v>
      </c>
      <c r="AI19" s="205" t="s">
        <v>13</v>
      </c>
      <c r="AJ19" s="206"/>
      <c r="AK19" s="25">
        <f aca="true" t="shared" si="24" ref="AK19:AP19">SUM(AK17:AK18)</f>
        <v>1</v>
      </c>
      <c r="AL19" s="25">
        <f t="shared" si="24"/>
        <v>2</v>
      </c>
      <c r="AM19" s="25">
        <f t="shared" si="24"/>
        <v>0</v>
      </c>
      <c r="AN19" s="25">
        <f t="shared" si="24"/>
        <v>1</v>
      </c>
      <c r="AO19" s="25">
        <f t="shared" si="24"/>
        <v>2</v>
      </c>
      <c r="AP19" s="25">
        <f t="shared" si="24"/>
        <v>6</v>
      </c>
      <c r="AQ19" s="207" t="s">
        <v>13</v>
      </c>
      <c r="AR19" s="208"/>
      <c r="AS19" s="25">
        <f aca="true" t="shared" si="25" ref="AS19:AX19">SUM(AS17:AS18)</f>
        <v>3</v>
      </c>
      <c r="AT19" s="25">
        <f t="shared" si="25"/>
        <v>2</v>
      </c>
      <c r="AU19" s="25">
        <f t="shared" si="25"/>
        <v>3</v>
      </c>
      <c r="AV19" s="25">
        <f t="shared" si="25"/>
        <v>0</v>
      </c>
      <c r="AW19" s="25">
        <f t="shared" si="25"/>
        <v>3</v>
      </c>
      <c r="AX19" s="25">
        <f t="shared" si="25"/>
        <v>11</v>
      </c>
      <c r="BC19" s="205" t="s">
        <v>13</v>
      </c>
      <c r="BD19" s="206"/>
      <c r="BE19" s="25">
        <f aca="true" t="shared" si="26" ref="BE19:BJ19">SUM(BE17:BE18)</f>
        <v>98</v>
      </c>
      <c r="BF19" s="25">
        <f t="shared" si="26"/>
        <v>96</v>
      </c>
      <c r="BG19" s="25">
        <f t="shared" si="26"/>
        <v>74</v>
      </c>
      <c r="BH19" s="25">
        <f t="shared" si="26"/>
        <v>75</v>
      </c>
      <c r="BI19" s="25">
        <f t="shared" si="26"/>
        <v>83</v>
      </c>
      <c r="BJ19" s="25">
        <f t="shared" si="26"/>
        <v>426</v>
      </c>
      <c r="BK19" s="207" t="s">
        <v>13</v>
      </c>
      <c r="BL19" s="208"/>
      <c r="BM19" s="25">
        <f aca="true" t="shared" si="27" ref="BM19:BR19">SUM(BM17:BM18)</f>
        <v>67</v>
      </c>
      <c r="BN19" s="25">
        <f t="shared" si="27"/>
        <v>88</v>
      </c>
      <c r="BO19" s="25">
        <f t="shared" si="27"/>
        <v>81</v>
      </c>
      <c r="BP19" s="25">
        <f t="shared" si="27"/>
        <v>73</v>
      </c>
      <c r="BQ19" s="25">
        <f t="shared" si="27"/>
        <v>89</v>
      </c>
      <c r="BR19" s="25">
        <f t="shared" si="27"/>
        <v>398</v>
      </c>
    </row>
    <row r="20" spans="2:70" ht="15.75" thickBot="1">
      <c r="B20" s="119" t="s">
        <v>24</v>
      </c>
      <c r="C20" s="120">
        <f>C9-C18-C19</f>
        <v>716</v>
      </c>
      <c r="D20" s="121">
        <f>D9-D18-D19</f>
        <v>1291</v>
      </c>
      <c r="E20" s="122">
        <f>SUM(C20:D20)</f>
        <v>2007</v>
      </c>
      <c r="F20" s="123">
        <f>F9-F18-F19</f>
        <v>1</v>
      </c>
      <c r="G20" s="121">
        <f>G9-G18-G19</f>
        <v>0</v>
      </c>
      <c r="H20" s="124">
        <f>H9-H18-H19</f>
        <v>1</v>
      </c>
      <c r="I20" s="125">
        <f>+C20+F20</f>
        <v>717</v>
      </c>
      <c r="J20" s="126">
        <f t="shared" si="19"/>
        <v>1291</v>
      </c>
      <c r="K20" s="127">
        <f t="shared" si="19"/>
        <v>2008</v>
      </c>
      <c r="L20" s="89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256" t="s">
        <v>49</v>
      </c>
      <c r="C21" s="258" t="s">
        <v>50</v>
      </c>
      <c r="D21" s="260" t="s">
        <v>51</v>
      </c>
      <c r="E21" s="262" t="s">
        <v>52</v>
      </c>
      <c r="F21" s="258" t="s">
        <v>50</v>
      </c>
      <c r="G21" s="260" t="s">
        <v>51</v>
      </c>
      <c r="H21" s="262" t="s">
        <v>53</v>
      </c>
      <c r="I21" s="264" t="s">
        <v>50</v>
      </c>
      <c r="J21" s="266" t="s">
        <v>51</v>
      </c>
      <c r="K21" s="268" t="s">
        <v>54</v>
      </c>
      <c r="L21" s="89"/>
      <c r="O21" s="205" t="s">
        <v>11</v>
      </c>
      <c r="P21" s="206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14" t="s">
        <v>11</v>
      </c>
      <c r="X21" s="215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5" t="s">
        <v>11</v>
      </c>
      <c r="AJ21" s="206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14" t="s">
        <v>11</v>
      </c>
      <c r="AR21" s="215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5" t="s">
        <v>11</v>
      </c>
      <c r="BD21" s="206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14" t="s">
        <v>11</v>
      </c>
      <c r="BL21" s="215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257"/>
      <c r="C22" s="259"/>
      <c r="D22" s="261"/>
      <c r="E22" s="263"/>
      <c r="F22" s="259"/>
      <c r="G22" s="261"/>
      <c r="H22" s="263"/>
      <c r="I22" s="265"/>
      <c r="J22" s="267"/>
      <c r="K22" s="269"/>
      <c r="L22" s="89"/>
      <c r="O22" s="205" t="s">
        <v>14</v>
      </c>
      <c r="P22" s="209"/>
      <c r="Q22" s="15">
        <v>42</v>
      </c>
      <c r="R22" s="16">
        <v>50</v>
      </c>
      <c r="S22" s="16">
        <v>47</v>
      </c>
      <c r="T22" s="16">
        <v>55</v>
      </c>
      <c r="U22" s="16">
        <v>58</v>
      </c>
      <c r="V22" s="16">
        <f>SUM(Q22:U22)</f>
        <v>252</v>
      </c>
      <c r="W22" s="212" t="s">
        <v>14</v>
      </c>
      <c r="X22" s="213"/>
      <c r="Y22" s="16">
        <v>60</v>
      </c>
      <c r="Z22" s="16">
        <v>47</v>
      </c>
      <c r="AA22" s="16">
        <v>61</v>
      </c>
      <c r="AB22" s="16">
        <v>59</v>
      </c>
      <c r="AC22" s="37">
        <v>74</v>
      </c>
      <c r="AD22" s="17">
        <f>SUM(Y22:AC22)</f>
        <v>301</v>
      </c>
      <c r="AI22" s="205" t="s">
        <v>14</v>
      </c>
      <c r="AJ22" s="209"/>
      <c r="AK22" s="15">
        <v>2</v>
      </c>
      <c r="AL22" s="16">
        <v>0</v>
      </c>
      <c r="AM22" s="16">
        <v>1</v>
      </c>
      <c r="AN22" s="16">
        <v>0</v>
      </c>
      <c r="AO22" s="16">
        <v>2</v>
      </c>
      <c r="AP22" s="16">
        <f>SUM(AK22:AO22)</f>
        <v>5</v>
      </c>
      <c r="AQ22" s="212" t="s">
        <v>14</v>
      </c>
      <c r="AR22" s="213"/>
      <c r="AS22" s="16">
        <v>0</v>
      </c>
      <c r="AT22" s="16">
        <v>0</v>
      </c>
      <c r="AU22" s="16">
        <v>1</v>
      </c>
      <c r="AV22" s="16">
        <v>0</v>
      </c>
      <c r="AW22" s="16">
        <v>0</v>
      </c>
      <c r="AX22" s="17">
        <f>SUM(AS22:AW22)</f>
        <v>1</v>
      </c>
      <c r="BC22" s="205" t="s">
        <v>14</v>
      </c>
      <c r="BD22" s="209"/>
      <c r="BE22" s="15">
        <f>Q22+AK22</f>
        <v>44</v>
      </c>
      <c r="BF22" s="15">
        <f aca="true" t="shared" si="28" ref="BF22:BI23">R22+AL22</f>
        <v>50</v>
      </c>
      <c r="BG22" s="15">
        <f t="shared" si="28"/>
        <v>48</v>
      </c>
      <c r="BH22" s="15">
        <f t="shared" si="28"/>
        <v>55</v>
      </c>
      <c r="BI22" s="15">
        <f t="shared" si="28"/>
        <v>60</v>
      </c>
      <c r="BJ22" s="16">
        <f>SUM(BE22:BI22)</f>
        <v>257</v>
      </c>
      <c r="BK22" s="212" t="s">
        <v>14</v>
      </c>
      <c r="BL22" s="213"/>
      <c r="BM22" s="16">
        <f>Y22+AS22</f>
        <v>60</v>
      </c>
      <c r="BN22" s="16">
        <f aca="true" t="shared" si="29" ref="BN22:BQ23">Z22+AT22</f>
        <v>47</v>
      </c>
      <c r="BO22" s="16">
        <f t="shared" si="29"/>
        <v>62</v>
      </c>
      <c r="BP22" s="16">
        <f t="shared" si="29"/>
        <v>59</v>
      </c>
      <c r="BQ22" s="16">
        <f t="shared" si="29"/>
        <v>74</v>
      </c>
      <c r="BR22" s="17">
        <f>SUM(BM22:BQ22)</f>
        <v>302</v>
      </c>
    </row>
    <row r="23" spans="2:70" ht="16.5" thickBot="1" thickTop="1">
      <c r="B23" s="128" t="s">
        <v>46</v>
      </c>
      <c r="C23" s="129">
        <f>ROUND(C17/$C$10,4)</f>
        <v>0.339</v>
      </c>
      <c r="D23" s="130">
        <f>ROUND(D17/$D$10,4)</f>
        <v>0.2998</v>
      </c>
      <c r="E23" s="131">
        <f>ROUND(E17/$E$10,4)</f>
        <v>0.3184</v>
      </c>
      <c r="F23" s="129">
        <f>ROUND(F17/$F$10,4)</f>
        <v>0.12</v>
      </c>
      <c r="G23" s="130">
        <f>ROUND(G17/$G$10,4)</f>
        <v>0.4872</v>
      </c>
      <c r="H23" s="131">
        <f>ROUND(H17/$H$10,4)</f>
        <v>0.3438</v>
      </c>
      <c r="I23" s="132">
        <f>ROUND(I17/$I$10,4)</f>
        <v>0.3379</v>
      </c>
      <c r="J23" s="133">
        <f>ROUND(J17/$J$10,4)</f>
        <v>0.3011</v>
      </c>
      <c r="K23" s="134">
        <f>ROUND(K17/$K$10,4)</f>
        <v>0.3185</v>
      </c>
      <c r="L23" s="89"/>
      <c r="O23" s="205" t="s">
        <v>16</v>
      </c>
      <c r="P23" s="209"/>
      <c r="Q23" s="20">
        <v>44</v>
      </c>
      <c r="R23" s="21">
        <v>38</v>
      </c>
      <c r="S23" s="21">
        <v>50</v>
      </c>
      <c r="T23" s="21">
        <v>56</v>
      </c>
      <c r="U23" s="21">
        <v>61</v>
      </c>
      <c r="V23" s="21">
        <f>SUM(Q23:U23)</f>
        <v>249</v>
      </c>
      <c r="W23" s="210" t="s">
        <v>16</v>
      </c>
      <c r="X23" s="211"/>
      <c r="Y23" s="21">
        <v>48</v>
      </c>
      <c r="Z23" s="21">
        <v>53</v>
      </c>
      <c r="AA23" s="21">
        <v>60</v>
      </c>
      <c r="AB23" s="21">
        <v>69</v>
      </c>
      <c r="AC23" s="38">
        <v>68</v>
      </c>
      <c r="AD23" s="22">
        <f>SUM(Y23:AC23)</f>
        <v>298</v>
      </c>
      <c r="AI23" s="205" t="s">
        <v>16</v>
      </c>
      <c r="AJ23" s="209"/>
      <c r="AK23" s="20">
        <v>4</v>
      </c>
      <c r="AL23" s="21">
        <v>0</v>
      </c>
      <c r="AM23" s="21">
        <v>1</v>
      </c>
      <c r="AN23" s="21">
        <v>2</v>
      </c>
      <c r="AO23" s="21">
        <v>1</v>
      </c>
      <c r="AP23" s="21">
        <f>SUM(AK23:AO23)</f>
        <v>8</v>
      </c>
      <c r="AQ23" s="210" t="s">
        <v>16</v>
      </c>
      <c r="AR23" s="211"/>
      <c r="AS23" s="21">
        <v>0</v>
      </c>
      <c r="AT23" s="21">
        <v>3</v>
      </c>
      <c r="AU23" s="21">
        <v>2</v>
      </c>
      <c r="AV23" s="21">
        <v>1</v>
      </c>
      <c r="AW23" s="21">
        <v>0</v>
      </c>
      <c r="AX23" s="22">
        <f>SUM(AS23:AW23)</f>
        <v>6</v>
      </c>
      <c r="BC23" s="205" t="s">
        <v>16</v>
      </c>
      <c r="BD23" s="209"/>
      <c r="BE23" s="15">
        <f>Q23+AK23</f>
        <v>48</v>
      </c>
      <c r="BF23" s="15">
        <f t="shared" si="28"/>
        <v>38</v>
      </c>
      <c r="BG23" s="15">
        <f t="shared" si="28"/>
        <v>51</v>
      </c>
      <c r="BH23" s="15">
        <f t="shared" si="28"/>
        <v>58</v>
      </c>
      <c r="BI23" s="15">
        <f t="shared" si="28"/>
        <v>62</v>
      </c>
      <c r="BJ23" s="21">
        <f>SUM(BE23:BI23)</f>
        <v>257</v>
      </c>
      <c r="BK23" s="210" t="s">
        <v>16</v>
      </c>
      <c r="BL23" s="211"/>
      <c r="BM23" s="16">
        <f>Y23+AS23</f>
        <v>48</v>
      </c>
      <c r="BN23" s="16">
        <f t="shared" si="29"/>
        <v>56</v>
      </c>
      <c r="BO23" s="16">
        <f t="shared" si="29"/>
        <v>62</v>
      </c>
      <c r="BP23" s="16">
        <f t="shared" si="29"/>
        <v>70</v>
      </c>
      <c r="BQ23" s="16">
        <f t="shared" si="29"/>
        <v>68</v>
      </c>
      <c r="BR23" s="22">
        <f>SUM(BM23:BQ23)</f>
        <v>304</v>
      </c>
    </row>
    <row r="24" spans="2:70" ht="15">
      <c r="B24" s="135" t="s">
        <v>47</v>
      </c>
      <c r="C24" s="136">
        <f>ROUND(C18/$C$10,4)</f>
        <v>0.101</v>
      </c>
      <c r="D24" s="137">
        <f>ROUND(D18/$D$10,4)</f>
        <v>0.096</v>
      </c>
      <c r="E24" s="138">
        <f>ROUND(E18/$E$10,4)</f>
        <v>0.0984</v>
      </c>
      <c r="F24" s="136">
        <f>ROUND(F18/$F$10,4)</f>
        <v>0.04</v>
      </c>
      <c r="G24" s="137">
        <f>ROUND(G18/$G$10,4)</f>
        <v>0</v>
      </c>
      <c r="H24" s="138">
        <f>ROUND(H18/$H$10,4)</f>
        <v>0.0156</v>
      </c>
      <c r="I24" s="139">
        <f>ROUND(I18/$I$10,4)</f>
        <v>0.1008</v>
      </c>
      <c r="J24" s="140">
        <f>ROUND(J18/$J$10,4)</f>
        <v>0.0954</v>
      </c>
      <c r="K24" s="141">
        <f>ROUND(K18/$K$10,4)</f>
        <v>0.0979</v>
      </c>
      <c r="O24" s="205" t="s">
        <v>13</v>
      </c>
      <c r="P24" s="206"/>
      <c r="Q24" s="25">
        <f aca="true" t="shared" si="30" ref="Q24:V24">SUM(Q22:Q23)</f>
        <v>86</v>
      </c>
      <c r="R24" s="25">
        <f t="shared" si="30"/>
        <v>88</v>
      </c>
      <c r="S24" s="25">
        <f t="shared" si="30"/>
        <v>97</v>
      </c>
      <c r="T24" s="25">
        <f t="shared" si="30"/>
        <v>111</v>
      </c>
      <c r="U24" s="25">
        <f t="shared" si="30"/>
        <v>119</v>
      </c>
      <c r="V24" s="25">
        <f t="shared" si="30"/>
        <v>501</v>
      </c>
      <c r="W24" s="207" t="s">
        <v>13</v>
      </c>
      <c r="X24" s="208"/>
      <c r="Y24" s="25">
        <f aca="true" t="shared" si="31" ref="Y24:AD24">SUM(Y22:Y23)</f>
        <v>108</v>
      </c>
      <c r="Z24" s="25">
        <f t="shared" si="31"/>
        <v>100</v>
      </c>
      <c r="AA24" s="25">
        <f t="shared" si="31"/>
        <v>121</v>
      </c>
      <c r="AB24" s="25">
        <f t="shared" si="31"/>
        <v>128</v>
      </c>
      <c r="AC24" s="25">
        <f t="shared" si="31"/>
        <v>142</v>
      </c>
      <c r="AD24" s="25">
        <f t="shared" si="31"/>
        <v>599</v>
      </c>
      <c r="AI24" s="205" t="s">
        <v>13</v>
      </c>
      <c r="AJ24" s="206"/>
      <c r="AK24" s="25">
        <f aca="true" t="shared" si="32" ref="AK24:AP24">SUM(AK22:AK23)</f>
        <v>6</v>
      </c>
      <c r="AL24" s="25">
        <f t="shared" si="32"/>
        <v>0</v>
      </c>
      <c r="AM24" s="25">
        <f t="shared" si="32"/>
        <v>2</v>
      </c>
      <c r="AN24" s="25">
        <f t="shared" si="32"/>
        <v>2</v>
      </c>
      <c r="AO24" s="25">
        <f t="shared" si="32"/>
        <v>3</v>
      </c>
      <c r="AP24" s="39">
        <f t="shared" si="32"/>
        <v>13</v>
      </c>
      <c r="AQ24" s="207" t="s">
        <v>13</v>
      </c>
      <c r="AR24" s="208"/>
      <c r="AS24" s="25">
        <f aca="true" t="shared" si="33" ref="AS24:AX24">SUM(AS22:AS23)</f>
        <v>0</v>
      </c>
      <c r="AT24" s="25">
        <f t="shared" si="33"/>
        <v>3</v>
      </c>
      <c r="AU24" s="25">
        <f t="shared" si="33"/>
        <v>3</v>
      </c>
      <c r="AV24" s="25">
        <f t="shared" si="33"/>
        <v>1</v>
      </c>
      <c r="AW24" s="25">
        <f t="shared" si="33"/>
        <v>0</v>
      </c>
      <c r="AX24" s="25">
        <f t="shared" si="33"/>
        <v>7</v>
      </c>
      <c r="BC24" s="205" t="s">
        <v>13</v>
      </c>
      <c r="BD24" s="206"/>
      <c r="BE24" s="25">
        <f aca="true" t="shared" si="34" ref="BE24:BJ24">SUM(BE22:BE23)</f>
        <v>92</v>
      </c>
      <c r="BF24" s="25">
        <f t="shared" si="34"/>
        <v>88</v>
      </c>
      <c r="BG24" s="25">
        <f t="shared" si="34"/>
        <v>99</v>
      </c>
      <c r="BH24" s="25">
        <f t="shared" si="34"/>
        <v>113</v>
      </c>
      <c r="BI24" s="25">
        <f t="shared" si="34"/>
        <v>122</v>
      </c>
      <c r="BJ24" s="25">
        <f t="shared" si="34"/>
        <v>514</v>
      </c>
      <c r="BK24" s="207" t="s">
        <v>13</v>
      </c>
      <c r="BL24" s="208"/>
      <c r="BM24" s="25">
        <f aca="true" t="shared" si="35" ref="BM24:BR24">SUM(BM22:BM23)</f>
        <v>108</v>
      </c>
      <c r="BN24" s="25">
        <f t="shared" si="35"/>
        <v>103</v>
      </c>
      <c r="BO24" s="25">
        <f t="shared" si="35"/>
        <v>124</v>
      </c>
      <c r="BP24" s="25">
        <f t="shared" si="35"/>
        <v>129</v>
      </c>
      <c r="BQ24" s="25">
        <f t="shared" si="35"/>
        <v>142</v>
      </c>
      <c r="BR24" s="25">
        <f t="shared" si="35"/>
        <v>606</v>
      </c>
    </row>
    <row r="25" spans="2:70" ht="15">
      <c r="B25" s="135" t="s">
        <v>48</v>
      </c>
      <c r="C25" s="136">
        <f>ROUND(C19/$C$10,4)</f>
        <v>0.0654</v>
      </c>
      <c r="D25" s="137">
        <f>ROUND(D19/$D$10,4)</f>
        <v>0.0646</v>
      </c>
      <c r="E25" s="138">
        <f>ROUND(E19/$E$10,4)</f>
        <v>0.065</v>
      </c>
      <c r="F25" s="136">
        <f>ROUND(F19/$F$10,4)</f>
        <v>0</v>
      </c>
      <c r="G25" s="137">
        <f>ROUND(G19/$G$10,4)</f>
        <v>0.0256</v>
      </c>
      <c r="H25" s="138">
        <f>ROUND(H19/$H$10,4)</f>
        <v>0.0156</v>
      </c>
      <c r="I25" s="139">
        <f>ROUND(I19/$I$10,4)</f>
        <v>0.0651</v>
      </c>
      <c r="J25" s="140">
        <f>ROUND(J19/$J$10,4)</f>
        <v>0.0643</v>
      </c>
      <c r="K25" s="141">
        <f>ROUND(K19/$K$10,4)</f>
        <v>0.0647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142" t="s">
        <v>24</v>
      </c>
      <c r="C26" s="143">
        <f>ROUND(C20/$C$10,4)</f>
        <v>0.1357</v>
      </c>
      <c r="D26" s="144">
        <f>ROUND(D20/$D$10,4)</f>
        <v>0.2206</v>
      </c>
      <c r="E26" s="145">
        <f>ROUND(E20/$E$10,4)</f>
        <v>0.1804</v>
      </c>
      <c r="F26" s="143">
        <f>ROUND(F20/$F$10,4)</f>
        <v>0.04</v>
      </c>
      <c r="G26" s="144">
        <f>ROUND(G20/$G$10,4)</f>
        <v>0</v>
      </c>
      <c r="H26" s="145">
        <f>ROUND(H20/$H$10,4)</f>
        <v>0.0156</v>
      </c>
      <c r="I26" s="146">
        <f>ROUND(I20/$I$10,4)</f>
        <v>0.1353</v>
      </c>
      <c r="J26" s="147">
        <f>ROUND(J20/$J$10,4)</f>
        <v>0.2191</v>
      </c>
      <c r="K26" s="148">
        <f>ROUND(K20/$K$10,4)</f>
        <v>0.1794</v>
      </c>
      <c r="O26" s="205" t="s">
        <v>11</v>
      </c>
      <c r="P26" s="206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14" t="s">
        <v>11</v>
      </c>
      <c r="X26" s="215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5" t="s">
        <v>11</v>
      </c>
      <c r="AJ26" s="206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14" t="s">
        <v>11</v>
      </c>
      <c r="AR26" s="215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5" t="s">
        <v>11</v>
      </c>
      <c r="BD26" s="206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14" t="s">
        <v>11</v>
      </c>
      <c r="BL26" s="215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97"/>
      <c r="J27" s="97"/>
      <c r="K27" s="97"/>
      <c r="O27" s="205" t="s">
        <v>14</v>
      </c>
      <c r="P27" s="209"/>
      <c r="Q27" s="15">
        <v>82</v>
      </c>
      <c r="R27" s="16">
        <v>90</v>
      </c>
      <c r="S27" s="16">
        <v>80</v>
      </c>
      <c r="T27" s="16">
        <v>62</v>
      </c>
      <c r="U27" s="16">
        <v>63</v>
      </c>
      <c r="V27" s="16">
        <f>SUM(Q27:U27)</f>
        <v>377</v>
      </c>
      <c r="W27" s="212" t="s">
        <v>14</v>
      </c>
      <c r="X27" s="213"/>
      <c r="Y27" s="16">
        <v>66</v>
      </c>
      <c r="Z27" s="16">
        <v>69</v>
      </c>
      <c r="AA27" s="16">
        <v>55</v>
      </c>
      <c r="AB27" s="16">
        <v>59</v>
      </c>
      <c r="AC27" s="16">
        <v>48</v>
      </c>
      <c r="AD27" s="17">
        <f>SUM(Y27:AC27)</f>
        <v>297</v>
      </c>
      <c r="AI27" s="205" t="s">
        <v>14</v>
      </c>
      <c r="AJ27" s="209"/>
      <c r="AK27" s="15">
        <v>0</v>
      </c>
      <c r="AL27" s="16">
        <v>1</v>
      </c>
      <c r="AM27" s="16">
        <v>0</v>
      </c>
      <c r="AN27" s="16">
        <v>1</v>
      </c>
      <c r="AO27" s="16">
        <v>0</v>
      </c>
      <c r="AP27" s="16">
        <f>SUM(AK27:AO27)</f>
        <v>2</v>
      </c>
      <c r="AQ27" s="212" t="s">
        <v>14</v>
      </c>
      <c r="AR27" s="213"/>
      <c r="AS27" s="16">
        <v>0</v>
      </c>
      <c r="AT27" s="16">
        <v>0</v>
      </c>
      <c r="AU27" s="16">
        <v>0</v>
      </c>
      <c r="AV27" s="16">
        <v>0</v>
      </c>
      <c r="AW27" s="16">
        <v>1</v>
      </c>
      <c r="AX27" s="17">
        <f>SUM(AS27:AW27)</f>
        <v>1</v>
      </c>
      <c r="BC27" s="205" t="s">
        <v>14</v>
      </c>
      <c r="BD27" s="209"/>
      <c r="BE27" s="15">
        <f>Q27+AK27</f>
        <v>82</v>
      </c>
      <c r="BF27" s="15">
        <f aca="true" t="shared" si="36" ref="BF27:BI28">R27+AL27</f>
        <v>91</v>
      </c>
      <c r="BG27" s="15">
        <f t="shared" si="36"/>
        <v>80</v>
      </c>
      <c r="BH27" s="15">
        <f t="shared" si="36"/>
        <v>63</v>
      </c>
      <c r="BI27" s="15">
        <f t="shared" si="36"/>
        <v>63</v>
      </c>
      <c r="BJ27" s="16">
        <f>SUM(BE27:BI27)</f>
        <v>379</v>
      </c>
      <c r="BK27" s="212" t="s">
        <v>14</v>
      </c>
      <c r="BL27" s="213"/>
      <c r="BM27" s="16">
        <f>Y27+AS27</f>
        <v>66</v>
      </c>
      <c r="BN27" s="16">
        <f aca="true" t="shared" si="37" ref="BN27:BQ28">Z27+AT27</f>
        <v>69</v>
      </c>
      <c r="BO27" s="16">
        <f t="shared" si="37"/>
        <v>55</v>
      </c>
      <c r="BP27" s="16">
        <f t="shared" si="37"/>
        <v>59</v>
      </c>
      <c r="BQ27" s="16">
        <f t="shared" si="37"/>
        <v>49</v>
      </c>
      <c r="BR27" s="17">
        <f>SUM(BM27:BQ27)</f>
        <v>298</v>
      </c>
    </row>
    <row r="28" spans="9:70" ht="15.75" thickBot="1">
      <c r="I28" s="97"/>
      <c r="J28" s="97"/>
      <c r="K28" s="97"/>
      <c r="O28" s="205" t="s">
        <v>16</v>
      </c>
      <c r="P28" s="209"/>
      <c r="Q28" s="20">
        <v>62</v>
      </c>
      <c r="R28" s="21">
        <v>63</v>
      </c>
      <c r="S28" s="21">
        <v>75</v>
      </c>
      <c r="T28" s="21">
        <v>63</v>
      </c>
      <c r="U28" s="21">
        <v>87</v>
      </c>
      <c r="V28" s="21">
        <f>SUM(Q28:U28)</f>
        <v>350</v>
      </c>
      <c r="W28" s="210" t="s">
        <v>16</v>
      </c>
      <c r="X28" s="211"/>
      <c r="Y28" s="21">
        <v>63</v>
      </c>
      <c r="Z28" s="21">
        <v>62</v>
      </c>
      <c r="AA28" s="21">
        <v>59</v>
      </c>
      <c r="AB28" s="21">
        <v>60</v>
      </c>
      <c r="AC28" s="21">
        <v>58</v>
      </c>
      <c r="AD28" s="22">
        <f>SUM(Y28:AC28)</f>
        <v>302</v>
      </c>
      <c r="AI28" s="205" t="s">
        <v>16</v>
      </c>
      <c r="AJ28" s="209"/>
      <c r="AK28" s="20">
        <v>2</v>
      </c>
      <c r="AL28" s="21">
        <v>1</v>
      </c>
      <c r="AM28" s="21">
        <v>4</v>
      </c>
      <c r="AN28" s="21">
        <v>3</v>
      </c>
      <c r="AO28" s="21">
        <v>4</v>
      </c>
      <c r="AP28" s="21">
        <f>SUM(AK28:AO28)</f>
        <v>14</v>
      </c>
      <c r="AQ28" s="210" t="s">
        <v>16</v>
      </c>
      <c r="AR28" s="211"/>
      <c r="AS28" s="21">
        <v>1</v>
      </c>
      <c r="AT28" s="21">
        <v>2</v>
      </c>
      <c r="AU28" s="21">
        <v>0</v>
      </c>
      <c r="AV28" s="21">
        <v>1</v>
      </c>
      <c r="AW28" s="21">
        <v>0</v>
      </c>
      <c r="AX28" s="22">
        <f>SUM(AS28:AW28)</f>
        <v>4</v>
      </c>
      <c r="BC28" s="205" t="s">
        <v>16</v>
      </c>
      <c r="BD28" s="209"/>
      <c r="BE28" s="15">
        <f>Q28+AK28</f>
        <v>64</v>
      </c>
      <c r="BF28" s="15">
        <f t="shared" si="36"/>
        <v>64</v>
      </c>
      <c r="BG28" s="15">
        <f t="shared" si="36"/>
        <v>79</v>
      </c>
      <c r="BH28" s="15">
        <f t="shared" si="36"/>
        <v>66</v>
      </c>
      <c r="BI28" s="15">
        <f t="shared" si="36"/>
        <v>91</v>
      </c>
      <c r="BJ28" s="21">
        <f>SUM(BE28:BI28)</f>
        <v>364</v>
      </c>
      <c r="BK28" s="210" t="s">
        <v>16</v>
      </c>
      <c r="BL28" s="211"/>
      <c r="BM28" s="16">
        <f>Y28+AS28</f>
        <v>64</v>
      </c>
      <c r="BN28" s="16">
        <f t="shared" si="37"/>
        <v>64</v>
      </c>
      <c r="BO28" s="16">
        <f t="shared" si="37"/>
        <v>59</v>
      </c>
      <c r="BP28" s="16">
        <f t="shared" si="37"/>
        <v>61</v>
      </c>
      <c r="BQ28" s="16">
        <f t="shared" si="37"/>
        <v>58</v>
      </c>
      <c r="BR28" s="22">
        <f>SUM(BM28:BQ28)</f>
        <v>306</v>
      </c>
    </row>
    <row r="29" spans="9:70" ht="15.75" thickBot="1">
      <c r="I29" s="97"/>
      <c r="J29" s="97"/>
      <c r="K29" s="97"/>
      <c r="O29" s="205" t="s">
        <v>13</v>
      </c>
      <c r="P29" s="206"/>
      <c r="Q29" s="25">
        <f aca="true" t="shared" si="38" ref="Q29:V29">SUM(Q27:Q28)</f>
        <v>144</v>
      </c>
      <c r="R29" s="25">
        <f t="shared" si="38"/>
        <v>153</v>
      </c>
      <c r="S29" s="25">
        <f t="shared" si="38"/>
        <v>155</v>
      </c>
      <c r="T29" s="25">
        <f t="shared" si="38"/>
        <v>125</v>
      </c>
      <c r="U29" s="25">
        <f t="shared" si="38"/>
        <v>150</v>
      </c>
      <c r="V29" s="25">
        <f t="shared" si="38"/>
        <v>727</v>
      </c>
      <c r="W29" s="207" t="s">
        <v>13</v>
      </c>
      <c r="X29" s="208"/>
      <c r="Y29" s="25">
        <f aca="true" t="shared" si="39" ref="Y29:AD29">SUM(Y27:Y28)</f>
        <v>129</v>
      </c>
      <c r="Z29" s="25">
        <f t="shared" si="39"/>
        <v>131</v>
      </c>
      <c r="AA29" s="25">
        <f t="shared" si="39"/>
        <v>114</v>
      </c>
      <c r="AB29" s="25">
        <f t="shared" si="39"/>
        <v>119</v>
      </c>
      <c r="AC29" s="25">
        <f t="shared" si="39"/>
        <v>106</v>
      </c>
      <c r="AD29" s="25">
        <f t="shared" si="39"/>
        <v>599</v>
      </c>
      <c r="AI29" s="205" t="s">
        <v>13</v>
      </c>
      <c r="AJ29" s="206"/>
      <c r="AK29" s="25">
        <f aca="true" t="shared" si="40" ref="AK29:AP29">SUM(AK27:AK28)</f>
        <v>2</v>
      </c>
      <c r="AL29" s="25">
        <f t="shared" si="40"/>
        <v>2</v>
      </c>
      <c r="AM29" s="25">
        <f t="shared" si="40"/>
        <v>4</v>
      </c>
      <c r="AN29" s="25">
        <f t="shared" si="40"/>
        <v>4</v>
      </c>
      <c r="AO29" s="25">
        <f t="shared" si="40"/>
        <v>4</v>
      </c>
      <c r="AP29" s="25">
        <f t="shared" si="40"/>
        <v>16</v>
      </c>
      <c r="AQ29" s="207" t="s">
        <v>13</v>
      </c>
      <c r="AR29" s="208"/>
      <c r="AS29" s="25">
        <f aca="true" t="shared" si="41" ref="AS29:AX29">SUM(AS27:AS28)</f>
        <v>1</v>
      </c>
      <c r="AT29" s="25">
        <f t="shared" si="41"/>
        <v>2</v>
      </c>
      <c r="AU29" s="25">
        <f t="shared" si="41"/>
        <v>0</v>
      </c>
      <c r="AV29" s="25">
        <f t="shared" si="41"/>
        <v>1</v>
      </c>
      <c r="AW29" s="25">
        <f t="shared" si="41"/>
        <v>1</v>
      </c>
      <c r="AX29" s="25">
        <f t="shared" si="41"/>
        <v>5</v>
      </c>
      <c r="BC29" s="205" t="s">
        <v>13</v>
      </c>
      <c r="BD29" s="206"/>
      <c r="BE29" s="25">
        <f aca="true" t="shared" si="42" ref="BE29:BJ29">SUM(BE27:BE28)</f>
        <v>146</v>
      </c>
      <c r="BF29" s="25">
        <f t="shared" si="42"/>
        <v>155</v>
      </c>
      <c r="BG29" s="25">
        <f t="shared" si="42"/>
        <v>159</v>
      </c>
      <c r="BH29" s="25">
        <f t="shared" si="42"/>
        <v>129</v>
      </c>
      <c r="BI29" s="25">
        <f t="shared" si="42"/>
        <v>154</v>
      </c>
      <c r="BJ29" s="25">
        <f t="shared" si="42"/>
        <v>743</v>
      </c>
      <c r="BK29" s="207" t="s">
        <v>13</v>
      </c>
      <c r="BL29" s="208"/>
      <c r="BM29" s="25">
        <f aca="true" t="shared" si="43" ref="BM29:BR29">SUM(BM27:BM28)</f>
        <v>130</v>
      </c>
      <c r="BN29" s="25">
        <f t="shared" si="43"/>
        <v>133</v>
      </c>
      <c r="BO29" s="25">
        <f t="shared" si="43"/>
        <v>114</v>
      </c>
      <c r="BP29" s="25">
        <f t="shared" si="43"/>
        <v>120</v>
      </c>
      <c r="BQ29" s="25">
        <f t="shared" si="43"/>
        <v>107</v>
      </c>
      <c r="BR29" s="25">
        <f t="shared" si="43"/>
        <v>604</v>
      </c>
    </row>
    <row r="30" spans="2:70" ht="15">
      <c r="B30" s="270" t="s">
        <v>44</v>
      </c>
      <c r="C30" s="272" t="s">
        <v>37</v>
      </c>
      <c r="D30" s="243"/>
      <c r="E30" s="273"/>
      <c r="F30" s="272" t="s">
        <v>38</v>
      </c>
      <c r="G30" s="243"/>
      <c r="H30" s="273"/>
      <c r="I30" s="274" t="s">
        <v>45</v>
      </c>
      <c r="J30" s="274"/>
      <c r="K30" s="275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271"/>
      <c r="C31" s="20" t="s">
        <v>17</v>
      </c>
      <c r="D31" s="21" t="s">
        <v>15</v>
      </c>
      <c r="E31" s="22" t="s">
        <v>40</v>
      </c>
      <c r="F31" s="20" t="s">
        <v>17</v>
      </c>
      <c r="G31" s="21" t="s">
        <v>15</v>
      </c>
      <c r="H31" s="22" t="s">
        <v>40</v>
      </c>
      <c r="I31" s="149" t="s">
        <v>17</v>
      </c>
      <c r="J31" s="150" t="s">
        <v>15</v>
      </c>
      <c r="K31" s="151" t="s">
        <v>40</v>
      </c>
      <c r="O31" s="205" t="s">
        <v>11</v>
      </c>
      <c r="P31" s="206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14" t="s">
        <v>11</v>
      </c>
      <c r="X31" s="215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5" t="s">
        <v>11</v>
      </c>
      <c r="AJ31" s="206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14" t="s">
        <v>11</v>
      </c>
      <c r="AR31" s="215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5" t="s">
        <v>11</v>
      </c>
      <c r="BD31" s="206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14" t="s">
        <v>11</v>
      </c>
      <c r="BL31" s="215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152" t="s">
        <v>55</v>
      </c>
      <c r="C32" s="276">
        <f aca="true" t="shared" si="44" ref="C32:K32">C18+C19</f>
        <v>878</v>
      </c>
      <c r="D32" s="278">
        <f t="shared" si="44"/>
        <v>940</v>
      </c>
      <c r="E32" s="280">
        <f t="shared" si="44"/>
        <v>1818</v>
      </c>
      <c r="F32" s="276">
        <f t="shared" si="44"/>
        <v>1</v>
      </c>
      <c r="G32" s="278">
        <f t="shared" si="44"/>
        <v>1</v>
      </c>
      <c r="H32" s="280">
        <f t="shared" si="44"/>
        <v>2</v>
      </c>
      <c r="I32" s="282">
        <f t="shared" si="44"/>
        <v>879</v>
      </c>
      <c r="J32" s="284">
        <f t="shared" si="44"/>
        <v>941</v>
      </c>
      <c r="K32" s="286">
        <f t="shared" si="44"/>
        <v>1820</v>
      </c>
      <c r="O32" s="205" t="s">
        <v>14</v>
      </c>
      <c r="P32" s="209"/>
      <c r="Q32" s="15">
        <v>59</v>
      </c>
      <c r="R32" s="16">
        <v>65</v>
      </c>
      <c r="S32" s="16">
        <v>47</v>
      </c>
      <c r="T32" s="16">
        <v>53</v>
      </c>
      <c r="U32" s="16">
        <v>70</v>
      </c>
      <c r="V32" s="16">
        <f>SUM(Q32:U32)</f>
        <v>294</v>
      </c>
      <c r="W32" s="212" t="s">
        <v>14</v>
      </c>
      <c r="X32" s="213"/>
      <c r="Y32" s="16">
        <v>73</v>
      </c>
      <c r="Z32" s="16">
        <v>69</v>
      </c>
      <c r="AA32" s="16">
        <v>84</v>
      </c>
      <c r="AB32" s="16">
        <v>75</v>
      </c>
      <c r="AC32" s="16">
        <v>78</v>
      </c>
      <c r="AD32" s="17">
        <f>SUM(Y32:AC32)</f>
        <v>379</v>
      </c>
      <c r="AI32" s="205" t="s">
        <v>14</v>
      </c>
      <c r="AJ32" s="209"/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f>SUM(AK32:AO32)</f>
        <v>0</v>
      </c>
      <c r="AQ32" s="212" t="s">
        <v>14</v>
      </c>
      <c r="AR32" s="213"/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7">
        <f>SUM(AS32:AW32)</f>
        <v>0</v>
      </c>
      <c r="BC32" s="205" t="s">
        <v>14</v>
      </c>
      <c r="BD32" s="209"/>
      <c r="BE32" s="15">
        <f>Q32+AK32</f>
        <v>59</v>
      </c>
      <c r="BF32" s="15">
        <f aca="true" t="shared" si="45" ref="BF32:BI33">R32+AL32</f>
        <v>65</v>
      </c>
      <c r="BG32" s="15">
        <f t="shared" si="45"/>
        <v>47</v>
      </c>
      <c r="BH32" s="15">
        <f t="shared" si="45"/>
        <v>53</v>
      </c>
      <c r="BI32" s="15">
        <f t="shared" si="45"/>
        <v>70</v>
      </c>
      <c r="BJ32" s="16">
        <f>SUM(BE32:BI32)</f>
        <v>294</v>
      </c>
      <c r="BK32" s="212" t="s">
        <v>14</v>
      </c>
      <c r="BL32" s="213"/>
      <c r="BM32" s="16">
        <f>Y32+AS32</f>
        <v>73</v>
      </c>
      <c r="BN32" s="16">
        <f aca="true" t="shared" si="46" ref="BN32:BQ33">Z32+AT32</f>
        <v>69</v>
      </c>
      <c r="BO32" s="16">
        <f t="shared" si="46"/>
        <v>84</v>
      </c>
      <c r="BP32" s="16">
        <f t="shared" si="46"/>
        <v>75</v>
      </c>
      <c r="BQ32" s="16">
        <f t="shared" si="46"/>
        <v>78</v>
      </c>
      <c r="BR32" s="17">
        <f>SUM(BM32:BQ32)</f>
        <v>379</v>
      </c>
    </row>
    <row r="33" spans="2:70" ht="14.25" thickBot="1">
      <c r="B33" s="153" t="s">
        <v>56</v>
      </c>
      <c r="C33" s="277"/>
      <c r="D33" s="279"/>
      <c r="E33" s="281"/>
      <c r="F33" s="277"/>
      <c r="G33" s="279"/>
      <c r="H33" s="281"/>
      <c r="I33" s="283"/>
      <c r="J33" s="285"/>
      <c r="K33" s="287"/>
      <c r="O33" s="205" t="s">
        <v>16</v>
      </c>
      <c r="P33" s="209"/>
      <c r="Q33" s="20">
        <v>49</v>
      </c>
      <c r="R33" s="21">
        <v>47</v>
      </c>
      <c r="S33" s="21">
        <v>67</v>
      </c>
      <c r="T33" s="21">
        <v>72</v>
      </c>
      <c r="U33" s="21">
        <v>64</v>
      </c>
      <c r="V33" s="21">
        <f>SUM(Q33:U33)</f>
        <v>299</v>
      </c>
      <c r="W33" s="210" t="s">
        <v>16</v>
      </c>
      <c r="X33" s="211"/>
      <c r="Y33" s="16">
        <v>71</v>
      </c>
      <c r="Z33" s="16">
        <v>58</v>
      </c>
      <c r="AA33" s="16">
        <v>79</v>
      </c>
      <c r="AB33" s="16">
        <v>84</v>
      </c>
      <c r="AC33" s="16">
        <v>68</v>
      </c>
      <c r="AD33" s="22">
        <f>SUM(Y33:AC33)</f>
        <v>360</v>
      </c>
      <c r="AI33" s="205" t="s">
        <v>16</v>
      </c>
      <c r="AJ33" s="209"/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f>SUM(AK33:AO33)</f>
        <v>0</v>
      </c>
      <c r="AQ33" s="210" t="s">
        <v>16</v>
      </c>
      <c r="AR33" s="211"/>
      <c r="AS33" s="21">
        <v>0</v>
      </c>
      <c r="AT33" s="21">
        <v>1</v>
      </c>
      <c r="AU33" s="21">
        <v>0</v>
      </c>
      <c r="AV33" s="21">
        <v>0</v>
      </c>
      <c r="AW33" s="21">
        <v>0</v>
      </c>
      <c r="AX33" s="22">
        <f>SUM(AS33:AW33)</f>
        <v>1</v>
      </c>
      <c r="BC33" s="205" t="s">
        <v>16</v>
      </c>
      <c r="BD33" s="209"/>
      <c r="BE33" s="15">
        <f>Q33+AK33</f>
        <v>49</v>
      </c>
      <c r="BF33" s="15">
        <f t="shared" si="45"/>
        <v>47</v>
      </c>
      <c r="BG33" s="15">
        <f t="shared" si="45"/>
        <v>67</v>
      </c>
      <c r="BH33" s="15">
        <f t="shared" si="45"/>
        <v>72</v>
      </c>
      <c r="BI33" s="15">
        <f t="shared" si="45"/>
        <v>64</v>
      </c>
      <c r="BJ33" s="21">
        <f>SUM(BE33:BI33)</f>
        <v>299</v>
      </c>
      <c r="BK33" s="210" t="s">
        <v>16</v>
      </c>
      <c r="BL33" s="211"/>
      <c r="BM33" s="16">
        <f>Y33+AS33</f>
        <v>71</v>
      </c>
      <c r="BN33" s="16">
        <f t="shared" si="46"/>
        <v>59</v>
      </c>
      <c r="BO33" s="16">
        <f t="shared" si="46"/>
        <v>79</v>
      </c>
      <c r="BP33" s="16">
        <f t="shared" si="46"/>
        <v>84</v>
      </c>
      <c r="BQ33" s="16">
        <f t="shared" si="46"/>
        <v>68</v>
      </c>
      <c r="BR33" s="22">
        <f>SUM(BM33:BQ33)</f>
        <v>361</v>
      </c>
    </row>
    <row r="34" spans="2:70" ht="13.5">
      <c r="B34" s="152" t="s">
        <v>57</v>
      </c>
      <c r="C34" s="288">
        <f aca="true" t="shared" si="47" ref="C34:K34">C20</f>
        <v>716</v>
      </c>
      <c r="D34" s="290">
        <f t="shared" si="47"/>
        <v>1291</v>
      </c>
      <c r="E34" s="292">
        <f t="shared" si="47"/>
        <v>2007</v>
      </c>
      <c r="F34" s="288">
        <f t="shared" si="47"/>
        <v>1</v>
      </c>
      <c r="G34" s="294">
        <f t="shared" si="47"/>
        <v>0</v>
      </c>
      <c r="H34" s="295">
        <f t="shared" si="47"/>
        <v>1</v>
      </c>
      <c r="I34" s="296">
        <f t="shared" si="47"/>
        <v>717</v>
      </c>
      <c r="J34" s="298">
        <f t="shared" si="47"/>
        <v>1291</v>
      </c>
      <c r="K34" s="300">
        <f t="shared" si="47"/>
        <v>2008</v>
      </c>
      <c r="O34" s="205" t="s">
        <v>13</v>
      </c>
      <c r="P34" s="206"/>
      <c r="Q34" s="25">
        <f aca="true" t="shared" si="48" ref="Q34:V34">SUM(Q32:Q33)</f>
        <v>108</v>
      </c>
      <c r="R34" s="25">
        <f t="shared" si="48"/>
        <v>112</v>
      </c>
      <c r="S34" s="25">
        <f t="shared" si="48"/>
        <v>114</v>
      </c>
      <c r="T34" s="25">
        <f t="shared" si="48"/>
        <v>125</v>
      </c>
      <c r="U34" s="25">
        <f t="shared" si="48"/>
        <v>134</v>
      </c>
      <c r="V34" s="25">
        <f t="shared" si="48"/>
        <v>593</v>
      </c>
      <c r="W34" s="207" t="s">
        <v>13</v>
      </c>
      <c r="X34" s="208"/>
      <c r="Y34" s="25">
        <f aca="true" t="shared" si="49" ref="Y34:AD34">SUM(Y32:Y33)</f>
        <v>144</v>
      </c>
      <c r="Z34" s="25">
        <f t="shared" si="49"/>
        <v>127</v>
      </c>
      <c r="AA34" s="25">
        <f t="shared" si="49"/>
        <v>163</v>
      </c>
      <c r="AB34" s="25">
        <f t="shared" si="49"/>
        <v>159</v>
      </c>
      <c r="AC34" s="25">
        <f t="shared" si="49"/>
        <v>146</v>
      </c>
      <c r="AD34" s="25">
        <f t="shared" si="49"/>
        <v>739</v>
      </c>
      <c r="AI34" s="205" t="s">
        <v>13</v>
      </c>
      <c r="AJ34" s="206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07" t="s">
        <v>13</v>
      </c>
      <c r="AR34" s="208"/>
      <c r="AS34" s="25">
        <f aca="true" t="shared" si="51" ref="AS34:AX34">SUM(AS32:AS33)</f>
        <v>0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5" t="s">
        <v>13</v>
      </c>
      <c r="BD34" s="206"/>
      <c r="BE34" s="25">
        <f aca="true" t="shared" si="52" ref="BE34:BJ34">SUM(BE32:BE33)</f>
        <v>108</v>
      </c>
      <c r="BF34" s="25">
        <f t="shared" si="52"/>
        <v>112</v>
      </c>
      <c r="BG34" s="25">
        <f t="shared" si="52"/>
        <v>114</v>
      </c>
      <c r="BH34" s="25">
        <f t="shared" si="52"/>
        <v>125</v>
      </c>
      <c r="BI34" s="25">
        <f t="shared" si="52"/>
        <v>134</v>
      </c>
      <c r="BJ34" s="25">
        <f t="shared" si="52"/>
        <v>593</v>
      </c>
      <c r="BK34" s="207" t="s">
        <v>13</v>
      </c>
      <c r="BL34" s="208"/>
      <c r="BM34" s="25">
        <f aca="true" t="shared" si="53" ref="BM34:BR34">SUM(BM32:BM33)</f>
        <v>144</v>
      </c>
      <c r="BN34" s="25">
        <f t="shared" si="53"/>
        <v>128</v>
      </c>
      <c r="BO34" s="25">
        <f t="shared" si="53"/>
        <v>163</v>
      </c>
      <c r="BP34" s="25">
        <f t="shared" si="53"/>
        <v>159</v>
      </c>
      <c r="BQ34" s="25">
        <f t="shared" si="53"/>
        <v>146</v>
      </c>
      <c r="BR34" s="25">
        <f t="shared" si="53"/>
        <v>740</v>
      </c>
    </row>
    <row r="35" spans="2:70" ht="14.25" thickBot="1">
      <c r="B35" s="153" t="s">
        <v>24</v>
      </c>
      <c r="C35" s="289"/>
      <c r="D35" s="291"/>
      <c r="E35" s="293"/>
      <c r="F35" s="289"/>
      <c r="G35" s="291"/>
      <c r="H35" s="293"/>
      <c r="I35" s="297"/>
      <c r="J35" s="299"/>
      <c r="K35" s="301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302" t="s">
        <v>49</v>
      </c>
      <c r="C36" s="304" t="s">
        <v>50</v>
      </c>
      <c r="D36" s="306" t="s">
        <v>51</v>
      </c>
      <c r="E36" s="308" t="s">
        <v>52</v>
      </c>
      <c r="F36" s="304" t="s">
        <v>50</v>
      </c>
      <c r="G36" s="306" t="s">
        <v>51</v>
      </c>
      <c r="H36" s="308" t="s">
        <v>53</v>
      </c>
      <c r="I36" s="310" t="s">
        <v>50</v>
      </c>
      <c r="J36" s="312" t="s">
        <v>51</v>
      </c>
      <c r="K36" s="308" t="s">
        <v>58</v>
      </c>
      <c r="O36" s="205" t="s">
        <v>11</v>
      </c>
      <c r="P36" s="206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14" t="s">
        <v>11</v>
      </c>
      <c r="X36" s="215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5" t="s">
        <v>11</v>
      </c>
      <c r="AJ36" s="206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14" t="s">
        <v>11</v>
      </c>
      <c r="AR36" s="215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5" t="s">
        <v>11</v>
      </c>
      <c r="BD36" s="206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14" t="s">
        <v>11</v>
      </c>
      <c r="BL36" s="215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303"/>
      <c r="C37" s="305"/>
      <c r="D37" s="307"/>
      <c r="E37" s="309"/>
      <c r="F37" s="305"/>
      <c r="G37" s="307"/>
      <c r="H37" s="309"/>
      <c r="I37" s="311"/>
      <c r="J37" s="313"/>
      <c r="K37" s="309"/>
      <c r="O37" s="205" t="s">
        <v>14</v>
      </c>
      <c r="P37" s="209"/>
      <c r="Q37" s="15">
        <v>65</v>
      </c>
      <c r="R37" s="16">
        <v>88</v>
      </c>
      <c r="S37" s="16">
        <v>104</v>
      </c>
      <c r="T37" s="16">
        <v>97</v>
      </c>
      <c r="U37" s="16">
        <v>87</v>
      </c>
      <c r="V37" s="16">
        <f>SUM(Q37:U37)</f>
        <v>441</v>
      </c>
      <c r="W37" s="212" t="s">
        <v>14</v>
      </c>
      <c r="X37" s="213"/>
      <c r="Y37" s="16">
        <v>101</v>
      </c>
      <c r="Z37" s="16">
        <v>97</v>
      </c>
      <c r="AA37" s="16">
        <v>113</v>
      </c>
      <c r="AB37" s="16">
        <v>114</v>
      </c>
      <c r="AC37" s="16">
        <v>108</v>
      </c>
      <c r="AD37" s="17">
        <f>SUM(Y37:AC37)</f>
        <v>533</v>
      </c>
      <c r="AI37" s="205" t="s">
        <v>14</v>
      </c>
      <c r="AJ37" s="209"/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f>SUM(AK37:AO37)</f>
        <v>0</v>
      </c>
      <c r="AQ37" s="212" t="s">
        <v>14</v>
      </c>
      <c r="AR37" s="213"/>
      <c r="AS37" s="16">
        <v>0</v>
      </c>
      <c r="AT37" s="16">
        <v>0</v>
      </c>
      <c r="AU37" s="16">
        <v>0</v>
      </c>
      <c r="AV37" s="16">
        <v>1</v>
      </c>
      <c r="AW37" s="16">
        <v>0</v>
      </c>
      <c r="AX37" s="17">
        <f>SUM(AS37:AW37)</f>
        <v>1</v>
      </c>
      <c r="BC37" s="205" t="s">
        <v>14</v>
      </c>
      <c r="BD37" s="209"/>
      <c r="BE37" s="15">
        <f>Q37+AK37</f>
        <v>65</v>
      </c>
      <c r="BF37" s="15">
        <f aca="true" t="shared" si="54" ref="BF37:BI38">R37+AL37</f>
        <v>88</v>
      </c>
      <c r="BG37" s="15">
        <f t="shared" si="54"/>
        <v>104</v>
      </c>
      <c r="BH37" s="15">
        <f t="shared" si="54"/>
        <v>97</v>
      </c>
      <c r="BI37" s="15">
        <f t="shared" si="54"/>
        <v>87</v>
      </c>
      <c r="BJ37" s="16">
        <f>SUM(BE37:BI37)</f>
        <v>441</v>
      </c>
      <c r="BK37" s="212" t="s">
        <v>14</v>
      </c>
      <c r="BL37" s="213"/>
      <c r="BM37" s="16">
        <f>Y37+AS37</f>
        <v>101</v>
      </c>
      <c r="BN37" s="16">
        <f aca="true" t="shared" si="55" ref="BN37:BQ38">Z37+AT37</f>
        <v>97</v>
      </c>
      <c r="BO37" s="16">
        <f t="shared" si="55"/>
        <v>113</v>
      </c>
      <c r="BP37" s="16">
        <f t="shared" si="55"/>
        <v>115</v>
      </c>
      <c r="BQ37" s="16">
        <f t="shared" si="55"/>
        <v>108</v>
      </c>
      <c r="BR37" s="17">
        <f>SUM(BM37:BQ37)</f>
        <v>534</v>
      </c>
    </row>
    <row r="38" spans="2:70" ht="14.25" thickBot="1">
      <c r="B38" s="154" t="s">
        <v>59</v>
      </c>
      <c r="C38" s="314">
        <f>ROUND(C32/$C$10,4)</f>
        <v>0.1664</v>
      </c>
      <c r="D38" s="316">
        <f>ROUND(D32/$D$10,4)</f>
        <v>0.1606</v>
      </c>
      <c r="E38" s="318">
        <f>ROUND(E32/$E$10,4)</f>
        <v>0.1634</v>
      </c>
      <c r="F38" s="314">
        <f>ROUND(F32/$F$10,4)</f>
        <v>0.04</v>
      </c>
      <c r="G38" s="316">
        <f>ROUND(G32/$G$10,4)</f>
        <v>0.0256</v>
      </c>
      <c r="H38" s="320">
        <f>ROUND(H32/$H$10,4)</f>
        <v>0.0313</v>
      </c>
      <c r="I38" s="322">
        <f>ROUND(I32/$I$10,4)</f>
        <v>0.1658</v>
      </c>
      <c r="J38" s="324">
        <f>ROUND(J32/$J$10,4)</f>
        <v>0.1597</v>
      </c>
      <c r="K38" s="326">
        <f>ROUND(K32/$K$10,4)</f>
        <v>0.1626</v>
      </c>
      <c r="O38" s="205" t="s">
        <v>16</v>
      </c>
      <c r="P38" s="209"/>
      <c r="Q38" s="20">
        <v>93</v>
      </c>
      <c r="R38" s="21">
        <v>81</v>
      </c>
      <c r="S38" s="21">
        <v>85</v>
      </c>
      <c r="T38" s="21">
        <v>92</v>
      </c>
      <c r="U38" s="21">
        <v>93</v>
      </c>
      <c r="V38" s="21">
        <f>SUM(Q38:U38)</f>
        <v>444</v>
      </c>
      <c r="W38" s="210" t="s">
        <v>16</v>
      </c>
      <c r="X38" s="211"/>
      <c r="Y38" s="21">
        <v>110</v>
      </c>
      <c r="Z38" s="21">
        <v>118</v>
      </c>
      <c r="AA38" s="21">
        <v>109</v>
      </c>
      <c r="AB38" s="21">
        <v>97</v>
      </c>
      <c r="AC38" s="21">
        <v>128</v>
      </c>
      <c r="AD38" s="22">
        <f>SUM(Y38:AC38)</f>
        <v>562</v>
      </c>
      <c r="AI38" s="205" t="s">
        <v>16</v>
      </c>
      <c r="AJ38" s="209"/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f>SUM(AK38:AO38)</f>
        <v>0</v>
      </c>
      <c r="AQ38" s="210" t="s">
        <v>16</v>
      </c>
      <c r="AR38" s="211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5" t="s">
        <v>16</v>
      </c>
      <c r="BD38" s="209"/>
      <c r="BE38" s="15">
        <f>Q38+AK38</f>
        <v>93</v>
      </c>
      <c r="BF38" s="15">
        <f t="shared" si="54"/>
        <v>81</v>
      </c>
      <c r="BG38" s="15">
        <f t="shared" si="54"/>
        <v>85</v>
      </c>
      <c r="BH38" s="15">
        <f t="shared" si="54"/>
        <v>92</v>
      </c>
      <c r="BI38" s="15">
        <f t="shared" si="54"/>
        <v>93</v>
      </c>
      <c r="BJ38" s="21">
        <f>SUM(BE38:BI38)</f>
        <v>444</v>
      </c>
      <c r="BK38" s="210" t="s">
        <v>16</v>
      </c>
      <c r="BL38" s="211"/>
      <c r="BM38" s="16">
        <f>Y38+AS38</f>
        <v>110</v>
      </c>
      <c r="BN38" s="16">
        <f t="shared" si="55"/>
        <v>118</v>
      </c>
      <c r="BO38" s="16">
        <f t="shared" si="55"/>
        <v>109</v>
      </c>
      <c r="BP38" s="16">
        <f t="shared" si="55"/>
        <v>97</v>
      </c>
      <c r="BQ38" s="16">
        <f t="shared" si="55"/>
        <v>128</v>
      </c>
      <c r="BR38" s="22">
        <f>SUM(BM38:BQ38)</f>
        <v>562</v>
      </c>
    </row>
    <row r="39" spans="2:70" ht="14.25" thickBot="1">
      <c r="B39" s="155" t="s">
        <v>49</v>
      </c>
      <c r="C39" s="315"/>
      <c r="D39" s="317"/>
      <c r="E39" s="319"/>
      <c r="F39" s="315"/>
      <c r="G39" s="317"/>
      <c r="H39" s="321"/>
      <c r="I39" s="323"/>
      <c r="J39" s="325"/>
      <c r="K39" s="327"/>
      <c r="L39" s="89"/>
      <c r="O39" s="205" t="s">
        <v>13</v>
      </c>
      <c r="P39" s="206"/>
      <c r="Q39" s="25">
        <f aca="true" t="shared" si="56" ref="Q39:V39">SUM(Q37:Q38)</f>
        <v>158</v>
      </c>
      <c r="R39" s="25">
        <f t="shared" si="56"/>
        <v>169</v>
      </c>
      <c r="S39" s="25">
        <f t="shared" si="56"/>
        <v>189</v>
      </c>
      <c r="T39" s="25">
        <f t="shared" si="56"/>
        <v>189</v>
      </c>
      <c r="U39" s="25">
        <f t="shared" si="56"/>
        <v>180</v>
      </c>
      <c r="V39" s="25">
        <f t="shared" si="56"/>
        <v>885</v>
      </c>
      <c r="W39" s="207" t="s">
        <v>13</v>
      </c>
      <c r="X39" s="208"/>
      <c r="Y39" s="25">
        <f aca="true" t="shared" si="57" ref="Y39:AD39">SUM(Y37:Y38)</f>
        <v>211</v>
      </c>
      <c r="Z39" s="25">
        <f t="shared" si="57"/>
        <v>215</v>
      </c>
      <c r="AA39" s="25">
        <f t="shared" si="57"/>
        <v>222</v>
      </c>
      <c r="AB39" s="25">
        <f t="shared" si="57"/>
        <v>211</v>
      </c>
      <c r="AC39" s="25">
        <f t="shared" si="57"/>
        <v>236</v>
      </c>
      <c r="AD39" s="25">
        <f t="shared" si="57"/>
        <v>1095</v>
      </c>
      <c r="AI39" s="205" t="s">
        <v>13</v>
      </c>
      <c r="AJ39" s="206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07" t="s">
        <v>13</v>
      </c>
      <c r="AR39" s="208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0</v>
      </c>
      <c r="AV39" s="25">
        <f t="shared" si="59"/>
        <v>1</v>
      </c>
      <c r="AW39" s="25">
        <f t="shared" si="59"/>
        <v>0</v>
      </c>
      <c r="AX39" s="25">
        <f t="shared" si="59"/>
        <v>1</v>
      </c>
      <c r="BC39" s="205" t="s">
        <v>13</v>
      </c>
      <c r="BD39" s="206"/>
      <c r="BE39" s="25">
        <f aca="true" t="shared" si="60" ref="BE39:BJ39">SUM(BE37:BE38)</f>
        <v>158</v>
      </c>
      <c r="BF39" s="25">
        <f t="shared" si="60"/>
        <v>169</v>
      </c>
      <c r="BG39" s="25">
        <f t="shared" si="60"/>
        <v>189</v>
      </c>
      <c r="BH39" s="25">
        <f t="shared" si="60"/>
        <v>189</v>
      </c>
      <c r="BI39" s="25">
        <f t="shared" si="60"/>
        <v>180</v>
      </c>
      <c r="BJ39" s="25">
        <f t="shared" si="60"/>
        <v>885</v>
      </c>
      <c r="BK39" s="207" t="s">
        <v>13</v>
      </c>
      <c r="BL39" s="208"/>
      <c r="BM39" s="25">
        <f aca="true" t="shared" si="61" ref="BM39:BR39">SUM(BM37:BM38)</f>
        <v>211</v>
      </c>
      <c r="BN39" s="25">
        <f t="shared" si="61"/>
        <v>215</v>
      </c>
      <c r="BO39" s="25">
        <f t="shared" si="61"/>
        <v>222</v>
      </c>
      <c r="BP39" s="25">
        <f t="shared" si="61"/>
        <v>212</v>
      </c>
      <c r="BQ39" s="25">
        <f t="shared" si="61"/>
        <v>236</v>
      </c>
      <c r="BR39" s="25">
        <f t="shared" si="61"/>
        <v>1096</v>
      </c>
    </row>
    <row r="40" spans="2:70" ht="13.5">
      <c r="B40" s="156" t="s">
        <v>60</v>
      </c>
      <c r="C40" s="315">
        <f>ROUND(C34/$C$10,4)</f>
        <v>0.1357</v>
      </c>
      <c r="D40" s="317">
        <f>ROUND(D34/$D$10,4)</f>
        <v>0.2206</v>
      </c>
      <c r="E40" s="319">
        <f>ROUND(E34/$E$10,4)</f>
        <v>0.1804</v>
      </c>
      <c r="F40" s="315">
        <f>ROUND(F34/$F$10,4)</f>
        <v>0.04</v>
      </c>
      <c r="G40" s="317">
        <f>ROUND(G34/$G$10,4)</f>
        <v>0</v>
      </c>
      <c r="H40" s="321">
        <f>ROUND(H34/$H$10,4)</f>
        <v>0.0156</v>
      </c>
      <c r="I40" s="323">
        <f>ROUND(I34/$I$10,4)</f>
        <v>0.1353</v>
      </c>
      <c r="J40" s="325">
        <f>ROUND(J34/$J$10,4)</f>
        <v>0.2191</v>
      </c>
      <c r="K40" s="327">
        <f>ROUND(K34/$K$10,4)</f>
        <v>0.1794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57" t="s">
        <v>49</v>
      </c>
      <c r="C41" s="328"/>
      <c r="D41" s="329"/>
      <c r="E41" s="330"/>
      <c r="F41" s="328"/>
      <c r="G41" s="329"/>
      <c r="H41" s="331"/>
      <c r="I41" s="332"/>
      <c r="J41" s="333"/>
      <c r="K41" s="334"/>
      <c r="O41" s="205" t="s">
        <v>11</v>
      </c>
      <c r="P41" s="206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14" t="s">
        <v>11</v>
      </c>
      <c r="X41" s="215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5" t="s">
        <v>11</v>
      </c>
      <c r="AJ41" s="206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14" t="s">
        <v>11</v>
      </c>
      <c r="AR41" s="215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5" t="s">
        <v>11</v>
      </c>
      <c r="BD41" s="206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14" t="s">
        <v>11</v>
      </c>
      <c r="BL41" s="215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97"/>
      <c r="J42" s="97"/>
      <c r="K42" s="97"/>
      <c r="O42" s="205" t="s">
        <v>17</v>
      </c>
      <c r="P42" s="209"/>
      <c r="Q42" s="15">
        <v>46</v>
      </c>
      <c r="R42" s="16">
        <v>61</v>
      </c>
      <c r="S42" s="16">
        <v>84</v>
      </c>
      <c r="T42" s="16">
        <v>80</v>
      </c>
      <c r="U42" s="16">
        <v>74</v>
      </c>
      <c r="V42" s="16">
        <f>SUM(Q42:U42)</f>
        <v>345</v>
      </c>
      <c r="W42" s="212" t="s">
        <v>14</v>
      </c>
      <c r="X42" s="213"/>
      <c r="Y42" s="16">
        <v>59</v>
      </c>
      <c r="Z42" s="16">
        <v>60</v>
      </c>
      <c r="AA42" s="16">
        <v>53</v>
      </c>
      <c r="AB42" s="16">
        <v>46</v>
      </c>
      <c r="AC42" s="16">
        <v>61</v>
      </c>
      <c r="AD42" s="17">
        <f>SUM(Y42:AC42)</f>
        <v>279</v>
      </c>
      <c r="AI42" s="205" t="s">
        <v>14</v>
      </c>
      <c r="AJ42" s="209"/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f>SUM(AK42:AO42)</f>
        <v>0</v>
      </c>
      <c r="AQ42" s="212" t="s">
        <v>14</v>
      </c>
      <c r="AR42" s="213"/>
      <c r="AS42" s="180">
        <v>0</v>
      </c>
      <c r="AT42" s="180">
        <v>0</v>
      </c>
      <c r="AU42" s="180">
        <v>0</v>
      </c>
      <c r="AV42" s="180">
        <v>0</v>
      </c>
      <c r="AW42" s="180">
        <v>0</v>
      </c>
      <c r="AX42" s="17">
        <f>SUM(AS42:AW42)</f>
        <v>0</v>
      </c>
      <c r="BC42" s="205" t="s">
        <v>14</v>
      </c>
      <c r="BD42" s="209"/>
      <c r="BE42" s="15">
        <f>Q42+AK42</f>
        <v>46</v>
      </c>
      <c r="BF42" s="15">
        <f aca="true" t="shared" si="62" ref="BF42:BI43">R42+AL42</f>
        <v>61</v>
      </c>
      <c r="BG42" s="15">
        <f t="shared" si="62"/>
        <v>84</v>
      </c>
      <c r="BH42" s="15">
        <f t="shared" si="62"/>
        <v>80</v>
      </c>
      <c r="BI42" s="15">
        <f t="shared" si="62"/>
        <v>74</v>
      </c>
      <c r="BJ42" s="16">
        <f>SUM(BE42:BI42)</f>
        <v>345</v>
      </c>
      <c r="BK42" s="212" t="s">
        <v>14</v>
      </c>
      <c r="BL42" s="213"/>
      <c r="BM42" s="16">
        <f>Y42+AS42</f>
        <v>59</v>
      </c>
      <c r="BN42" s="16">
        <f aca="true" t="shared" si="63" ref="BN42:BQ43">Z42+AT42</f>
        <v>60</v>
      </c>
      <c r="BO42" s="16">
        <f t="shared" si="63"/>
        <v>53</v>
      </c>
      <c r="BP42" s="16">
        <f t="shared" si="63"/>
        <v>46</v>
      </c>
      <c r="BQ42" s="16">
        <f t="shared" si="63"/>
        <v>61</v>
      </c>
      <c r="BR42" s="17">
        <f>SUM(BM42:BQ42)</f>
        <v>279</v>
      </c>
    </row>
    <row r="43" spans="9:70" ht="15.75" thickBot="1">
      <c r="I43" s="97"/>
      <c r="J43" s="97"/>
      <c r="K43" s="97"/>
      <c r="O43" s="205" t="s">
        <v>16</v>
      </c>
      <c r="P43" s="209"/>
      <c r="Q43" s="20">
        <v>75</v>
      </c>
      <c r="R43" s="21">
        <v>64</v>
      </c>
      <c r="S43" s="21">
        <v>82</v>
      </c>
      <c r="T43" s="21">
        <v>84</v>
      </c>
      <c r="U43" s="21">
        <v>73</v>
      </c>
      <c r="V43" s="21">
        <f>SUM(Q43:U43)</f>
        <v>378</v>
      </c>
      <c r="W43" s="210" t="s">
        <v>16</v>
      </c>
      <c r="X43" s="211"/>
      <c r="Y43" s="21">
        <v>66</v>
      </c>
      <c r="Z43" s="21">
        <v>65</v>
      </c>
      <c r="AA43" s="21">
        <v>65</v>
      </c>
      <c r="AB43" s="21">
        <v>69</v>
      </c>
      <c r="AC43" s="21">
        <v>89</v>
      </c>
      <c r="AD43" s="22">
        <f>SUM(Y43:AC43)</f>
        <v>354</v>
      </c>
      <c r="AI43" s="205" t="s">
        <v>16</v>
      </c>
      <c r="AJ43" s="209"/>
      <c r="AK43" s="21">
        <v>0</v>
      </c>
      <c r="AL43" s="21">
        <v>0</v>
      </c>
      <c r="AM43" s="21">
        <v>0</v>
      </c>
      <c r="AN43" s="21">
        <v>1</v>
      </c>
      <c r="AO43" s="21">
        <v>0</v>
      </c>
      <c r="AP43" s="21">
        <f>SUM(AK43:AO43)</f>
        <v>1</v>
      </c>
      <c r="AQ43" s="210" t="s">
        <v>16</v>
      </c>
      <c r="AR43" s="211"/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2">
        <f>SUM(AS43:AW43)</f>
        <v>0</v>
      </c>
      <c r="BC43" s="205" t="s">
        <v>16</v>
      </c>
      <c r="BD43" s="209"/>
      <c r="BE43" s="20">
        <f>Q43+AK43</f>
        <v>75</v>
      </c>
      <c r="BF43" s="20">
        <f t="shared" si="62"/>
        <v>64</v>
      </c>
      <c r="BG43" s="20">
        <f t="shared" si="62"/>
        <v>82</v>
      </c>
      <c r="BH43" s="20">
        <f t="shared" si="62"/>
        <v>85</v>
      </c>
      <c r="BI43" s="20">
        <f t="shared" si="62"/>
        <v>73</v>
      </c>
      <c r="BJ43" s="21">
        <f>SUM(BE43:BI43)</f>
        <v>379</v>
      </c>
      <c r="BK43" s="210" t="s">
        <v>16</v>
      </c>
      <c r="BL43" s="211"/>
      <c r="BM43" s="21">
        <f>Y43+AS43</f>
        <v>66</v>
      </c>
      <c r="BN43" s="21">
        <f t="shared" si="63"/>
        <v>65</v>
      </c>
      <c r="BO43" s="21">
        <f t="shared" si="63"/>
        <v>65</v>
      </c>
      <c r="BP43" s="21">
        <f t="shared" si="63"/>
        <v>69</v>
      </c>
      <c r="BQ43" s="21">
        <f t="shared" si="63"/>
        <v>89</v>
      </c>
      <c r="BR43" s="22">
        <f>SUM(BM43:BQ43)</f>
        <v>354</v>
      </c>
    </row>
    <row r="44" spans="15:70" ht="13.5">
      <c r="O44" s="205" t="s">
        <v>13</v>
      </c>
      <c r="P44" s="206"/>
      <c r="Q44" s="25">
        <f aca="true" t="shared" si="64" ref="Q44:V44">SUM(Q42:Q43)</f>
        <v>121</v>
      </c>
      <c r="R44" s="25">
        <f t="shared" si="64"/>
        <v>125</v>
      </c>
      <c r="S44" s="25">
        <f t="shared" si="64"/>
        <v>166</v>
      </c>
      <c r="T44" s="25">
        <f t="shared" si="64"/>
        <v>164</v>
      </c>
      <c r="U44" s="25">
        <f t="shared" si="64"/>
        <v>147</v>
      </c>
      <c r="V44" s="25">
        <f t="shared" si="64"/>
        <v>723</v>
      </c>
      <c r="W44" s="207" t="s">
        <v>13</v>
      </c>
      <c r="X44" s="208"/>
      <c r="Y44" s="25">
        <f aca="true" t="shared" si="65" ref="Y44:AD44">SUM(Y42:Y43)</f>
        <v>125</v>
      </c>
      <c r="Z44" s="25">
        <f t="shared" si="65"/>
        <v>125</v>
      </c>
      <c r="AA44" s="25">
        <f t="shared" si="65"/>
        <v>118</v>
      </c>
      <c r="AB44" s="25">
        <f t="shared" si="65"/>
        <v>115</v>
      </c>
      <c r="AC44" s="25">
        <f t="shared" si="65"/>
        <v>150</v>
      </c>
      <c r="AD44" s="25">
        <f t="shared" si="65"/>
        <v>633</v>
      </c>
      <c r="AI44" s="205" t="s">
        <v>13</v>
      </c>
      <c r="AJ44" s="206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1</v>
      </c>
      <c r="AO44" s="25">
        <f t="shared" si="66"/>
        <v>0</v>
      </c>
      <c r="AP44" s="25">
        <f t="shared" si="66"/>
        <v>1</v>
      </c>
      <c r="AQ44" s="207" t="s">
        <v>13</v>
      </c>
      <c r="AR44" s="208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5" t="s">
        <v>13</v>
      </c>
      <c r="BD44" s="206"/>
      <c r="BE44" s="25">
        <f aca="true" t="shared" si="68" ref="BE44:BJ44">SUM(BE42:BE43)</f>
        <v>121</v>
      </c>
      <c r="BF44" s="25">
        <f t="shared" si="68"/>
        <v>125</v>
      </c>
      <c r="BG44" s="25">
        <f t="shared" si="68"/>
        <v>166</v>
      </c>
      <c r="BH44" s="25">
        <f t="shared" si="68"/>
        <v>165</v>
      </c>
      <c r="BI44" s="25">
        <f t="shared" si="68"/>
        <v>147</v>
      </c>
      <c r="BJ44" s="25">
        <f t="shared" si="68"/>
        <v>724</v>
      </c>
      <c r="BK44" s="207" t="s">
        <v>13</v>
      </c>
      <c r="BL44" s="208"/>
      <c r="BM44" s="25">
        <f aca="true" t="shared" si="69" ref="BM44:BR44">SUM(BM42:BM43)</f>
        <v>125</v>
      </c>
      <c r="BN44" s="25">
        <f t="shared" si="69"/>
        <v>125</v>
      </c>
      <c r="BO44" s="25">
        <f t="shared" si="69"/>
        <v>118</v>
      </c>
      <c r="BP44" s="25">
        <f t="shared" si="69"/>
        <v>115</v>
      </c>
      <c r="BQ44" s="25">
        <f t="shared" si="69"/>
        <v>150</v>
      </c>
      <c r="BR44" s="25">
        <f t="shared" si="69"/>
        <v>633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5" t="s">
        <v>11</v>
      </c>
      <c r="P46" s="206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14" t="s">
        <v>11</v>
      </c>
      <c r="X46" s="215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5" t="s">
        <v>11</v>
      </c>
      <c r="AJ46" s="206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14" t="s">
        <v>11</v>
      </c>
      <c r="AR46" s="215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5" t="s">
        <v>11</v>
      </c>
      <c r="BD46" s="206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14" t="s">
        <v>11</v>
      </c>
      <c r="BL46" s="215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4.25" thickBot="1">
      <c r="O47" s="205" t="s">
        <v>14</v>
      </c>
      <c r="P47" s="209"/>
      <c r="Q47" s="15">
        <v>50</v>
      </c>
      <c r="R47" s="16">
        <v>57</v>
      </c>
      <c r="S47" s="16">
        <v>43</v>
      </c>
      <c r="T47" s="16">
        <v>54</v>
      </c>
      <c r="U47" s="16">
        <v>46</v>
      </c>
      <c r="V47" s="16">
        <f>SUM(Q47:U47)</f>
        <v>250</v>
      </c>
      <c r="W47" s="212" t="s">
        <v>14</v>
      </c>
      <c r="X47" s="213"/>
      <c r="Y47" s="16">
        <v>32</v>
      </c>
      <c r="Z47" s="16">
        <v>30</v>
      </c>
      <c r="AA47" s="16">
        <v>15</v>
      </c>
      <c r="AB47" s="16">
        <v>25</v>
      </c>
      <c r="AC47" s="16">
        <v>19</v>
      </c>
      <c r="AD47" s="17">
        <f>SUM(Y47:AC47)</f>
        <v>121</v>
      </c>
      <c r="AI47" s="205" t="s">
        <v>14</v>
      </c>
      <c r="AJ47" s="209"/>
      <c r="AK47" s="16">
        <v>0</v>
      </c>
      <c r="AL47" s="16">
        <v>1</v>
      </c>
      <c r="AM47" s="16">
        <v>0</v>
      </c>
      <c r="AN47" s="16">
        <v>0</v>
      </c>
      <c r="AO47" s="177">
        <v>0</v>
      </c>
      <c r="AP47" s="16">
        <f>SUM(AK47:AO47)</f>
        <v>1</v>
      </c>
      <c r="AQ47" s="212" t="s">
        <v>14</v>
      </c>
      <c r="AR47" s="213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5" t="s">
        <v>14</v>
      </c>
      <c r="BD47" s="209"/>
      <c r="BE47" s="15">
        <f>Q47+AK47</f>
        <v>50</v>
      </c>
      <c r="BF47" s="15">
        <f aca="true" t="shared" si="70" ref="BF47:BI48">R47+AL47</f>
        <v>58</v>
      </c>
      <c r="BG47" s="15">
        <f t="shared" si="70"/>
        <v>43</v>
      </c>
      <c r="BH47" s="15">
        <f t="shared" si="70"/>
        <v>54</v>
      </c>
      <c r="BI47" s="15">
        <f t="shared" si="70"/>
        <v>46</v>
      </c>
      <c r="BJ47" s="16">
        <f>SUM(BE47:BI47)</f>
        <v>251</v>
      </c>
      <c r="BK47" s="212" t="s">
        <v>14</v>
      </c>
      <c r="BL47" s="213"/>
      <c r="BM47" s="16">
        <f>Y47+AS47</f>
        <v>32</v>
      </c>
      <c r="BN47" s="16">
        <f aca="true" t="shared" si="71" ref="BN47:BQ48">Z47+AT47</f>
        <v>30</v>
      </c>
      <c r="BO47" s="16">
        <f t="shared" si="71"/>
        <v>15</v>
      </c>
      <c r="BP47" s="16">
        <f t="shared" si="71"/>
        <v>25</v>
      </c>
      <c r="BQ47" s="16">
        <f t="shared" si="71"/>
        <v>19</v>
      </c>
      <c r="BR47" s="17">
        <f>SUM(BM47:BQ47)</f>
        <v>121</v>
      </c>
    </row>
    <row r="48" spans="15:70" ht="14.25" thickBot="1">
      <c r="O48" s="205" t="s">
        <v>16</v>
      </c>
      <c r="P48" s="209"/>
      <c r="Q48" s="20">
        <v>86</v>
      </c>
      <c r="R48" s="21">
        <v>69</v>
      </c>
      <c r="S48" s="21">
        <v>84</v>
      </c>
      <c r="T48" s="21">
        <v>84</v>
      </c>
      <c r="U48" s="21">
        <v>66</v>
      </c>
      <c r="V48" s="21">
        <f>SUM(Q48:U48)</f>
        <v>389</v>
      </c>
      <c r="W48" s="210" t="s">
        <v>16</v>
      </c>
      <c r="X48" s="211"/>
      <c r="Y48" s="16">
        <v>84</v>
      </c>
      <c r="Z48" s="16">
        <v>68</v>
      </c>
      <c r="AA48" s="16">
        <v>67</v>
      </c>
      <c r="AB48" s="16">
        <v>46</v>
      </c>
      <c r="AC48" s="16">
        <v>43</v>
      </c>
      <c r="AD48" s="22">
        <f>SUM(Y48:AC48)</f>
        <v>308</v>
      </c>
      <c r="AI48" s="205" t="s">
        <v>16</v>
      </c>
      <c r="AJ48" s="209"/>
      <c r="AK48" s="21">
        <v>0</v>
      </c>
      <c r="AL48" s="21">
        <v>0</v>
      </c>
      <c r="AM48" s="21">
        <v>0</v>
      </c>
      <c r="AN48" s="21">
        <v>0</v>
      </c>
      <c r="AO48" s="181">
        <v>0</v>
      </c>
      <c r="AP48" s="21">
        <f>SUM(AK48:AO48)</f>
        <v>0</v>
      </c>
      <c r="AQ48" s="210" t="s">
        <v>16</v>
      </c>
      <c r="AR48" s="211"/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2">
        <f>SUM(AS48:AW48)</f>
        <v>0</v>
      </c>
      <c r="BC48" s="205" t="s">
        <v>16</v>
      </c>
      <c r="BD48" s="209"/>
      <c r="BE48" s="20">
        <f>Q48+AK48</f>
        <v>86</v>
      </c>
      <c r="BF48" s="20">
        <f t="shared" si="70"/>
        <v>69</v>
      </c>
      <c r="BG48" s="20">
        <f t="shared" si="70"/>
        <v>84</v>
      </c>
      <c r="BH48" s="20">
        <f t="shared" si="70"/>
        <v>84</v>
      </c>
      <c r="BI48" s="20">
        <f t="shared" si="70"/>
        <v>66</v>
      </c>
      <c r="BJ48" s="21">
        <f>SUM(BE48:BI48)</f>
        <v>389</v>
      </c>
      <c r="BK48" s="210" t="s">
        <v>16</v>
      </c>
      <c r="BL48" s="211"/>
      <c r="BM48" s="21">
        <f>Y48+AS48</f>
        <v>84</v>
      </c>
      <c r="BN48" s="21">
        <f t="shared" si="71"/>
        <v>68</v>
      </c>
      <c r="BO48" s="21">
        <f t="shared" si="71"/>
        <v>67</v>
      </c>
      <c r="BP48" s="21">
        <f t="shared" si="71"/>
        <v>46</v>
      </c>
      <c r="BQ48" s="21">
        <f t="shared" si="71"/>
        <v>43</v>
      </c>
      <c r="BR48" s="22">
        <f>SUM(BM48:BQ48)</f>
        <v>308</v>
      </c>
    </row>
    <row r="49" spans="15:70" ht="13.5">
      <c r="O49" s="205" t="s">
        <v>13</v>
      </c>
      <c r="P49" s="206"/>
      <c r="Q49" s="25">
        <f aca="true" t="shared" si="72" ref="Q49:V49">SUM(Q47:Q48)</f>
        <v>136</v>
      </c>
      <c r="R49" s="25">
        <f t="shared" si="72"/>
        <v>126</v>
      </c>
      <c r="S49" s="25">
        <f t="shared" si="72"/>
        <v>127</v>
      </c>
      <c r="T49" s="25">
        <f t="shared" si="72"/>
        <v>138</v>
      </c>
      <c r="U49" s="25">
        <f t="shared" si="72"/>
        <v>112</v>
      </c>
      <c r="V49" s="25">
        <f t="shared" si="72"/>
        <v>639</v>
      </c>
      <c r="W49" s="207" t="s">
        <v>13</v>
      </c>
      <c r="X49" s="208"/>
      <c r="Y49" s="25">
        <f aca="true" t="shared" si="73" ref="Y49:AD49">SUM(Y47:Y48)</f>
        <v>116</v>
      </c>
      <c r="Z49" s="25">
        <f t="shared" si="73"/>
        <v>98</v>
      </c>
      <c r="AA49" s="25">
        <f t="shared" si="73"/>
        <v>82</v>
      </c>
      <c r="AB49" s="25">
        <f t="shared" si="73"/>
        <v>71</v>
      </c>
      <c r="AC49" s="25">
        <f t="shared" si="73"/>
        <v>62</v>
      </c>
      <c r="AD49" s="25">
        <f t="shared" si="73"/>
        <v>429</v>
      </c>
      <c r="AI49" s="205" t="s">
        <v>13</v>
      </c>
      <c r="AJ49" s="206"/>
      <c r="AK49" s="25">
        <f aca="true" t="shared" si="74" ref="AK49:AP49">SUM(AK47:AK48)</f>
        <v>0</v>
      </c>
      <c r="AL49" s="25">
        <f t="shared" si="74"/>
        <v>1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07" t="s">
        <v>13</v>
      </c>
      <c r="AR49" s="208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5" t="s">
        <v>13</v>
      </c>
      <c r="BD49" s="206"/>
      <c r="BE49" s="25">
        <f aca="true" t="shared" si="76" ref="BE49:BJ49">SUM(BE47:BE48)</f>
        <v>136</v>
      </c>
      <c r="BF49" s="25">
        <f t="shared" si="76"/>
        <v>127</v>
      </c>
      <c r="BG49" s="25">
        <f t="shared" si="76"/>
        <v>127</v>
      </c>
      <c r="BH49" s="25">
        <f t="shared" si="76"/>
        <v>138</v>
      </c>
      <c r="BI49" s="25">
        <f t="shared" si="76"/>
        <v>112</v>
      </c>
      <c r="BJ49" s="25">
        <f t="shared" si="76"/>
        <v>640</v>
      </c>
      <c r="BK49" s="207" t="s">
        <v>13</v>
      </c>
      <c r="BL49" s="208"/>
      <c r="BM49" s="25">
        <f aca="true" t="shared" si="77" ref="BM49:BR49">SUM(BM47:BM48)</f>
        <v>116</v>
      </c>
      <c r="BN49" s="25">
        <f t="shared" si="77"/>
        <v>98</v>
      </c>
      <c r="BO49" s="25">
        <f t="shared" si="77"/>
        <v>82</v>
      </c>
      <c r="BP49" s="25">
        <f t="shared" si="77"/>
        <v>71</v>
      </c>
      <c r="BQ49" s="25">
        <f t="shared" si="77"/>
        <v>62</v>
      </c>
      <c r="BR49" s="25">
        <f t="shared" si="77"/>
        <v>429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5" t="s">
        <v>11</v>
      </c>
      <c r="P51" s="206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14" t="s">
        <v>11</v>
      </c>
      <c r="X51" s="215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5" t="s">
        <v>11</v>
      </c>
      <c r="AJ51" s="206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14" t="s">
        <v>11</v>
      </c>
      <c r="AR51" s="215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5" t="s">
        <v>11</v>
      </c>
      <c r="BD51" s="206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14" t="s">
        <v>11</v>
      </c>
      <c r="BL51" s="215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5" t="s">
        <v>14</v>
      </c>
      <c r="P52" s="209"/>
      <c r="Q52" s="15">
        <v>18</v>
      </c>
      <c r="R52" s="16">
        <v>15</v>
      </c>
      <c r="S52" s="16">
        <v>9</v>
      </c>
      <c r="T52" s="16">
        <v>7</v>
      </c>
      <c r="U52" s="16">
        <v>6</v>
      </c>
      <c r="V52" s="16">
        <f>SUM(Q52:U52)</f>
        <v>55</v>
      </c>
      <c r="W52" s="212" t="s">
        <v>14</v>
      </c>
      <c r="X52" s="213"/>
      <c r="Y52" s="16">
        <v>5</v>
      </c>
      <c r="Z52" s="16">
        <v>2</v>
      </c>
      <c r="AA52" s="16">
        <v>2</v>
      </c>
      <c r="AB52" s="16">
        <v>1</v>
      </c>
      <c r="AC52" s="16">
        <v>0</v>
      </c>
      <c r="AD52" s="17">
        <f>SUM(Y52:AC52)</f>
        <v>10</v>
      </c>
      <c r="AI52" s="205" t="s">
        <v>14</v>
      </c>
      <c r="AJ52" s="209"/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f>SUM(AK52:AO52)</f>
        <v>0</v>
      </c>
      <c r="AQ52" s="212" t="s">
        <v>14</v>
      </c>
      <c r="AR52" s="213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5" t="s">
        <v>14</v>
      </c>
      <c r="BD52" s="209"/>
      <c r="BE52" s="15">
        <f aca="true" t="shared" si="78" ref="BE52:BI53">Q52+AK52</f>
        <v>18</v>
      </c>
      <c r="BF52" s="15">
        <f t="shared" si="78"/>
        <v>15</v>
      </c>
      <c r="BG52" s="15">
        <f t="shared" si="78"/>
        <v>9</v>
      </c>
      <c r="BH52" s="15">
        <f t="shared" si="78"/>
        <v>7</v>
      </c>
      <c r="BI52" s="15">
        <f t="shared" si="78"/>
        <v>6</v>
      </c>
      <c r="BJ52" s="16">
        <f>SUM(BE52:BI52)</f>
        <v>55</v>
      </c>
      <c r="BK52" s="212" t="s">
        <v>14</v>
      </c>
      <c r="BL52" s="213"/>
      <c r="BM52" s="16">
        <f>Y52+AS52</f>
        <v>5</v>
      </c>
      <c r="BN52" s="16">
        <f aca="true" t="shared" si="79" ref="BN52:BQ53">Z52+AT52</f>
        <v>2</v>
      </c>
      <c r="BO52" s="16">
        <f t="shared" si="79"/>
        <v>2</v>
      </c>
      <c r="BP52" s="16">
        <f t="shared" si="79"/>
        <v>1</v>
      </c>
      <c r="BQ52" s="16">
        <f t="shared" si="79"/>
        <v>0</v>
      </c>
      <c r="BR52" s="17">
        <f>SUM(BM52:BQ52)</f>
        <v>10</v>
      </c>
    </row>
    <row r="53" spans="15:70" ht="14.25" thickBot="1">
      <c r="O53" s="205" t="s">
        <v>16</v>
      </c>
      <c r="P53" s="209"/>
      <c r="Q53" s="20">
        <v>40</v>
      </c>
      <c r="R53" s="21">
        <v>40</v>
      </c>
      <c r="S53" s="21">
        <v>34</v>
      </c>
      <c r="T53" s="21">
        <v>24</v>
      </c>
      <c r="U53" s="21">
        <v>32</v>
      </c>
      <c r="V53" s="21">
        <f>SUM(Q53:U53)</f>
        <v>170</v>
      </c>
      <c r="W53" s="210" t="s">
        <v>16</v>
      </c>
      <c r="X53" s="211"/>
      <c r="Y53" s="21">
        <v>21</v>
      </c>
      <c r="Z53" s="21">
        <v>16</v>
      </c>
      <c r="AA53" s="21">
        <v>8</v>
      </c>
      <c r="AB53" s="21">
        <v>7</v>
      </c>
      <c r="AC53" s="21">
        <v>9</v>
      </c>
      <c r="AD53" s="22">
        <f>SUM(Y53:AC53)</f>
        <v>61</v>
      </c>
      <c r="AI53" s="205" t="s">
        <v>16</v>
      </c>
      <c r="AJ53" s="209"/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f>SUM(AK53:AO53)</f>
        <v>0</v>
      </c>
      <c r="AQ53" s="210" t="s">
        <v>16</v>
      </c>
      <c r="AR53" s="211"/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2">
        <f>SUM(AS53:AW53)</f>
        <v>0</v>
      </c>
      <c r="BC53" s="205" t="s">
        <v>16</v>
      </c>
      <c r="BD53" s="209"/>
      <c r="BE53" s="20">
        <f t="shared" si="78"/>
        <v>40</v>
      </c>
      <c r="BF53" s="20">
        <f t="shared" si="78"/>
        <v>40</v>
      </c>
      <c r="BG53" s="20">
        <f t="shared" si="78"/>
        <v>34</v>
      </c>
      <c r="BH53" s="20">
        <f t="shared" si="78"/>
        <v>24</v>
      </c>
      <c r="BI53" s="20">
        <f t="shared" si="78"/>
        <v>32</v>
      </c>
      <c r="BJ53" s="21">
        <f>SUM(BE53:BI53)</f>
        <v>170</v>
      </c>
      <c r="BK53" s="210" t="s">
        <v>16</v>
      </c>
      <c r="BL53" s="211"/>
      <c r="BM53" s="21">
        <f>Y53+AS53</f>
        <v>21</v>
      </c>
      <c r="BN53" s="21">
        <f t="shared" si="79"/>
        <v>16</v>
      </c>
      <c r="BO53" s="21">
        <f t="shared" si="79"/>
        <v>8</v>
      </c>
      <c r="BP53" s="21">
        <f t="shared" si="79"/>
        <v>7</v>
      </c>
      <c r="BQ53" s="21">
        <f t="shared" si="79"/>
        <v>9</v>
      </c>
      <c r="BR53" s="22">
        <f>SUM(BM53:BQ53)</f>
        <v>61</v>
      </c>
    </row>
    <row r="54" spans="15:70" ht="13.5">
      <c r="O54" s="205" t="s">
        <v>13</v>
      </c>
      <c r="P54" s="206"/>
      <c r="Q54" s="25">
        <f aca="true" t="shared" si="80" ref="Q54:V54">SUM(Q52:Q53)</f>
        <v>58</v>
      </c>
      <c r="R54" s="25">
        <f t="shared" si="80"/>
        <v>55</v>
      </c>
      <c r="S54" s="25">
        <f t="shared" si="80"/>
        <v>43</v>
      </c>
      <c r="T54" s="25">
        <f t="shared" si="80"/>
        <v>31</v>
      </c>
      <c r="U54" s="25">
        <f t="shared" si="80"/>
        <v>38</v>
      </c>
      <c r="V54" s="25">
        <f t="shared" si="80"/>
        <v>225</v>
      </c>
      <c r="W54" s="207" t="s">
        <v>13</v>
      </c>
      <c r="X54" s="208"/>
      <c r="Y54" s="25">
        <f aca="true" t="shared" si="81" ref="Y54:AD54">SUM(Y52:Y53)</f>
        <v>26</v>
      </c>
      <c r="Z54" s="25">
        <f t="shared" si="81"/>
        <v>18</v>
      </c>
      <c r="AA54" s="25">
        <f t="shared" si="81"/>
        <v>10</v>
      </c>
      <c r="AB54" s="25">
        <f t="shared" si="81"/>
        <v>8</v>
      </c>
      <c r="AC54" s="25">
        <f t="shared" si="81"/>
        <v>9</v>
      </c>
      <c r="AD54" s="25">
        <f t="shared" si="81"/>
        <v>71</v>
      </c>
      <c r="AI54" s="205" t="s">
        <v>13</v>
      </c>
      <c r="AJ54" s="206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07" t="s">
        <v>13</v>
      </c>
      <c r="AR54" s="208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5" t="s">
        <v>13</v>
      </c>
      <c r="BD54" s="206"/>
      <c r="BE54" s="25">
        <f aca="true" t="shared" si="84" ref="BE54:BJ54">SUM(BE52:BE53)</f>
        <v>58</v>
      </c>
      <c r="BF54" s="25">
        <f t="shared" si="84"/>
        <v>55</v>
      </c>
      <c r="BG54" s="25">
        <f t="shared" si="84"/>
        <v>43</v>
      </c>
      <c r="BH54" s="25">
        <f t="shared" si="84"/>
        <v>31</v>
      </c>
      <c r="BI54" s="25">
        <f t="shared" si="84"/>
        <v>38</v>
      </c>
      <c r="BJ54" s="25">
        <f t="shared" si="84"/>
        <v>225</v>
      </c>
      <c r="BK54" s="207" t="s">
        <v>13</v>
      </c>
      <c r="BL54" s="208"/>
      <c r="BM54" s="25">
        <f aca="true" t="shared" si="85" ref="BM54:BR54">SUM(BM52:BM53)</f>
        <v>26</v>
      </c>
      <c r="BN54" s="25">
        <f t="shared" si="85"/>
        <v>18</v>
      </c>
      <c r="BO54" s="25">
        <f t="shared" si="85"/>
        <v>10</v>
      </c>
      <c r="BP54" s="25">
        <f t="shared" si="85"/>
        <v>8</v>
      </c>
      <c r="BQ54" s="25">
        <f t="shared" si="85"/>
        <v>9</v>
      </c>
      <c r="BR54" s="25">
        <f t="shared" si="85"/>
        <v>71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5" t="s">
        <v>11</v>
      </c>
      <c r="P56" s="206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14" t="s">
        <v>11</v>
      </c>
      <c r="X56" s="215"/>
      <c r="Y56" s="14">
        <v>105</v>
      </c>
      <c r="Z56" s="14">
        <v>106</v>
      </c>
      <c r="AA56" s="14">
        <v>107</v>
      </c>
      <c r="AB56" s="14" t="s">
        <v>79</v>
      </c>
      <c r="AC56" s="14" t="s">
        <v>79</v>
      </c>
      <c r="AD56" s="14" t="s">
        <v>13</v>
      </c>
      <c r="AI56" s="205" t="s">
        <v>11</v>
      </c>
      <c r="AJ56" s="206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14" t="s">
        <v>11</v>
      </c>
      <c r="AR56" s="215"/>
      <c r="AS56" s="14">
        <v>105</v>
      </c>
      <c r="AT56" s="14">
        <v>106</v>
      </c>
      <c r="AU56" s="14">
        <v>107</v>
      </c>
      <c r="AV56" s="14" t="s">
        <v>79</v>
      </c>
      <c r="AW56" s="14" t="s">
        <v>79</v>
      </c>
      <c r="AX56" s="14" t="s">
        <v>13</v>
      </c>
      <c r="BC56" s="205" t="s">
        <v>11</v>
      </c>
      <c r="BD56" s="206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14" t="s">
        <v>11</v>
      </c>
      <c r="BL56" s="215"/>
      <c r="BM56" s="14">
        <v>105</v>
      </c>
      <c r="BN56" s="14">
        <v>106</v>
      </c>
      <c r="BO56" s="14">
        <v>107</v>
      </c>
      <c r="BP56" s="14" t="s">
        <v>79</v>
      </c>
      <c r="BQ56" s="14" t="s">
        <v>79</v>
      </c>
      <c r="BR56" s="14" t="s">
        <v>13</v>
      </c>
    </row>
    <row r="57" spans="15:70" ht="13.5">
      <c r="O57" s="205" t="s">
        <v>14</v>
      </c>
      <c r="P57" s="209"/>
      <c r="Q57" s="36">
        <v>1</v>
      </c>
      <c r="R57" s="36">
        <v>0</v>
      </c>
      <c r="S57" s="36">
        <v>0</v>
      </c>
      <c r="T57" s="36">
        <v>0</v>
      </c>
      <c r="U57" s="36">
        <v>0</v>
      </c>
      <c r="V57" s="37">
        <f>SUM(Q57:U57)</f>
        <v>1</v>
      </c>
      <c r="W57" s="212" t="s">
        <v>14</v>
      </c>
      <c r="X57" s="213"/>
      <c r="Y57" s="37"/>
      <c r="Z57" s="37"/>
      <c r="AA57" s="37"/>
      <c r="AB57" s="37"/>
      <c r="AC57" s="37"/>
      <c r="AD57" s="17">
        <f>SUM(Y57:AC57)</f>
        <v>0</v>
      </c>
      <c r="AI57" s="205" t="s">
        <v>14</v>
      </c>
      <c r="AJ57" s="209"/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f>SUM(AK57:AO57)</f>
        <v>0</v>
      </c>
      <c r="AQ57" s="212" t="s">
        <v>14</v>
      </c>
      <c r="AR57" s="213"/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17">
        <f>SUM(AS57:AW57)</f>
        <v>0</v>
      </c>
      <c r="BC57" s="205" t="s">
        <v>14</v>
      </c>
      <c r="BD57" s="209"/>
      <c r="BE57" s="36">
        <f>Q57+AK57</f>
        <v>1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1</v>
      </c>
      <c r="BK57" s="212" t="s">
        <v>14</v>
      </c>
      <c r="BL57" s="213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5" t="s">
        <v>16</v>
      </c>
      <c r="P58" s="209"/>
      <c r="Q58" s="178">
        <v>4</v>
      </c>
      <c r="R58" s="179">
        <v>1</v>
      </c>
      <c r="S58" s="179">
        <v>1</v>
      </c>
      <c r="T58" s="179">
        <v>2</v>
      </c>
      <c r="U58" s="179">
        <v>1</v>
      </c>
      <c r="V58" s="38">
        <f>SUM(Q58:U58)</f>
        <v>9</v>
      </c>
      <c r="W58" s="210" t="s">
        <v>16</v>
      </c>
      <c r="X58" s="211"/>
      <c r="Y58" s="38"/>
      <c r="Z58" s="38"/>
      <c r="AA58" s="38"/>
      <c r="AB58" s="38"/>
      <c r="AC58" s="38"/>
      <c r="AD58" s="22">
        <f>SUM(Y58:AC58)</f>
        <v>0</v>
      </c>
      <c r="AI58" s="205" t="s">
        <v>16</v>
      </c>
      <c r="AJ58" s="209"/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f>SUM(AK58:AO58)</f>
        <v>0</v>
      </c>
      <c r="AQ58" s="210" t="s">
        <v>16</v>
      </c>
      <c r="AR58" s="211"/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22">
        <f>SUM(AS58:AW58)</f>
        <v>0</v>
      </c>
      <c r="BC58" s="205" t="s">
        <v>16</v>
      </c>
      <c r="BD58" s="209"/>
      <c r="BE58" s="40">
        <f>Q58+AK58</f>
        <v>4</v>
      </c>
      <c r="BF58" s="40">
        <f t="shared" si="86"/>
        <v>1</v>
      </c>
      <c r="BG58" s="40">
        <f t="shared" si="86"/>
        <v>1</v>
      </c>
      <c r="BH58" s="40">
        <f t="shared" si="86"/>
        <v>2</v>
      </c>
      <c r="BI58" s="40">
        <f t="shared" si="86"/>
        <v>1</v>
      </c>
      <c r="BJ58" s="38">
        <f>SUM(BE58:BI58)</f>
        <v>9</v>
      </c>
      <c r="BK58" s="210" t="s">
        <v>16</v>
      </c>
      <c r="BL58" s="211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5" t="s">
        <v>13</v>
      </c>
      <c r="P59" s="206"/>
      <c r="Q59" s="25">
        <f aca="true" t="shared" si="88" ref="Q59:V59">SUM(Q57:Q58)</f>
        <v>5</v>
      </c>
      <c r="R59" s="25">
        <f t="shared" si="88"/>
        <v>1</v>
      </c>
      <c r="S59" s="25">
        <f t="shared" si="88"/>
        <v>1</v>
      </c>
      <c r="T59" s="25">
        <f t="shared" si="88"/>
        <v>2</v>
      </c>
      <c r="U59" s="25">
        <f t="shared" si="88"/>
        <v>1</v>
      </c>
      <c r="V59" s="25">
        <f t="shared" si="88"/>
        <v>10</v>
      </c>
      <c r="W59" s="207" t="s">
        <v>13</v>
      </c>
      <c r="X59" s="208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5" t="s">
        <v>13</v>
      </c>
      <c r="AJ59" s="206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07" t="s">
        <v>13</v>
      </c>
      <c r="AR59" s="208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5" t="s">
        <v>13</v>
      </c>
      <c r="BD59" s="206"/>
      <c r="BE59" s="25">
        <f aca="true" t="shared" si="92" ref="BE59:BJ59">SUM(BE57:BE58)</f>
        <v>5</v>
      </c>
      <c r="BF59" s="25">
        <f t="shared" si="92"/>
        <v>1</v>
      </c>
      <c r="BG59" s="25">
        <f t="shared" si="92"/>
        <v>1</v>
      </c>
      <c r="BH59" s="25">
        <f t="shared" si="92"/>
        <v>2</v>
      </c>
      <c r="BI59" s="25">
        <f t="shared" si="92"/>
        <v>1</v>
      </c>
      <c r="BJ59" s="25">
        <f t="shared" si="92"/>
        <v>10</v>
      </c>
      <c r="BK59" s="207" t="s">
        <v>13</v>
      </c>
      <c r="BL59" s="208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335" t="s">
        <v>61</v>
      </c>
      <c r="AF60" s="335"/>
      <c r="AY60" s="335" t="s">
        <v>61</v>
      </c>
      <c r="AZ60" s="335"/>
      <c r="BS60" s="335" t="s">
        <v>61</v>
      </c>
      <c r="BT60" s="335"/>
    </row>
    <row r="61" spans="17:72" ht="14.25">
      <c r="Q61" s="336" t="s">
        <v>19</v>
      </c>
      <c r="R61" s="337"/>
      <c r="S61" s="338"/>
      <c r="T61" s="158"/>
      <c r="U61" s="159"/>
      <c r="V61" s="339" t="s">
        <v>20</v>
      </c>
      <c r="W61" s="340"/>
      <c r="X61" s="341"/>
      <c r="Y61" s="160"/>
      <c r="Z61" s="160"/>
      <c r="AA61" s="342" t="s">
        <v>21</v>
      </c>
      <c r="AB61" s="343"/>
      <c r="AC61" s="344"/>
      <c r="AE61" s="161" t="s">
        <v>23</v>
      </c>
      <c r="AF61" s="161" t="s">
        <v>24</v>
      </c>
      <c r="AK61" s="196" t="s">
        <v>19</v>
      </c>
      <c r="AL61" s="197"/>
      <c r="AM61" s="198"/>
      <c r="AN61" s="41"/>
      <c r="AP61" s="199" t="s">
        <v>20</v>
      </c>
      <c r="AQ61" s="200"/>
      <c r="AR61" s="201"/>
      <c r="AS61" s="42"/>
      <c r="AT61" s="42"/>
      <c r="AU61" s="202" t="s">
        <v>21</v>
      </c>
      <c r="AV61" s="203"/>
      <c r="AW61" s="204"/>
      <c r="AY61" s="161" t="s">
        <v>23</v>
      </c>
      <c r="AZ61" s="161" t="s">
        <v>24</v>
      </c>
      <c r="BE61" s="196" t="s">
        <v>19</v>
      </c>
      <c r="BF61" s="197"/>
      <c r="BG61" s="198"/>
      <c r="BH61" s="41"/>
      <c r="BJ61" s="199" t="s">
        <v>20</v>
      </c>
      <c r="BK61" s="200"/>
      <c r="BL61" s="201"/>
      <c r="BM61" s="42"/>
      <c r="BN61" s="42"/>
      <c r="BO61" s="202" t="s">
        <v>21</v>
      </c>
      <c r="BP61" s="203"/>
      <c r="BQ61" s="204"/>
      <c r="BS61" s="161" t="s">
        <v>23</v>
      </c>
      <c r="BT61" s="161" t="s">
        <v>24</v>
      </c>
    </row>
    <row r="62" spans="17:72" ht="14.25">
      <c r="Q62" s="162" t="s">
        <v>17</v>
      </c>
      <c r="R62" s="345">
        <f>V7+AD7+V12</f>
        <v>650</v>
      </c>
      <c r="S62" s="346"/>
      <c r="T62" s="158"/>
      <c r="U62" s="159"/>
      <c r="V62" s="162" t="s">
        <v>17</v>
      </c>
      <c r="W62" s="345">
        <f>AD12+V17+AD17+V22+AD22+V27+AD27+V32+AD32+V37</f>
        <v>3031</v>
      </c>
      <c r="X62" s="346"/>
      <c r="Y62" s="163"/>
      <c r="Z62" s="163"/>
      <c r="AA62" s="162" t="s">
        <v>17</v>
      </c>
      <c r="AB62" s="345">
        <f>AD37+V42+AD42+V47+AD47+V52+AD52+V57+AD57</f>
        <v>1594</v>
      </c>
      <c r="AC62" s="346"/>
      <c r="AD62" s="164" t="s">
        <v>17</v>
      </c>
      <c r="AE62" s="165">
        <f>AD37+V42</f>
        <v>878</v>
      </c>
      <c r="AF62" s="165">
        <f>AD42+V47+AD47+V52+AD52+V57+AD57</f>
        <v>716</v>
      </c>
      <c r="AK62" s="43" t="s">
        <v>17</v>
      </c>
      <c r="AL62" s="193">
        <f>AP7+AX7+AP12</f>
        <v>0</v>
      </c>
      <c r="AM62" s="195"/>
      <c r="AN62" s="41"/>
      <c r="AP62" s="43" t="s">
        <v>17</v>
      </c>
      <c r="AQ62" s="193">
        <f>AX12+AP17+AX17+AP22+AX22+AP27+AX27+AP32+AX32+AP37</f>
        <v>23</v>
      </c>
      <c r="AR62" s="195"/>
      <c r="AS62" s="44"/>
      <c r="AT62" s="44"/>
      <c r="AU62" s="43" t="s">
        <v>17</v>
      </c>
      <c r="AV62" s="193">
        <f>AX37+AP42+AX42+AP47+AX47+AP52+AX52+AP57+AX57</f>
        <v>2</v>
      </c>
      <c r="AW62" s="195"/>
      <c r="AX62" s="164" t="s">
        <v>17</v>
      </c>
      <c r="AY62" s="165">
        <f>AX37+AP42</f>
        <v>1</v>
      </c>
      <c r="AZ62" s="165">
        <f>AX42+AP47+AX47+AP52+AX52+AP57+AX57</f>
        <v>1</v>
      </c>
      <c r="BE62" s="43" t="s">
        <v>17</v>
      </c>
      <c r="BF62" s="193">
        <f>BJ7+BR7+BJ12</f>
        <v>650</v>
      </c>
      <c r="BG62" s="195"/>
      <c r="BH62" s="41"/>
      <c r="BJ62" s="43" t="s">
        <v>17</v>
      </c>
      <c r="BK62" s="193">
        <f>BR12+BJ17+BR17+BJ22+BR22+BJ27+BR27+BJ32+BR32+BJ37</f>
        <v>3054</v>
      </c>
      <c r="BL62" s="195"/>
      <c r="BM62" s="44"/>
      <c r="BN62" s="44"/>
      <c r="BO62" s="43" t="s">
        <v>17</v>
      </c>
      <c r="BP62" s="193">
        <f>BR37+BJ42+BR42+BJ47+BR47+BJ52+BR52+BJ57+BR57</f>
        <v>1596</v>
      </c>
      <c r="BQ62" s="195"/>
      <c r="BR62" s="164" t="s">
        <v>17</v>
      </c>
      <c r="BS62" s="165">
        <f>BR37+BJ42</f>
        <v>879</v>
      </c>
      <c r="BT62" s="165">
        <f>BR42+BJ47+BR47+BJ52+BR52+BJ57+BR57</f>
        <v>717</v>
      </c>
    </row>
    <row r="63" spans="17:72" ht="15" thickBot="1">
      <c r="Q63" s="166" t="s">
        <v>15</v>
      </c>
      <c r="R63" s="347">
        <f>V8+AD8+V13</f>
        <v>674</v>
      </c>
      <c r="S63" s="348"/>
      <c r="T63" s="158"/>
      <c r="U63" s="159"/>
      <c r="V63" s="166" t="s">
        <v>15</v>
      </c>
      <c r="W63" s="347">
        <f>AD13+V18+AD18+V23+AD23+V28+AD28+V33+AD33+V38</f>
        <v>2948</v>
      </c>
      <c r="X63" s="348"/>
      <c r="Y63" s="163"/>
      <c r="Z63" s="163"/>
      <c r="AA63" s="166" t="s">
        <v>15</v>
      </c>
      <c r="AB63" s="347">
        <f>AD38+V43+AD43+V48+AD48+V53+AD53+V58+AD58</f>
        <v>2231</v>
      </c>
      <c r="AC63" s="348"/>
      <c r="AD63" s="164" t="s">
        <v>15</v>
      </c>
      <c r="AE63" s="167">
        <f>AD38+V43</f>
        <v>940</v>
      </c>
      <c r="AF63" s="167">
        <f>AD43+V48+AD48+V53+AD53+V58+AD58</f>
        <v>1291</v>
      </c>
      <c r="AK63" s="43" t="s">
        <v>15</v>
      </c>
      <c r="AL63" s="193">
        <f>AP8+AX8+AP13</f>
        <v>0</v>
      </c>
      <c r="AM63" s="195"/>
      <c r="AN63" s="41"/>
      <c r="AP63" s="43" t="s">
        <v>15</v>
      </c>
      <c r="AQ63" s="193">
        <f>AX13+AP18+AX18+AP23+AX23+AP28+AX28+AP33+AX33+AP38</f>
        <v>38</v>
      </c>
      <c r="AR63" s="195"/>
      <c r="AS63" s="44"/>
      <c r="AT63" s="44"/>
      <c r="AU63" s="43" t="s">
        <v>15</v>
      </c>
      <c r="AV63" s="193">
        <f>AX38+AP43+AX43+AP48+AX48+AP53+AX53+AP58+AX58</f>
        <v>1</v>
      </c>
      <c r="AW63" s="195"/>
      <c r="AX63" s="164" t="s">
        <v>15</v>
      </c>
      <c r="AY63" s="167">
        <f>AX38+AP43</f>
        <v>1</v>
      </c>
      <c r="AZ63" s="167">
        <f>AX43+AP48+AX48+AP53+AX53+AP58+AX58</f>
        <v>0</v>
      </c>
      <c r="BE63" s="43" t="s">
        <v>15</v>
      </c>
      <c r="BF63" s="193">
        <f>BJ8+BR8+BJ13</f>
        <v>674</v>
      </c>
      <c r="BG63" s="195"/>
      <c r="BH63" s="41"/>
      <c r="BJ63" s="43" t="s">
        <v>15</v>
      </c>
      <c r="BK63" s="193">
        <f>BR13+BJ18+BR18+BJ23+BR23+BJ28+BR28+BJ33+BR33+BJ38</f>
        <v>2986</v>
      </c>
      <c r="BL63" s="195"/>
      <c r="BM63" s="44"/>
      <c r="BN63" s="44"/>
      <c r="BO63" s="43" t="s">
        <v>15</v>
      </c>
      <c r="BP63" s="193">
        <f>BR38+BJ43+BR43+BJ48+BR48+BJ53+BR53+BJ58</f>
        <v>2232</v>
      </c>
      <c r="BQ63" s="194"/>
      <c r="BR63" s="164" t="s">
        <v>15</v>
      </c>
      <c r="BS63" s="167">
        <f>BR38+BJ43</f>
        <v>941</v>
      </c>
      <c r="BT63" s="167">
        <f>BR43+BJ48+BR48+BJ53+BR53+BJ58+BR58</f>
        <v>1291</v>
      </c>
    </row>
    <row r="64" spans="17:76" ht="15" thickBot="1">
      <c r="Q64" s="168" t="s">
        <v>13</v>
      </c>
      <c r="R64" s="349">
        <f>R62+R63</f>
        <v>1324</v>
      </c>
      <c r="S64" s="350"/>
      <c r="T64" s="158"/>
      <c r="U64" s="159"/>
      <c r="V64" s="168" t="s">
        <v>13</v>
      </c>
      <c r="W64" s="349">
        <f>W62+W63</f>
        <v>5979</v>
      </c>
      <c r="X64" s="350"/>
      <c r="Y64" s="163"/>
      <c r="Z64" s="163"/>
      <c r="AA64" s="168" t="s">
        <v>13</v>
      </c>
      <c r="AB64" s="349">
        <f>AB62+AB63</f>
        <v>3825</v>
      </c>
      <c r="AC64" s="350"/>
      <c r="AD64" s="164" t="s">
        <v>13</v>
      </c>
      <c r="AE64" s="169">
        <f>AD39+V44</f>
        <v>1818</v>
      </c>
      <c r="AF64" s="170">
        <f>AD44+V49+AD49+V54+AD54+V59+AD59</f>
        <v>2007</v>
      </c>
      <c r="AK64" s="43" t="s">
        <v>13</v>
      </c>
      <c r="AL64" s="193">
        <f>AL62+AL63</f>
        <v>0</v>
      </c>
      <c r="AM64" s="195"/>
      <c r="AN64" s="41"/>
      <c r="AP64" s="43" t="s">
        <v>13</v>
      </c>
      <c r="AQ64" s="193">
        <f>AQ62+AQ63</f>
        <v>61</v>
      </c>
      <c r="AR64" s="195"/>
      <c r="AS64" s="44"/>
      <c r="AT64" s="44"/>
      <c r="AU64" s="43" t="s">
        <v>13</v>
      </c>
      <c r="AV64" s="193">
        <f>AV62+AV63</f>
        <v>3</v>
      </c>
      <c r="AW64" s="195"/>
      <c r="AX64" s="164" t="s">
        <v>13</v>
      </c>
      <c r="AY64" s="169">
        <f>AX39+AP44</f>
        <v>2</v>
      </c>
      <c r="AZ64" s="170">
        <f>AX44+AP49+AX49+AP54+AX54+AP59+AX59</f>
        <v>1</v>
      </c>
      <c r="BE64" s="43" t="s">
        <v>13</v>
      </c>
      <c r="BF64" s="193">
        <f>BF62+BF63</f>
        <v>1324</v>
      </c>
      <c r="BG64" s="195"/>
      <c r="BH64" s="41"/>
      <c r="BJ64" s="43" t="s">
        <v>13</v>
      </c>
      <c r="BK64" s="193">
        <f>BK62+BK63</f>
        <v>6040</v>
      </c>
      <c r="BL64" s="195"/>
      <c r="BM64" s="44"/>
      <c r="BN64" s="44"/>
      <c r="BO64" s="43" t="s">
        <v>13</v>
      </c>
      <c r="BP64" s="193">
        <f>BP62+BP63</f>
        <v>3828</v>
      </c>
      <c r="BQ64" s="195"/>
      <c r="BR64" s="164" t="s">
        <v>13</v>
      </c>
      <c r="BS64" s="169">
        <f>BR39+BJ44</f>
        <v>1820</v>
      </c>
      <c r="BT64" s="170">
        <f>BR44+BJ49+BR49+BJ54+BR54+BJ59+BR59</f>
        <v>2008</v>
      </c>
      <c r="BW64" s="45"/>
      <c r="BX64" s="45"/>
    </row>
    <row r="65" spans="17:76" ht="14.25">
      <c r="Q65" s="171" t="s">
        <v>80</v>
      </c>
      <c r="R65" s="351">
        <f>R64/O9</f>
        <v>0.11897915168943206</v>
      </c>
      <c r="S65" s="352"/>
      <c r="T65" s="159"/>
      <c r="U65" s="159"/>
      <c r="V65" s="171" t="s">
        <v>80</v>
      </c>
      <c r="W65" s="351">
        <f>W64/O9</f>
        <v>0.5372933141624731</v>
      </c>
      <c r="X65" s="352"/>
      <c r="Y65" s="172"/>
      <c r="Z65" s="172"/>
      <c r="AA65" s="171" t="s">
        <v>80</v>
      </c>
      <c r="AB65" s="351">
        <f>AB64/O9</f>
        <v>0.34372753414809487</v>
      </c>
      <c r="AC65" s="352"/>
      <c r="AE65" s="173">
        <f>AE64/O9</f>
        <v>0.16337167505391806</v>
      </c>
      <c r="AF65" s="173">
        <f>AF64/O9</f>
        <v>0.18035585909417684</v>
      </c>
      <c r="AK65" s="46" t="s">
        <v>80</v>
      </c>
      <c r="AL65" s="190">
        <f>AL64/AI9</f>
        <v>0</v>
      </c>
      <c r="AM65" s="191"/>
      <c r="AP65" s="46" t="s">
        <v>80</v>
      </c>
      <c r="AQ65" s="190">
        <f>AQ64/AI9</f>
        <v>0.953125</v>
      </c>
      <c r="AR65" s="191"/>
      <c r="AS65" s="47"/>
      <c r="AT65" s="47"/>
      <c r="AU65" s="46" t="s">
        <v>80</v>
      </c>
      <c r="AV65" s="190">
        <f>AV64/AI9</f>
        <v>0.046875</v>
      </c>
      <c r="AW65" s="191"/>
      <c r="AY65" s="173">
        <f>AY64/AI9</f>
        <v>0.03125</v>
      </c>
      <c r="AZ65" s="173">
        <f>AZ64/AI9</f>
        <v>0.015625</v>
      </c>
      <c r="BE65" s="46" t="s">
        <v>80</v>
      </c>
      <c r="BF65" s="190">
        <f>BF64/BC9</f>
        <v>0.1182987848463188</v>
      </c>
      <c r="BG65" s="191"/>
      <c r="BJ65" s="46" t="s">
        <v>80</v>
      </c>
      <c r="BK65" s="190">
        <f>BK64/BC9</f>
        <v>0.5396711937097927</v>
      </c>
      <c r="BL65" s="191"/>
      <c r="BM65" s="47"/>
      <c r="BN65" s="47"/>
      <c r="BO65" s="46" t="s">
        <v>80</v>
      </c>
      <c r="BP65" s="190">
        <f>BP64/BC9</f>
        <v>0.3420300214438885</v>
      </c>
      <c r="BQ65" s="191"/>
      <c r="BS65" s="173">
        <f>BS64/BC9</f>
        <v>0.16261615439599714</v>
      </c>
      <c r="BT65" s="173">
        <f>BT64/BC9</f>
        <v>0.17941386704789136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192">
        <f>V27+AD27+V32+AD32+V37</f>
        <v>1788</v>
      </c>
      <c r="AA74" s="192"/>
    </row>
    <row r="75" spans="23:27" ht="13.5">
      <c r="W75" s="49"/>
      <c r="X75" s="49"/>
      <c r="Y75" s="50" t="s">
        <v>31</v>
      </c>
      <c r="Z75" s="192">
        <f>V28+AD28+V33+AD33+V38</f>
        <v>1755</v>
      </c>
      <c r="AA75" s="192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SheetLayoutView="100" zoomScalePageLayoutView="0" workbookViewId="0" topLeftCell="AP1">
      <selection activeCell="V58" sqref="V58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51"/>
      <c r="M1" s="30" t="s">
        <v>33</v>
      </c>
      <c r="N1" s="2"/>
      <c r="O1" s="2"/>
    </row>
    <row r="2" spans="1:9" ht="13.5" customHeight="1">
      <c r="A2" s="353"/>
      <c r="B2" s="353"/>
      <c r="C2" s="237" t="s">
        <v>34</v>
      </c>
      <c r="D2" s="237"/>
      <c r="E2" s="237"/>
      <c r="F2" s="237"/>
      <c r="G2" s="237"/>
      <c r="H2" s="237"/>
      <c r="I2" s="237"/>
    </row>
    <row r="3" spans="1:67" ht="13.5" customHeight="1">
      <c r="A3" s="353"/>
      <c r="B3" s="353"/>
      <c r="C3" s="237"/>
      <c r="D3" s="237"/>
      <c r="E3" s="237"/>
      <c r="F3" s="237"/>
      <c r="G3" s="237"/>
      <c r="H3" s="237"/>
      <c r="I3" s="237"/>
      <c r="Q3" s="232" t="s">
        <v>1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K3" s="232" t="s">
        <v>2</v>
      </c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BE3" s="232" t="s">
        <v>3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7:70" ht="14.25">
      <c r="G4" s="238" t="s">
        <v>81</v>
      </c>
      <c r="H4" s="239"/>
      <c r="I4" s="239"/>
      <c r="J4" s="239"/>
      <c r="K4" s="239"/>
      <c r="M4" s="3" t="s">
        <v>4</v>
      </c>
      <c r="N4" s="4"/>
      <c r="O4" s="3"/>
      <c r="V4" s="5"/>
      <c r="W4" s="6"/>
      <c r="X4" s="6"/>
      <c r="Z4" s="233" t="str">
        <f>G4</f>
        <v>平成28年10月31日現在 </v>
      </c>
      <c r="AA4" s="234"/>
      <c r="AB4" s="234"/>
      <c r="AC4" s="234"/>
      <c r="AD4" s="234"/>
      <c r="AG4" s="7" t="s">
        <v>5</v>
      </c>
      <c r="AH4" s="8"/>
      <c r="AI4" s="7"/>
      <c r="AP4" s="5"/>
      <c r="AQ4" s="6"/>
      <c r="AR4" s="6"/>
      <c r="AT4" s="235" t="str">
        <f>Z4</f>
        <v>平成28年10月31日現在 </v>
      </c>
      <c r="AU4" s="236"/>
      <c r="AV4" s="236"/>
      <c r="AW4" s="236"/>
      <c r="AX4" s="236"/>
      <c r="BA4" s="9" t="s">
        <v>6</v>
      </c>
      <c r="BB4" s="10"/>
      <c r="BC4" s="9"/>
      <c r="BJ4" s="5"/>
      <c r="BK4" s="6"/>
      <c r="BL4" s="6"/>
      <c r="BN4" s="235" t="str">
        <f>AT4</f>
        <v>平成28年10月31日現在 </v>
      </c>
      <c r="BO4" s="236"/>
      <c r="BP4" s="236"/>
      <c r="BQ4" s="236"/>
      <c r="BR4" s="236"/>
    </row>
    <row r="5" spans="13:70" ht="14.25" thickBot="1">
      <c r="M5" s="226" t="s">
        <v>7</v>
      </c>
      <c r="N5" s="227"/>
      <c r="O5" s="228" t="s">
        <v>8</v>
      </c>
      <c r="P5" s="229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226" t="s">
        <v>7</v>
      </c>
      <c r="AH5" s="227"/>
      <c r="AI5" s="226" t="s">
        <v>9</v>
      </c>
      <c r="AJ5" s="195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226" t="s">
        <v>7</v>
      </c>
      <c r="BB5" s="227"/>
      <c r="BC5" s="230" t="s">
        <v>10</v>
      </c>
      <c r="BD5" s="23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240" t="s">
        <v>36</v>
      </c>
      <c r="C6" s="242" t="s">
        <v>37</v>
      </c>
      <c r="D6" s="243"/>
      <c r="E6" s="244"/>
      <c r="F6" s="245" t="s">
        <v>38</v>
      </c>
      <c r="G6" s="243"/>
      <c r="H6" s="246"/>
      <c r="I6" s="247" t="s">
        <v>39</v>
      </c>
      <c r="J6" s="248"/>
      <c r="K6" s="249"/>
      <c r="L6" s="52"/>
      <c r="M6" s="205" t="s">
        <v>11</v>
      </c>
      <c r="N6" s="206"/>
      <c r="O6" s="224" t="s">
        <v>12</v>
      </c>
      <c r="P6" s="22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14" t="s">
        <v>11</v>
      </c>
      <c r="X6" s="215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5" t="s">
        <v>11</v>
      </c>
      <c r="AH6" s="206"/>
      <c r="AI6" s="224" t="s">
        <v>82</v>
      </c>
      <c r="AJ6" s="22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14" t="s">
        <v>11</v>
      </c>
      <c r="AR6" s="215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5" t="s">
        <v>11</v>
      </c>
      <c r="BB6" s="206"/>
      <c r="BC6" s="224" t="s">
        <v>82</v>
      </c>
      <c r="BD6" s="22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14" t="s">
        <v>11</v>
      </c>
      <c r="BL6" s="215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241"/>
      <c r="C7" s="53" t="s">
        <v>17</v>
      </c>
      <c r="D7" s="54" t="s">
        <v>15</v>
      </c>
      <c r="E7" s="55" t="s">
        <v>40</v>
      </c>
      <c r="F7" s="56" t="s">
        <v>17</v>
      </c>
      <c r="G7" s="54" t="s">
        <v>15</v>
      </c>
      <c r="H7" s="55" t="s">
        <v>40</v>
      </c>
      <c r="I7" s="57" t="s">
        <v>17</v>
      </c>
      <c r="J7" s="58" t="s">
        <v>15</v>
      </c>
      <c r="K7" s="59" t="s">
        <v>40</v>
      </c>
      <c r="M7" s="205" t="s">
        <v>14</v>
      </c>
      <c r="N7" s="206"/>
      <c r="O7" s="217">
        <f>V7+AD7+V12+AD12+V17+AD17+V22+AD22+V27+AD27+V32+AD32+V37+AD37+V42+AD42+V47+AD47+V52+AD52+V57+AD57</f>
        <v>5271</v>
      </c>
      <c r="P7" s="221"/>
      <c r="Q7" s="15">
        <v>26</v>
      </c>
      <c r="R7" s="16">
        <v>36</v>
      </c>
      <c r="S7" s="16">
        <v>30</v>
      </c>
      <c r="T7" s="16">
        <v>39</v>
      </c>
      <c r="U7" s="16">
        <v>32</v>
      </c>
      <c r="V7" s="16">
        <f>SUM(Q7:U7)</f>
        <v>163</v>
      </c>
      <c r="W7" s="212" t="s">
        <v>14</v>
      </c>
      <c r="X7" s="213"/>
      <c r="Y7" s="16">
        <v>48</v>
      </c>
      <c r="Z7" s="16">
        <v>34</v>
      </c>
      <c r="AA7" s="16">
        <v>44</v>
      </c>
      <c r="AB7" s="16">
        <v>46</v>
      </c>
      <c r="AC7" s="16">
        <v>45</v>
      </c>
      <c r="AD7" s="17">
        <f>SUM(Y7:AC7)</f>
        <v>217</v>
      </c>
      <c r="AG7" s="205" t="s">
        <v>14</v>
      </c>
      <c r="AH7" s="206"/>
      <c r="AI7" s="217">
        <f>AP7+AX7+AP12+AX12+AP17+AX17+AP22+AX22+AP27+AX27+AP32+AX32+AP37+AX37+AP42+AX42+AP47+AX47+AP52+AX52+AP57+AX57</f>
        <v>26</v>
      </c>
      <c r="AJ7" s="221"/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6">
        <f>SUM(AK7:AO7)</f>
        <v>0</v>
      </c>
      <c r="AQ7" s="212" t="s">
        <v>14</v>
      </c>
      <c r="AR7" s="213"/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7">
        <f>SUM(AS7:AW7)</f>
        <v>0</v>
      </c>
      <c r="BA7" s="205" t="s">
        <v>14</v>
      </c>
      <c r="BB7" s="206"/>
      <c r="BC7" s="217">
        <f>BJ7+BR7+BJ12+BR12+BJ17+BR17+BJ22+BR22+BJ27+BR27+BJ32+BR32+BJ37+BR37+BJ42+BR42+BJ47+BR47+BJ52+BR52+BJ57+BR57</f>
        <v>5297</v>
      </c>
      <c r="BD7" s="221"/>
      <c r="BE7" s="15">
        <f>Q7+AK7</f>
        <v>26</v>
      </c>
      <c r="BF7" s="16">
        <f aca="true" t="shared" si="0" ref="BF7:BJ8">R7+AL7</f>
        <v>36</v>
      </c>
      <c r="BG7" s="16">
        <f t="shared" si="0"/>
        <v>30</v>
      </c>
      <c r="BH7" s="16">
        <f t="shared" si="0"/>
        <v>39</v>
      </c>
      <c r="BI7" s="17">
        <f t="shared" si="0"/>
        <v>32</v>
      </c>
      <c r="BJ7" s="18">
        <f t="shared" si="0"/>
        <v>163</v>
      </c>
      <c r="BK7" s="223" t="s">
        <v>14</v>
      </c>
      <c r="BL7" s="223"/>
      <c r="BM7" s="15">
        <f>Y7+AS7</f>
        <v>48</v>
      </c>
      <c r="BN7" s="16">
        <f aca="true" t="shared" si="1" ref="BN7:BQ8">Z7+AT7</f>
        <v>34</v>
      </c>
      <c r="BO7" s="16">
        <f t="shared" si="1"/>
        <v>44</v>
      </c>
      <c r="BP7" s="16">
        <f t="shared" si="1"/>
        <v>46</v>
      </c>
      <c r="BQ7" s="17">
        <f t="shared" si="1"/>
        <v>45</v>
      </c>
      <c r="BR7" s="19">
        <f>SUM(BM7:BQ7)</f>
        <v>217</v>
      </c>
    </row>
    <row r="8" spans="2:70" ht="12.75" customHeight="1" thickBot="1">
      <c r="B8" s="60" t="s">
        <v>41</v>
      </c>
      <c r="C8" s="61">
        <f aca="true" t="shared" si="2" ref="C8:H8">+C10-C9</f>
        <v>3669</v>
      </c>
      <c r="D8" s="62">
        <f t="shared" si="2"/>
        <v>3621</v>
      </c>
      <c r="E8" s="63">
        <f t="shared" si="2"/>
        <v>7290</v>
      </c>
      <c r="F8" s="64">
        <f t="shared" si="2"/>
        <v>24</v>
      </c>
      <c r="G8" s="65">
        <f t="shared" si="2"/>
        <v>38</v>
      </c>
      <c r="H8" s="63">
        <f t="shared" si="2"/>
        <v>62</v>
      </c>
      <c r="I8" s="66">
        <f aca="true" t="shared" si="3" ref="I8:K10">+C8+F8</f>
        <v>3693</v>
      </c>
      <c r="J8" s="67">
        <f t="shared" si="3"/>
        <v>3659</v>
      </c>
      <c r="K8" s="68">
        <f t="shared" si="3"/>
        <v>7352</v>
      </c>
      <c r="L8" s="69"/>
      <c r="M8" s="205" t="s">
        <v>15</v>
      </c>
      <c r="N8" s="206"/>
      <c r="O8" s="217">
        <f>V8+AD8+V13+AD13+V18+AD18+V23+AD23+V28+AD28+V33+AD33+V38+AD38+V43+AD43+V48+AD48+V53+AD53+V58+AD58</f>
        <v>5855</v>
      </c>
      <c r="P8" s="221"/>
      <c r="Q8" s="20">
        <v>29</v>
      </c>
      <c r="R8" s="21">
        <v>36</v>
      </c>
      <c r="S8" s="21">
        <v>38</v>
      </c>
      <c r="T8" s="21">
        <v>38</v>
      </c>
      <c r="U8" s="21">
        <v>49</v>
      </c>
      <c r="V8" s="21">
        <f>SUM(Q8:U8)</f>
        <v>190</v>
      </c>
      <c r="W8" s="210" t="s">
        <v>16</v>
      </c>
      <c r="X8" s="211"/>
      <c r="Y8" s="21">
        <v>47</v>
      </c>
      <c r="Z8" s="38">
        <v>44</v>
      </c>
      <c r="AA8" s="21">
        <v>39</v>
      </c>
      <c r="AB8" s="21">
        <v>37</v>
      </c>
      <c r="AC8" s="21">
        <v>47</v>
      </c>
      <c r="AD8" s="22">
        <f>SUM(Y8:AC8)</f>
        <v>214</v>
      </c>
      <c r="AG8" s="205" t="s">
        <v>15</v>
      </c>
      <c r="AH8" s="206"/>
      <c r="AI8" s="217">
        <f>AP8+AX8+AP13+AX13+AP18+AX18+AP23+AX23+AP28+AX28+AP33+AX33+AP38+AX38+AP43+AX43+AP48+AX48+AP53+AX53+AP58+AX58</f>
        <v>39</v>
      </c>
      <c r="AJ8" s="221"/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1">
        <f>SUM(AK8:AO8)</f>
        <v>0</v>
      </c>
      <c r="AQ8" s="210" t="s">
        <v>16</v>
      </c>
      <c r="AR8" s="211"/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2">
        <f>SUM(AS8:AW8)</f>
        <v>0</v>
      </c>
      <c r="BA8" s="205" t="s">
        <v>15</v>
      </c>
      <c r="BB8" s="206"/>
      <c r="BC8" s="217">
        <f>BJ8+BR8+BJ13+BR13+BJ18+BR18+BJ23+BR23+BJ28+BR28+BJ33+BR33+BJ38+BR38+BJ43+BR43+BJ48+BR48+BJ53+BR53+BJ58+BR58</f>
        <v>5894</v>
      </c>
      <c r="BD8" s="221"/>
      <c r="BE8" s="20">
        <f>Q8+AK8</f>
        <v>29</v>
      </c>
      <c r="BF8" s="21">
        <f t="shared" si="0"/>
        <v>36</v>
      </c>
      <c r="BG8" s="21">
        <f t="shared" si="0"/>
        <v>38</v>
      </c>
      <c r="BH8" s="21">
        <f t="shared" si="0"/>
        <v>38</v>
      </c>
      <c r="BI8" s="22">
        <f t="shared" si="0"/>
        <v>49</v>
      </c>
      <c r="BJ8" s="23">
        <f>SUM(BE8:BI8)</f>
        <v>190</v>
      </c>
      <c r="BK8" s="216" t="s">
        <v>16</v>
      </c>
      <c r="BL8" s="216"/>
      <c r="BM8" s="20">
        <f>Y8+AS8</f>
        <v>47</v>
      </c>
      <c r="BN8" s="21">
        <f t="shared" si="1"/>
        <v>44</v>
      </c>
      <c r="BO8" s="21">
        <f t="shared" si="1"/>
        <v>39</v>
      </c>
      <c r="BP8" s="21">
        <f t="shared" si="1"/>
        <v>37</v>
      </c>
      <c r="BQ8" s="22">
        <f t="shared" si="1"/>
        <v>47</v>
      </c>
      <c r="BR8" s="24">
        <f>SUM(BM8:BQ8)</f>
        <v>214</v>
      </c>
    </row>
    <row r="9" spans="2:70" ht="15.75" thickBot="1">
      <c r="B9" s="70" t="s">
        <v>42</v>
      </c>
      <c r="C9" s="71">
        <f>AB62</f>
        <v>1602</v>
      </c>
      <c r="D9" s="72">
        <f>AB63</f>
        <v>2234</v>
      </c>
      <c r="E9" s="73">
        <f>+C9+D9</f>
        <v>3836</v>
      </c>
      <c r="F9" s="74">
        <f>AV62</f>
        <v>2</v>
      </c>
      <c r="G9" s="72">
        <f>AV63</f>
        <v>1</v>
      </c>
      <c r="H9" s="73">
        <f>SUM(F9:G9)</f>
        <v>3</v>
      </c>
      <c r="I9" s="75">
        <f t="shared" si="3"/>
        <v>1604</v>
      </c>
      <c r="J9" s="76">
        <f t="shared" si="3"/>
        <v>2235</v>
      </c>
      <c r="K9" s="77">
        <f t="shared" si="3"/>
        <v>3839</v>
      </c>
      <c r="L9" s="69"/>
      <c r="M9" s="205" t="s">
        <v>13</v>
      </c>
      <c r="N9" s="206"/>
      <c r="O9" s="217">
        <f>SUM(O7:O8)</f>
        <v>11126</v>
      </c>
      <c r="P9" s="218"/>
      <c r="Q9" s="25">
        <f aca="true" t="shared" si="4" ref="Q9:V9">SUM(Q7:Q8)</f>
        <v>55</v>
      </c>
      <c r="R9" s="25">
        <f t="shared" si="4"/>
        <v>72</v>
      </c>
      <c r="S9" s="25">
        <f t="shared" si="4"/>
        <v>68</v>
      </c>
      <c r="T9" s="25">
        <f t="shared" si="4"/>
        <v>77</v>
      </c>
      <c r="U9" s="25">
        <f t="shared" si="4"/>
        <v>81</v>
      </c>
      <c r="V9" s="25">
        <f t="shared" si="4"/>
        <v>353</v>
      </c>
      <c r="W9" s="219" t="s">
        <v>13</v>
      </c>
      <c r="X9" s="220"/>
      <c r="Y9" s="25">
        <f aca="true" t="shared" si="5" ref="Y9:AD9">SUM(Y7:Y8)</f>
        <v>95</v>
      </c>
      <c r="Z9" s="25">
        <f t="shared" si="5"/>
        <v>78</v>
      </c>
      <c r="AA9" s="25">
        <f t="shared" si="5"/>
        <v>83</v>
      </c>
      <c r="AB9" s="25">
        <f t="shared" si="5"/>
        <v>83</v>
      </c>
      <c r="AC9" s="25">
        <f t="shared" si="5"/>
        <v>92</v>
      </c>
      <c r="AD9" s="25">
        <f t="shared" si="5"/>
        <v>431</v>
      </c>
      <c r="AG9" s="205" t="s">
        <v>13</v>
      </c>
      <c r="AH9" s="206"/>
      <c r="AI9" s="217">
        <f>SUM(AI7:AI8)</f>
        <v>65</v>
      </c>
      <c r="AJ9" s="218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9" t="s">
        <v>13</v>
      </c>
      <c r="AR9" s="220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5" t="s">
        <v>13</v>
      </c>
      <c r="BB9" s="206"/>
      <c r="BC9" s="217">
        <f>SUM(BC7:BC8)</f>
        <v>11191</v>
      </c>
      <c r="BD9" s="221"/>
      <c r="BE9" s="26">
        <f aca="true" t="shared" si="8" ref="BE9:BJ9">SUM(BE7:BE8)</f>
        <v>55</v>
      </c>
      <c r="BF9" s="27">
        <f t="shared" si="8"/>
        <v>72</v>
      </c>
      <c r="BG9" s="27">
        <f t="shared" si="8"/>
        <v>68</v>
      </c>
      <c r="BH9" s="27">
        <f t="shared" si="8"/>
        <v>77</v>
      </c>
      <c r="BI9" s="28">
        <f t="shared" si="8"/>
        <v>81</v>
      </c>
      <c r="BJ9" s="29">
        <f t="shared" si="8"/>
        <v>353</v>
      </c>
      <c r="BK9" s="222" t="s">
        <v>13</v>
      </c>
      <c r="BL9" s="222"/>
      <c r="BM9" s="26">
        <f aca="true" t="shared" si="9" ref="BM9:BR9">SUM(BM7:BM8)</f>
        <v>95</v>
      </c>
      <c r="BN9" s="27">
        <f t="shared" si="9"/>
        <v>78</v>
      </c>
      <c r="BO9" s="27">
        <f t="shared" si="9"/>
        <v>83</v>
      </c>
      <c r="BP9" s="27">
        <f t="shared" si="9"/>
        <v>83</v>
      </c>
      <c r="BQ9" s="28">
        <f t="shared" si="9"/>
        <v>92</v>
      </c>
      <c r="BR9" s="29">
        <f t="shared" si="9"/>
        <v>431</v>
      </c>
    </row>
    <row r="10" spans="2:70" ht="15.75" thickBot="1">
      <c r="B10" s="78" t="s">
        <v>13</v>
      </c>
      <c r="C10" s="79">
        <f>O7</f>
        <v>5271</v>
      </c>
      <c r="D10" s="80">
        <f>O8</f>
        <v>5855</v>
      </c>
      <c r="E10" s="81">
        <f>+C10+D10</f>
        <v>11126</v>
      </c>
      <c r="F10" s="82">
        <f>AI7</f>
        <v>26</v>
      </c>
      <c r="G10" s="80">
        <f>AI8</f>
        <v>39</v>
      </c>
      <c r="H10" s="81">
        <f>SUM(F10:G10)</f>
        <v>65</v>
      </c>
      <c r="I10" s="83">
        <f t="shared" si="3"/>
        <v>5297</v>
      </c>
      <c r="J10" s="84">
        <f t="shared" si="3"/>
        <v>5894</v>
      </c>
      <c r="K10" s="85">
        <f t="shared" si="3"/>
        <v>11191</v>
      </c>
      <c r="L10" s="69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86"/>
      <c r="D11" s="86"/>
      <c r="E11" s="69"/>
      <c r="F11" s="86"/>
      <c r="G11" s="86"/>
      <c r="H11" s="69"/>
      <c r="I11" s="87"/>
      <c r="J11" s="87"/>
      <c r="K11" s="88"/>
      <c r="L11" s="89"/>
      <c r="O11" s="205" t="s">
        <v>11</v>
      </c>
      <c r="P11" s="206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14" t="s">
        <v>11</v>
      </c>
      <c r="X11" s="215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5" t="s">
        <v>11</v>
      </c>
      <c r="AJ11" s="206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14" t="s">
        <v>11</v>
      </c>
      <c r="AR11" s="215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5" t="s">
        <v>11</v>
      </c>
      <c r="BD11" s="206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14" t="s">
        <v>11</v>
      </c>
      <c r="BL11" s="215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90" t="s">
        <v>43</v>
      </c>
      <c r="C12" s="91">
        <f aca="true" t="shared" si="10" ref="C12:K12">ROUND(C9/C10*100,2)</f>
        <v>30.39</v>
      </c>
      <c r="D12" s="182">
        <f t="shared" si="10"/>
        <v>38.16</v>
      </c>
      <c r="E12" s="93">
        <f t="shared" si="10"/>
        <v>34.48</v>
      </c>
      <c r="F12" s="91">
        <f t="shared" si="10"/>
        <v>7.69</v>
      </c>
      <c r="G12" s="182">
        <f t="shared" si="10"/>
        <v>2.56</v>
      </c>
      <c r="H12" s="93">
        <f t="shared" si="10"/>
        <v>4.62</v>
      </c>
      <c r="I12" s="94">
        <f t="shared" si="10"/>
        <v>30.28</v>
      </c>
      <c r="J12" s="95">
        <f t="shared" si="10"/>
        <v>37.92</v>
      </c>
      <c r="K12" s="96">
        <f t="shared" si="10"/>
        <v>34.3</v>
      </c>
      <c r="L12" s="89"/>
      <c r="N12" s="176"/>
      <c r="O12" s="205" t="s">
        <v>14</v>
      </c>
      <c r="P12" s="209"/>
      <c r="Q12" s="36">
        <v>53</v>
      </c>
      <c r="R12" s="16">
        <v>57</v>
      </c>
      <c r="S12" s="16">
        <v>58</v>
      </c>
      <c r="T12" s="16">
        <v>59</v>
      </c>
      <c r="U12" s="16">
        <v>41</v>
      </c>
      <c r="V12" s="16">
        <f>SUM(Q12:U12)</f>
        <v>268</v>
      </c>
      <c r="W12" s="212" t="s">
        <v>14</v>
      </c>
      <c r="X12" s="213"/>
      <c r="Y12" s="16">
        <v>45</v>
      </c>
      <c r="Z12" s="16">
        <v>61</v>
      </c>
      <c r="AA12" s="16">
        <v>58</v>
      </c>
      <c r="AB12" s="16">
        <v>45</v>
      </c>
      <c r="AC12" s="16">
        <v>50</v>
      </c>
      <c r="AD12" s="17">
        <f>SUM(Y12:AC12)</f>
        <v>259</v>
      </c>
      <c r="AI12" s="205" t="s">
        <v>14</v>
      </c>
      <c r="AJ12" s="209"/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6">
        <f>SUM(AK12:AO12)</f>
        <v>0</v>
      </c>
      <c r="AQ12" s="212" t="s">
        <v>14</v>
      </c>
      <c r="AR12" s="213"/>
      <c r="AS12" s="16">
        <v>0</v>
      </c>
      <c r="AT12" s="16">
        <v>0</v>
      </c>
      <c r="AU12" s="16">
        <v>0</v>
      </c>
      <c r="AV12" s="16">
        <v>0</v>
      </c>
      <c r="AW12" s="16">
        <v>1</v>
      </c>
      <c r="AX12" s="17">
        <f>SUM(AS12:AW12)</f>
        <v>1</v>
      </c>
      <c r="BC12" s="205" t="s">
        <v>14</v>
      </c>
      <c r="BD12" s="209"/>
      <c r="BE12" s="34">
        <f>Q12+AK12</f>
        <v>53</v>
      </c>
      <c r="BF12" s="34">
        <f aca="true" t="shared" si="11" ref="BF12:BI13">R12+AL12</f>
        <v>57</v>
      </c>
      <c r="BG12" s="34">
        <f t="shared" si="11"/>
        <v>58</v>
      </c>
      <c r="BH12" s="34">
        <f t="shared" si="11"/>
        <v>59</v>
      </c>
      <c r="BI12" s="34">
        <f t="shared" si="11"/>
        <v>41</v>
      </c>
      <c r="BJ12" s="16">
        <f>SUM(BE12:BI12)</f>
        <v>268</v>
      </c>
      <c r="BK12" s="212" t="s">
        <v>14</v>
      </c>
      <c r="BL12" s="213"/>
      <c r="BM12" s="16">
        <f>Y12+AS12</f>
        <v>45</v>
      </c>
      <c r="BN12" s="16">
        <f aca="true" t="shared" si="12" ref="BN12:BQ13">Z12+AT12</f>
        <v>61</v>
      </c>
      <c r="BO12" s="16">
        <f t="shared" si="12"/>
        <v>58</v>
      </c>
      <c r="BP12" s="16">
        <f t="shared" si="12"/>
        <v>45</v>
      </c>
      <c r="BQ12" s="16">
        <f t="shared" si="12"/>
        <v>51</v>
      </c>
      <c r="BR12" s="17">
        <f>SUM(BM12:BQ12)</f>
        <v>260</v>
      </c>
    </row>
    <row r="13" spans="5:70" ht="16.5" thickBot="1" thickTop="1">
      <c r="E13" s="48"/>
      <c r="H13" s="48"/>
      <c r="I13" s="97"/>
      <c r="J13" s="97"/>
      <c r="K13" s="98"/>
      <c r="L13" s="89"/>
      <c r="O13" s="205" t="s">
        <v>16</v>
      </c>
      <c r="P13" s="209"/>
      <c r="Q13" s="20">
        <v>56</v>
      </c>
      <c r="R13" s="21">
        <v>56</v>
      </c>
      <c r="S13" s="21">
        <v>62</v>
      </c>
      <c r="T13" s="21">
        <v>46</v>
      </c>
      <c r="U13" s="21">
        <v>53</v>
      </c>
      <c r="V13" s="21">
        <f>SUM(Q13:U13)</f>
        <v>273</v>
      </c>
      <c r="W13" s="210" t="s">
        <v>16</v>
      </c>
      <c r="X13" s="211"/>
      <c r="Y13" s="21">
        <v>73</v>
      </c>
      <c r="Z13" s="21">
        <v>51</v>
      </c>
      <c r="AA13" s="21">
        <v>47</v>
      </c>
      <c r="AB13" s="21">
        <v>45</v>
      </c>
      <c r="AC13" s="21">
        <v>50</v>
      </c>
      <c r="AD13" s="22">
        <f>SUM(Y13:AC13)</f>
        <v>266</v>
      </c>
      <c r="AI13" s="205" t="s">
        <v>16</v>
      </c>
      <c r="AJ13" s="209"/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1">
        <f>SUM(AK13:AO13)</f>
        <v>0</v>
      </c>
      <c r="AQ13" s="210" t="s">
        <v>16</v>
      </c>
      <c r="AR13" s="211"/>
      <c r="AS13" s="21">
        <v>0</v>
      </c>
      <c r="AT13" s="21">
        <v>0</v>
      </c>
      <c r="AU13" s="21">
        <v>0</v>
      </c>
      <c r="AV13" s="21">
        <v>0</v>
      </c>
      <c r="AW13" s="21">
        <v>1</v>
      </c>
      <c r="AX13" s="22">
        <f>SUM(AS13:AW13)</f>
        <v>1</v>
      </c>
      <c r="BC13" s="205" t="s">
        <v>16</v>
      </c>
      <c r="BD13" s="209"/>
      <c r="BE13" s="34">
        <f>Q13+AK13</f>
        <v>56</v>
      </c>
      <c r="BF13" s="34">
        <f t="shared" si="11"/>
        <v>56</v>
      </c>
      <c r="BG13" s="34">
        <f t="shared" si="11"/>
        <v>62</v>
      </c>
      <c r="BH13" s="34">
        <f t="shared" si="11"/>
        <v>46</v>
      </c>
      <c r="BI13" s="34">
        <f t="shared" si="11"/>
        <v>53</v>
      </c>
      <c r="BJ13" s="21">
        <f>SUM(BE13:BI13)</f>
        <v>273</v>
      </c>
      <c r="BK13" s="210" t="s">
        <v>16</v>
      </c>
      <c r="BL13" s="211"/>
      <c r="BM13" s="16">
        <f>Y13+AS13</f>
        <v>73</v>
      </c>
      <c r="BN13" s="16">
        <f t="shared" si="12"/>
        <v>51</v>
      </c>
      <c r="BO13" s="16">
        <f t="shared" si="12"/>
        <v>47</v>
      </c>
      <c r="BP13" s="16">
        <f t="shared" si="12"/>
        <v>45</v>
      </c>
      <c r="BQ13" s="16">
        <f t="shared" si="12"/>
        <v>51</v>
      </c>
      <c r="BR13" s="22">
        <f>SUM(BM13:BQ13)</f>
        <v>267</v>
      </c>
    </row>
    <row r="14" spans="1:70" ht="15">
      <c r="A14" s="2"/>
      <c r="E14" s="48"/>
      <c r="H14" s="48"/>
      <c r="I14" s="97"/>
      <c r="J14" s="97"/>
      <c r="K14" s="98"/>
      <c r="L14" s="99"/>
      <c r="O14" s="205" t="s">
        <v>13</v>
      </c>
      <c r="P14" s="206"/>
      <c r="Q14" s="25">
        <f aca="true" t="shared" si="13" ref="Q14:V14">SUM(Q12:Q13)</f>
        <v>109</v>
      </c>
      <c r="R14" s="25">
        <f t="shared" si="13"/>
        <v>113</v>
      </c>
      <c r="S14" s="25">
        <f t="shared" si="13"/>
        <v>120</v>
      </c>
      <c r="T14" s="25">
        <f t="shared" si="13"/>
        <v>105</v>
      </c>
      <c r="U14" s="25">
        <f t="shared" si="13"/>
        <v>94</v>
      </c>
      <c r="V14" s="25">
        <f t="shared" si="13"/>
        <v>541</v>
      </c>
      <c r="W14" s="207" t="s">
        <v>13</v>
      </c>
      <c r="X14" s="208"/>
      <c r="Y14" s="25">
        <f aca="true" t="shared" si="14" ref="Y14:AD14">SUM(Y12:Y13)</f>
        <v>118</v>
      </c>
      <c r="Z14" s="25">
        <f t="shared" si="14"/>
        <v>112</v>
      </c>
      <c r="AA14" s="25">
        <f t="shared" si="14"/>
        <v>105</v>
      </c>
      <c r="AB14" s="25">
        <f t="shared" si="14"/>
        <v>90</v>
      </c>
      <c r="AC14" s="25">
        <f t="shared" si="14"/>
        <v>100</v>
      </c>
      <c r="AD14" s="25">
        <f t="shared" si="14"/>
        <v>525</v>
      </c>
      <c r="AI14" s="205" t="s">
        <v>13</v>
      </c>
      <c r="AJ14" s="206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07" t="s">
        <v>13</v>
      </c>
      <c r="AR14" s="208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2</v>
      </c>
      <c r="AX14" s="25">
        <f t="shared" si="16"/>
        <v>2</v>
      </c>
      <c r="BC14" s="205" t="s">
        <v>13</v>
      </c>
      <c r="BD14" s="206"/>
      <c r="BE14" s="25">
        <f aca="true" t="shared" si="17" ref="BE14:BJ14">SUM(BE12:BE13)</f>
        <v>109</v>
      </c>
      <c r="BF14" s="25">
        <f t="shared" si="17"/>
        <v>113</v>
      </c>
      <c r="BG14" s="25">
        <f t="shared" si="17"/>
        <v>120</v>
      </c>
      <c r="BH14" s="25">
        <f t="shared" si="17"/>
        <v>105</v>
      </c>
      <c r="BI14" s="25">
        <f t="shared" si="17"/>
        <v>94</v>
      </c>
      <c r="BJ14" s="25">
        <f t="shared" si="17"/>
        <v>541</v>
      </c>
      <c r="BK14" s="207" t="s">
        <v>13</v>
      </c>
      <c r="BL14" s="208"/>
      <c r="BM14" s="25">
        <f aca="true" t="shared" si="18" ref="BM14:BR14">SUM(BM12:BM13)</f>
        <v>118</v>
      </c>
      <c r="BN14" s="25">
        <f t="shared" si="18"/>
        <v>112</v>
      </c>
      <c r="BO14" s="25">
        <f t="shared" si="18"/>
        <v>105</v>
      </c>
      <c r="BP14" s="25">
        <f t="shared" si="18"/>
        <v>90</v>
      </c>
      <c r="BQ14" s="25">
        <f t="shared" si="18"/>
        <v>102</v>
      </c>
      <c r="BR14" s="25">
        <f t="shared" si="18"/>
        <v>527</v>
      </c>
    </row>
    <row r="15" spans="1:70" ht="15.75" thickBot="1">
      <c r="A15" s="2"/>
      <c r="E15" s="48"/>
      <c r="H15" s="48"/>
      <c r="I15" s="97"/>
      <c r="J15" s="97"/>
      <c r="K15" s="98"/>
      <c r="L15" s="99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00" t="s">
        <v>44</v>
      </c>
      <c r="C16" s="250" t="s">
        <v>37</v>
      </c>
      <c r="D16" s="251"/>
      <c r="E16" s="252"/>
      <c r="F16" s="250" t="s">
        <v>38</v>
      </c>
      <c r="G16" s="251"/>
      <c r="H16" s="252"/>
      <c r="I16" s="253" t="s">
        <v>45</v>
      </c>
      <c r="J16" s="254"/>
      <c r="K16" s="255"/>
      <c r="L16" s="69"/>
      <c r="O16" s="205" t="s">
        <v>11</v>
      </c>
      <c r="P16" s="206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14" t="s">
        <v>11</v>
      </c>
      <c r="X16" s="215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5" t="s">
        <v>11</v>
      </c>
      <c r="AJ16" s="206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14" t="s">
        <v>11</v>
      </c>
      <c r="AR16" s="215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5" t="s">
        <v>11</v>
      </c>
      <c r="BD16" s="206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14" t="s">
        <v>11</v>
      </c>
      <c r="BL16" s="215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01" t="s">
        <v>46</v>
      </c>
      <c r="C17" s="102">
        <f>V27+AD27+V32+AD32+V37</f>
        <v>1779</v>
      </c>
      <c r="D17" s="103">
        <f>V28+AD28+V33+AD33+V38</f>
        <v>1748</v>
      </c>
      <c r="E17" s="104">
        <f>SUM(C17:D17)</f>
        <v>3527</v>
      </c>
      <c r="F17" s="105">
        <f>AP27+AX27+AP32+AX32+AP37</f>
        <v>3</v>
      </c>
      <c r="G17" s="103">
        <f>AP28+AX28+AP33+AX33+AP38</f>
        <v>19</v>
      </c>
      <c r="H17" s="104">
        <f>SUM(F17:G17)</f>
        <v>22</v>
      </c>
      <c r="I17" s="106">
        <f aca="true" t="shared" si="19" ref="I17:K20">+C17+F17</f>
        <v>1782</v>
      </c>
      <c r="J17" s="107">
        <f t="shared" si="19"/>
        <v>1767</v>
      </c>
      <c r="K17" s="108">
        <f t="shared" si="19"/>
        <v>3549</v>
      </c>
      <c r="L17" s="69"/>
      <c r="O17" s="205" t="s">
        <v>14</v>
      </c>
      <c r="P17" s="209"/>
      <c r="Q17" s="15">
        <v>47</v>
      </c>
      <c r="R17" s="16">
        <v>44</v>
      </c>
      <c r="S17" s="16">
        <v>40</v>
      </c>
      <c r="T17" s="16">
        <v>34</v>
      </c>
      <c r="U17" s="16">
        <v>46</v>
      </c>
      <c r="V17" s="16">
        <f>SUM(Q17:U17)</f>
        <v>211</v>
      </c>
      <c r="W17" s="212" t="s">
        <v>14</v>
      </c>
      <c r="X17" s="213"/>
      <c r="Y17" s="16">
        <v>40</v>
      </c>
      <c r="Z17" s="16">
        <v>46</v>
      </c>
      <c r="AA17" s="16">
        <v>44</v>
      </c>
      <c r="AB17" s="16">
        <v>39</v>
      </c>
      <c r="AC17" s="16">
        <v>46</v>
      </c>
      <c r="AD17" s="17">
        <f>SUM(Y17:AC17)</f>
        <v>215</v>
      </c>
      <c r="AI17" s="205" t="s">
        <v>14</v>
      </c>
      <c r="AJ17" s="209"/>
      <c r="AK17" s="36">
        <v>1</v>
      </c>
      <c r="AL17" s="16">
        <v>1</v>
      </c>
      <c r="AM17" s="16">
        <v>0</v>
      </c>
      <c r="AN17" s="16">
        <v>1</v>
      </c>
      <c r="AO17" s="16">
        <v>2</v>
      </c>
      <c r="AP17" s="16">
        <f>SUM(AK17:AO17)</f>
        <v>5</v>
      </c>
      <c r="AQ17" s="212" t="s">
        <v>14</v>
      </c>
      <c r="AR17" s="213"/>
      <c r="AS17" s="16">
        <v>3</v>
      </c>
      <c r="AT17" s="16">
        <v>1</v>
      </c>
      <c r="AU17" s="16">
        <v>2</v>
      </c>
      <c r="AV17" s="16">
        <v>0</v>
      </c>
      <c r="AW17" s="16">
        <v>2</v>
      </c>
      <c r="AX17" s="17">
        <f>SUM(AS17:AW17)</f>
        <v>8</v>
      </c>
      <c r="BC17" s="205" t="s">
        <v>14</v>
      </c>
      <c r="BD17" s="209"/>
      <c r="BE17" s="15">
        <f>Q17+AK17</f>
        <v>48</v>
      </c>
      <c r="BF17" s="15">
        <f aca="true" t="shared" si="20" ref="BF17:BI18">R17+AL17</f>
        <v>45</v>
      </c>
      <c r="BG17" s="15">
        <f t="shared" si="20"/>
        <v>40</v>
      </c>
      <c r="BH17" s="15">
        <f t="shared" si="20"/>
        <v>35</v>
      </c>
      <c r="BI17" s="15">
        <f t="shared" si="20"/>
        <v>48</v>
      </c>
      <c r="BJ17" s="16">
        <f>SUM(BE17:BI17)</f>
        <v>216</v>
      </c>
      <c r="BK17" s="212" t="s">
        <v>14</v>
      </c>
      <c r="BL17" s="213"/>
      <c r="BM17" s="16">
        <f>Y17+AS17</f>
        <v>43</v>
      </c>
      <c r="BN17" s="16">
        <f aca="true" t="shared" si="21" ref="BN17:BQ18">Z17+AT17</f>
        <v>47</v>
      </c>
      <c r="BO17" s="16">
        <f t="shared" si="21"/>
        <v>46</v>
      </c>
      <c r="BP17" s="16">
        <f t="shared" si="21"/>
        <v>39</v>
      </c>
      <c r="BQ17" s="16">
        <f t="shared" si="21"/>
        <v>48</v>
      </c>
      <c r="BR17" s="17">
        <f>SUM(BM17:BQ17)</f>
        <v>223</v>
      </c>
    </row>
    <row r="18" spans="2:70" ht="15.75" thickBot="1">
      <c r="B18" s="109" t="s">
        <v>47</v>
      </c>
      <c r="C18" s="110">
        <f>AD37</f>
        <v>534</v>
      </c>
      <c r="D18" s="111">
        <f>AD38</f>
        <v>567</v>
      </c>
      <c r="E18" s="112">
        <f>SUM(C18:D18)</f>
        <v>1101</v>
      </c>
      <c r="F18" s="113">
        <f>AX37</f>
        <v>1</v>
      </c>
      <c r="G18" s="111">
        <f>AX38</f>
        <v>0</v>
      </c>
      <c r="H18" s="112">
        <f>SUM(F18:G18)</f>
        <v>1</v>
      </c>
      <c r="I18" s="114">
        <f t="shared" si="19"/>
        <v>535</v>
      </c>
      <c r="J18" s="115">
        <f t="shared" si="19"/>
        <v>567</v>
      </c>
      <c r="K18" s="116">
        <f t="shared" si="19"/>
        <v>1102</v>
      </c>
      <c r="L18" s="89"/>
      <c r="O18" s="205" t="s">
        <v>16</v>
      </c>
      <c r="P18" s="209"/>
      <c r="Q18" s="20">
        <v>54</v>
      </c>
      <c r="R18" s="21">
        <v>45</v>
      </c>
      <c r="S18" s="21">
        <v>41</v>
      </c>
      <c r="T18" s="21">
        <v>39</v>
      </c>
      <c r="U18" s="21">
        <v>31</v>
      </c>
      <c r="V18" s="21">
        <f>SUM(Q18:U18)</f>
        <v>210</v>
      </c>
      <c r="W18" s="210" t="s">
        <v>16</v>
      </c>
      <c r="X18" s="211"/>
      <c r="Y18" s="21">
        <v>30</v>
      </c>
      <c r="Z18" s="21">
        <v>39</v>
      </c>
      <c r="AA18" s="21">
        <v>33</v>
      </c>
      <c r="AB18" s="21">
        <v>35</v>
      </c>
      <c r="AC18" s="21">
        <v>33</v>
      </c>
      <c r="AD18" s="22">
        <f>SUM(Y18:AC18)</f>
        <v>170</v>
      </c>
      <c r="AI18" s="205" t="s">
        <v>16</v>
      </c>
      <c r="AJ18" s="209"/>
      <c r="AK18" s="20">
        <v>0</v>
      </c>
      <c r="AL18" s="21">
        <v>1</v>
      </c>
      <c r="AM18" s="21">
        <v>0</v>
      </c>
      <c r="AN18" s="21">
        <v>0</v>
      </c>
      <c r="AO18" s="21">
        <v>0</v>
      </c>
      <c r="AP18" s="21">
        <f>SUM(AK18:AO18)</f>
        <v>1</v>
      </c>
      <c r="AQ18" s="210" t="s">
        <v>16</v>
      </c>
      <c r="AR18" s="211"/>
      <c r="AS18" s="21">
        <v>0</v>
      </c>
      <c r="AT18" s="21">
        <v>1</v>
      </c>
      <c r="AU18" s="21">
        <v>1</v>
      </c>
      <c r="AV18" s="21">
        <v>0</v>
      </c>
      <c r="AW18" s="21">
        <v>1</v>
      </c>
      <c r="AX18" s="22">
        <f>SUM(AS18:AW18)</f>
        <v>3</v>
      </c>
      <c r="BC18" s="205" t="s">
        <v>16</v>
      </c>
      <c r="BD18" s="209"/>
      <c r="BE18" s="20">
        <f>Q18+AK18</f>
        <v>54</v>
      </c>
      <c r="BF18" s="20">
        <f t="shared" si="20"/>
        <v>46</v>
      </c>
      <c r="BG18" s="20">
        <f t="shared" si="20"/>
        <v>41</v>
      </c>
      <c r="BH18" s="20">
        <f t="shared" si="20"/>
        <v>39</v>
      </c>
      <c r="BI18" s="20">
        <f t="shared" si="20"/>
        <v>31</v>
      </c>
      <c r="BJ18" s="21">
        <f>SUM(BE18:BI18)</f>
        <v>211</v>
      </c>
      <c r="BK18" s="210" t="s">
        <v>16</v>
      </c>
      <c r="BL18" s="211"/>
      <c r="BM18" s="16">
        <f>Y18+AS18</f>
        <v>30</v>
      </c>
      <c r="BN18" s="16">
        <f t="shared" si="21"/>
        <v>40</v>
      </c>
      <c r="BO18" s="16">
        <f t="shared" si="21"/>
        <v>34</v>
      </c>
      <c r="BP18" s="16">
        <f t="shared" si="21"/>
        <v>35</v>
      </c>
      <c r="BQ18" s="16">
        <f t="shared" si="21"/>
        <v>34</v>
      </c>
      <c r="BR18" s="22">
        <f>SUM(BM18:BQ18)</f>
        <v>173</v>
      </c>
    </row>
    <row r="19" spans="2:70" ht="15">
      <c r="B19" s="117" t="s">
        <v>48</v>
      </c>
      <c r="C19" s="71">
        <f>V42</f>
        <v>352</v>
      </c>
      <c r="D19" s="72">
        <f>V43</f>
        <v>377</v>
      </c>
      <c r="E19" s="73">
        <f>SUM(C19:D19)</f>
        <v>729</v>
      </c>
      <c r="F19" s="74">
        <f>AP42</f>
        <v>0</v>
      </c>
      <c r="G19" s="72">
        <f>AP43</f>
        <v>1</v>
      </c>
      <c r="H19" s="73">
        <f>SUM(F19:G19)</f>
        <v>1</v>
      </c>
      <c r="I19" s="75">
        <f t="shared" si="19"/>
        <v>352</v>
      </c>
      <c r="J19" s="76">
        <f t="shared" si="19"/>
        <v>378</v>
      </c>
      <c r="K19" s="118">
        <f t="shared" si="19"/>
        <v>730</v>
      </c>
      <c r="L19" s="89"/>
      <c r="O19" s="205" t="s">
        <v>13</v>
      </c>
      <c r="P19" s="206"/>
      <c r="Q19" s="25">
        <f aca="true" t="shared" si="22" ref="Q19:V19">SUM(Q17:Q18)</f>
        <v>101</v>
      </c>
      <c r="R19" s="25">
        <f t="shared" si="22"/>
        <v>89</v>
      </c>
      <c r="S19" s="25">
        <f t="shared" si="22"/>
        <v>81</v>
      </c>
      <c r="T19" s="25">
        <f t="shared" si="22"/>
        <v>73</v>
      </c>
      <c r="U19" s="25">
        <f t="shared" si="22"/>
        <v>77</v>
      </c>
      <c r="V19" s="25">
        <f t="shared" si="22"/>
        <v>421</v>
      </c>
      <c r="W19" s="207" t="s">
        <v>13</v>
      </c>
      <c r="X19" s="208"/>
      <c r="Y19" s="25">
        <f aca="true" t="shared" si="23" ref="Y19:AD19">SUM(Y17:Y18)</f>
        <v>70</v>
      </c>
      <c r="Z19" s="25">
        <f t="shared" si="23"/>
        <v>85</v>
      </c>
      <c r="AA19" s="25">
        <f t="shared" si="23"/>
        <v>77</v>
      </c>
      <c r="AB19" s="25">
        <f t="shared" si="23"/>
        <v>74</v>
      </c>
      <c r="AC19" s="25">
        <f t="shared" si="23"/>
        <v>79</v>
      </c>
      <c r="AD19" s="25">
        <f t="shared" si="23"/>
        <v>385</v>
      </c>
      <c r="AI19" s="205" t="s">
        <v>13</v>
      </c>
      <c r="AJ19" s="206"/>
      <c r="AK19" s="25">
        <f aca="true" t="shared" si="24" ref="AK19:AP19">SUM(AK17:AK18)</f>
        <v>1</v>
      </c>
      <c r="AL19" s="25">
        <f t="shared" si="24"/>
        <v>2</v>
      </c>
      <c r="AM19" s="25">
        <f t="shared" si="24"/>
        <v>0</v>
      </c>
      <c r="AN19" s="25">
        <f t="shared" si="24"/>
        <v>1</v>
      </c>
      <c r="AO19" s="25">
        <f t="shared" si="24"/>
        <v>2</v>
      </c>
      <c r="AP19" s="25">
        <f t="shared" si="24"/>
        <v>6</v>
      </c>
      <c r="AQ19" s="207" t="s">
        <v>13</v>
      </c>
      <c r="AR19" s="208"/>
      <c r="AS19" s="25">
        <f aca="true" t="shared" si="25" ref="AS19:AX19">SUM(AS17:AS18)</f>
        <v>3</v>
      </c>
      <c r="AT19" s="25">
        <f t="shared" si="25"/>
        <v>2</v>
      </c>
      <c r="AU19" s="25">
        <f t="shared" si="25"/>
        <v>3</v>
      </c>
      <c r="AV19" s="25">
        <f t="shared" si="25"/>
        <v>0</v>
      </c>
      <c r="AW19" s="25">
        <f t="shared" si="25"/>
        <v>3</v>
      </c>
      <c r="AX19" s="25">
        <f t="shared" si="25"/>
        <v>11</v>
      </c>
      <c r="BC19" s="205" t="s">
        <v>13</v>
      </c>
      <c r="BD19" s="206"/>
      <c r="BE19" s="25">
        <f aca="true" t="shared" si="26" ref="BE19:BJ19">SUM(BE17:BE18)</f>
        <v>102</v>
      </c>
      <c r="BF19" s="25">
        <f t="shared" si="26"/>
        <v>91</v>
      </c>
      <c r="BG19" s="25">
        <f t="shared" si="26"/>
        <v>81</v>
      </c>
      <c r="BH19" s="25">
        <f t="shared" si="26"/>
        <v>74</v>
      </c>
      <c r="BI19" s="25">
        <f t="shared" si="26"/>
        <v>79</v>
      </c>
      <c r="BJ19" s="25">
        <f t="shared" si="26"/>
        <v>427</v>
      </c>
      <c r="BK19" s="207" t="s">
        <v>13</v>
      </c>
      <c r="BL19" s="208"/>
      <c r="BM19" s="25">
        <f aca="true" t="shared" si="27" ref="BM19:BR19">SUM(BM17:BM18)</f>
        <v>73</v>
      </c>
      <c r="BN19" s="25">
        <f t="shared" si="27"/>
        <v>87</v>
      </c>
      <c r="BO19" s="25">
        <f t="shared" si="27"/>
        <v>80</v>
      </c>
      <c r="BP19" s="25">
        <f t="shared" si="27"/>
        <v>74</v>
      </c>
      <c r="BQ19" s="25">
        <f t="shared" si="27"/>
        <v>82</v>
      </c>
      <c r="BR19" s="25">
        <f t="shared" si="27"/>
        <v>396</v>
      </c>
    </row>
    <row r="20" spans="2:70" ht="15.75" thickBot="1">
      <c r="B20" s="119" t="s">
        <v>24</v>
      </c>
      <c r="C20" s="120">
        <f>C9-C18-C19</f>
        <v>716</v>
      </c>
      <c r="D20" s="121">
        <f>D9-D18-D19</f>
        <v>1290</v>
      </c>
      <c r="E20" s="122">
        <f>SUM(C20:D20)</f>
        <v>2006</v>
      </c>
      <c r="F20" s="123">
        <f>F9-F18-F19</f>
        <v>1</v>
      </c>
      <c r="G20" s="121">
        <f>G9-G18-G19</f>
        <v>0</v>
      </c>
      <c r="H20" s="124">
        <f>H9-H18-H19</f>
        <v>1</v>
      </c>
      <c r="I20" s="125">
        <f>+C20+F20</f>
        <v>717</v>
      </c>
      <c r="J20" s="126">
        <f t="shared" si="19"/>
        <v>1290</v>
      </c>
      <c r="K20" s="127">
        <f t="shared" si="19"/>
        <v>2007</v>
      </c>
      <c r="L20" s="89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256" t="s">
        <v>49</v>
      </c>
      <c r="C21" s="258" t="s">
        <v>50</v>
      </c>
      <c r="D21" s="260" t="s">
        <v>51</v>
      </c>
      <c r="E21" s="262" t="s">
        <v>52</v>
      </c>
      <c r="F21" s="258" t="s">
        <v>50</v>
      </c>
      <c r="G21" s="260" t="s">
        <v>51</v>
      </c>
      <c r="H21" s="262" t="s">
        <v>53</v>
      </c>
      <c r="I21" s="264" t="s">
        <v>50</v>
      </c>
      <c r="J21" s="266" t="s">
        <v>51</v>
      </c>
      <c r="K21" s="268" t="s">
        <v>54</v>
      </c>
      <c r="L21" s="89"/>
      <c r="O21" s="205" t="s">
        <v>11</v>
      </c>
      <c r="P21" s="206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14" t="s">
        <v>11</v>
      </c>
      <c r="X21" s="215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5" t="s">
        <v>11</v>
      </c>
      <c r="AJ21" s="206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14" t="s">
        <v>11</v>
      </c>
      <c r="AR21" s="215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5" t="s">
        <v>11</v>
      </c>
      <c r="BD21" s="206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14" t="s">
        <v>11</v>
      </c>
      <c r="BL21" s="215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257"/>
      <c r="C22" s="259"/>
      <c r="D22" s="261"/>
      <c r="E22" s="263"/>
      <c r="F22" s="259"/>
      <c r="G22" s="261"/>
      <c r="H22" s="263"/>
      <c r="I22" s="265"/>
      <c r="J22" s="267"/>
      <c r="K22" s="269"/>
      <c r="L22" s="89"/>
      <c r="O22" s="205" t="s">
        <v>14</v>
      </c>
      <c r="P22" s="209"/>
      <c r="Q22" s="15">
        <v>46</v>
      </c>
      <c r="R22" s="16">
        <v>50</v>
      </c>
      <c r="S22" s="16">
        <v>45</v>
      </c>
      <c r="T22" s="16">
        <v>58</v>
      </c>
      <c r="U22" s="16">
        <v>58</v>
      </c>
      <c r="V22" s="16">
        <f>SUM(Q22:U22)</f>
        <v>257</v>
      </c>
      <c r="W22" s="212" t="s">
        <v>14</v>
      </c>
      <c r="X22" s="213"/>
      <c r="Y22" s="16">
        <v>56</v>
      </c>
      <c r="Z22" s="16">
        <v>53</v>
      </c>
      <c r="AA22" s="16">
        <v>57</v>
      </c>
      <c r="AB22" s="16">
        <v>58</v>
      </c>
      <c r="AC22" s="37">
        <v>76</v>
      </c>
      <c r="AD22" s="17">
        <f>SUM(Y22:AC22)</f>
        <v>300</v>
      </c>
      <c r="AI22" s="205" t="s">
        <v>14</v>
      </c>
      <c r="AJ22" s="209"/>
      <c r="AK22" s="15">
        <v>3</v>
      </c>
      <c r="AL22" s="16">
        <v>0</v>
      </c>
      <c r="AM22" s="16">
        <v>0</v>
      </c>
      <c r="AN22" s="16">
        <v>1</v>
      </c>
      <c r="AO22" s="16">
        <v>1</v>
      </c>
      <c r="AP22" s="16">
        <f>SUM(AK22:AO22)</f>
        <v>5</v>
      </c>
      <c r="AQ22" s="212" t="s">
        <v>14</v>
      </c>
      <c r="AR22" s="213"/>
      <c r="AS22" s="16">
        <v>1</v>
      </c>
      <c r="AT22" s="16">
        <v>0</v>
      </c>
      <c r="AU22" s="16">
        <v>1</v>
      </c>
      <c r="AV22" s="16">
        <v>0</v>
      </c>
      <c r="AW22" s="16">
        <v>0</v>
      </c>
      <c r="AX22" s="17">
        <f>SUM(AS22:AW22)</f>
        <v>2</v>
      </c>
      <c r="BC22" s="205" t="s">
        <v>14</v>
      </c>
      <c r="BD22" s="209"/>
      <c r="BE22" s="15">
        <f>Q22+AK22</f>
        <v>49</v>
      </c>
      <c r="BF22" s="15">
        <f aca="true" t="shared" si="28" ref="BF22:BI23">R22+AL22</f>
        <v>50</v>
      </c>
      <c r="BG22" s="15">
        <f t="shared" si="28"/>
        <v>45</v>
      </c>
      <c r="BH22" s="15">
        <f t="shared" si="28"/>
        <v>59</v>
      </c>
      <c r="BI22" s="15">
        <f t="shared" si="28"/>
        <v>59</v>
      </c>
      <c r="BJ22" s="16">
        <f>SUM(BE22:BI22)</f>
        <v>262</v>
      </c>
      <c r="BK22" s="212" t="s">
        <v>14</v>
      </c>
      <c r="BL22" s="213"/>
      <c r="BM22" s="16">
        <f>Y22+AS22</f>
        <v>57</v>
      </c>
      <c r="BN22" s="16">
        <f aca="true" t="shared" si="29" ref="BN22:BQ23">Z22+AT22</f>
        <v>53</v>
      </c>
      <c r="BO22" s="16">
        <f t="shared" si="29"/>
        <v>58</v>
      </c>
      <c r="BP22" s="16">
        <f t="shared" si="29"/>
        <v>58</v>
      </c>
      <c r="BQ22" s="16">
        <f t="shared" si="29"/>
        <v>76</v>
      </c>
      <c r="BR22" s="17">
        <f>SUM(BM22:BQ22)</f>
        <v>302</v>
      </c>
    </row>
    <row r="23" spans="2:70" ht="16.5" thickBot="1" thickTop="1">
      <c r="B23" s="128" t="s">
        <v>46</v>
      </c>
      <c r="C23" s="129">
        <f>ROUND(C17/$C$10,4)</f>
        <v>0.3375</v>
      </c>
      <c r="D23" s="130">
        <f>ROUND(D17/$D$10,4)</f>
        <v>0.2985</v>
      </c>
      <c r="E23" s="131">
        <f>ROUND(E17/$E$10,4)</f>
        <v>0.317</v>
      </c>
      <c r="F23" s="129">
        <f>ROUND(F17/$F$10,4)</f>
        <v>0.1154</v>
      </c>
      <c r="G23" s="130">
        <f>ROUND(G17/$G$10,4)</f>
        <v>0.4872</v>
      </c>
      <c r="H23" s="131">
        <f>ROUND(H17/$H$10,4)</f>
        <v>0.3385</v>
      </c>
      <c r="I23" s="132">
        <f>ROUND(I17/$I$10,4)</f>
        <v>0.3364</v>
      </c>
      <c r="J23" s="133">
        <f>ROUND(J17/$J$10,4)</f>
        <v>0.2998</v>
      </c>
      <c r="K23" s="134">
        <f>ROUND(K17/$K$10,4)</f>
        <v>0.3171</v>
      </c>
      <c r="L23" s="89"/>
      <c r="O23" s="205" t="s">
        <v>16</v>
      </c>
      <c r="P23" s="209"/>
      <c r="Q23" s="20">
        <v>46</v>
      </c>
      <c r="R23" s="21">
        <v>34</v>
      </c>
      <c r="S23" s="21">
        <v>51</v>
      </c>
      <c r="T23" s="21">
        <v>58</v>
      </c>
      <c r="U23" s="21">
        <v>61</v>
      </c>
      <c r="V23" s="21">
        <f>SUM(Q23:U23)</f>
        <v>250</v>
      </c>
      <c r="W23" s="210" t="s">
        <v>16</v>
      </c>
      <c r="X23" s="211"/>
      <c r="Y23" s="21">
        <v>48</v>
      </c>
      <c r="Z23" s="21">
        <v>54</v>
      </c>
      <c r="AA23" s="21">
        <v>56</v>
      </c>
      <c r="AB23" s="21">
        <v>76</v>
      </c>
      <c r="AC23" s="38">
        <v>66</v>
      </c>
      <c r="AD23" s="22">
        <f>SUM(Y23:AC23)</f>
        <v>300</v>
      </c>
      <c r="AI23" s="205" t="s">
        <v>16</v>
      </c>
      <c r="AJ23" s="209"/>
      <c r="AK23" s="20">
        <v>3</v>
      </c>
      <c r="AL23" s="21">
        <v>1</v>
      </c>
      <c r="AM23" s="21">
        <v>0</v>
      </c>
      <c r="AN23" s="21">
        <v>3</v>
      </c>
      <c r="AO23" s="21">
        <v>1</v>
      </c>
      <c r="AP23" s="21">
        <f>SUM(AK23:AO23)</f>
        <v>8</v>
      </c>
      <c r="AQ23" s="210" t="s">
        <v>16</v>
      </c>
      <c r="AR23" s="211"/>
      <c r="AS23" s="21">
        <v>0</v>
      </c>
      <c r="AT23" s="21">
        <v>2</v>
      </c>
      <c r="AU23" s="21">
        <v>3</v>
      </c>
      <c r="AV23" s="21">
        <v>1</v>
      </c>
      <c r="AW23" s="21">
        <v>0</v>
      </c>
      <c r="AX23" s="22">
        <f>SUM(AS23:AW23)</f>
        <v>6</v>
      </c>
      <c r="BC23" s="205" t="s">
        <v>16</v>
      </c>
      <c r="BD23" s="209"/>
      <c r="BE23" s="15">
        <f>Q23+AK23</f>
        <v>49</v>
      </c>
      <c r="BF23" s="15">
        <f t="shared" si="28"/>
        <v>35</v>
      </c>
      <c r="BG23" s="15">
        <f t="shared" si="28"/>
        <v>51</v>
      </c>
      <c r="BH23" s="15">
        <f t="shared" si="28"/>
        <v>61</v>
      </c>
      <c r="BI23" s="15">
        <f t="shared" si="28"/>
        <v>62</v>
      </c>
      <c r="BJ23" s="21">
        <f>SUM(BE23:BI23)</f>
        <v>258</v>
      </c>
      <c r="BK23" s="210" t="s">
        <v>16</v>
      </c>
      <c r="BL23" s="211"/>
      <c r="BM23" s="16">
        <f>Y23+AS23</f>
        <v>48</v>
      </c>
      <c r="BN23" s="16">
        <f t="shared" si="29"/>
        <v>56</v>
      </c>
      <c r="BO23" s="16">
        <f t="shared" si="29"/>
        <v>59</v>
      </c>
      <c r="BP23" s="16">
        <f t="shared" si="29"/>
        <v>77</v>
      </c>
      <c r="BQ23" s="16">
        <f t="shared" si="29"/>
        <v>66</v>
      </c>
      <c r="BR23" s="22">
        <f>SUM(BM23:BQ23)</f>
        <v>306</v>
      </c>
    </row>
    <row r="24" spans="2:70" ht="15">
      <c r="B24" s="135" t="s">
        <v>47</v>
      </c>
      <c r="C24" s="136">
        <f>ROUND(C18/$C$10,4)</f>
        <v>0.1013</v>
      </c>
      <c r="D24" s="137">
        <f>ROUND(D18/$D$10,4)</f>
        <v>0.0968</v>
      </c>
      <c r="E24" s="138">
        <f>ROUND(E18/$E$10,4)</f>
        <v>0.099</v>
      </c>
      <c r="F24" s="136">
        <f>ROUND(F18/$F$10,4)</f>
        <v>0.0385</v>
      </c>
      <c r="G24" s="137">
        <f>ROUND(G18/$G$10,4)</f>
        <v>0</v>
      </c>
      <c r="H24" s="138">
        <f>ROUND(H18/$H$10,4)</f>
        <v>0.0154</v>
      </c>
      <c r="I24" s="139">
        <f>ROUND(I18/$I$10,4)</f>
        <v>0.101</v>
      </c>
      <c r="J24" s="140">
        <f>ROUND(J18/$J$10,4)</f>
        <v>0.0962</v>
      </c>
      <c r="K24" s="141">
        <f>ROUND(K18/$K$10,4)</f>
        <v>0.0985</v>
      </c>
      <c r="O24" s="205" t="s">
        <v>13</v>
      </c>
      <c r="P24" s="206"/>
      <c r="Q24" s="25">
        <f aca="true" t="shared" si="30" ref="Q24:V24">SUM(Q22:Q23)</f>
        <v>92</v>
      </c>
      <c r="R24" s="25">
        <f t="shared" si="30"/>
        <v>84</v>
      </c>
      <c r="S24" s="25">
        <f t="shared" si="30"/>
        <v>96</v>
      </c>
      <c r="T24" s="25">
        <f t="shared" si="30"/>
        <v>116</v>
      </c>
      <c r="U24" s="25">
        <f t="shared" si="30"/>
        <v>119</v>
      </c>
      <c r="V24" s="25">
        <f t="shared" si="30"/>
        <v>507</v>
      </c>
      <c r="W24" s="207" t="s">
        <v>13</v>
      </c>
      <c r="X24" s="208"/>
      <c r="Y24" s="25">
        <f aca="true" t="shared" si="31" ref="Y24:AD24">SUM(Y22:Y23)</f>
        <v>104</v>
      </c>
      <c r="Z24" s="25">
        <f t="shared" si="31"/>
        <v>107</v>
      </c>
      <c r="AA24" s="25">
        <f t="shared" si="31"/>
        <v>113</v>
      </c>
      <c r="AB24" s="25">
        <f t="shared" si="31"/>
        <v>134</v>
      </c>
      <c r="AC24" s="25">
        <f t="shared" si="31"/>
        <v>142</v>
      </c>
      <c r="AD24" s="25">
        <f t="shared" si="31"/>
        <v>600</v>
      </c>
      <c r="AI24" s="205" t="s">
        <v>13</v>
      </c>
      <c r="AJ24" s="206"/>
      <c r="AK24" s="25">
        <f aca="true" t="shared" si="32" ref="AK24:AP24">SUM(AK22:AK23)</f>
        <v>6</v>
      </c>
      <c r="AL24" s="25">
        <f t="shared" si="32"/>
        <v>1</v>
      </c>
      <c r="AM24" s="25">
        <f t="shared" si="32"/>
        <v>0</v>
      </c>
      <c r="AN24" s="25">
        <f t="shared" si="32"/>
        <v>4</v>
      </c>
      <c r="AO24" s="25">
        <f t="shared" si="32"/>
        <v>2</v>
      </c>
      <c r="AP24" s="39">
        <f t="shared" si="32"/>
        <v>13</v>
      </c>
      <c r="AQ24" s="207" t="s">
        <v>13</v>
      </c>
      <c r="AR24" s="208"/>
      <c r="AS24" s="25">
        <f aca="true" t="shared" si="33" ref="AS24:AX24">SUM(AS22:AS23)</f>
        <v>1</v>
      </c>
      <c r="AT24" s="25">
        <f t="shared" si="33"/>
        <v>2</v>
      </c>
      <c r="AU24" s="25">
        <f t="shared" si="33"/>
        <v>4</v>
      </c>
      <c r="AV24" s="25">
        <f t="shared" si="33"/>
        <v>1</v>
      </c>
      <c r="AW24" s="25">
        <f t="shared" si="33"/>
        <v>0</v>
      </c>
      <c r="AX24" s="25">
        <f t="shared" si="33"/>
        <v>8</v>
      </c>
      <c r="BC24" s="205" t="s">
        <v>13</v>
      </c>
      <c r="BD24" s="206"/>
      <c r="BE24" s="25">
        <f aca="true" t="shared" si="34" ref="BE24:BJ24">SUM(BE22:BE23)</f>
        <v>98</v>
      </c>
      <c r="BF24" s="25">
        <f t="shared" si="34"/>
        <v>85</v>
      </c>
      <c r="BG24" s="25">
        <f t="shared" si="34"/>
        <v>96</v>
      </c>
      <c r="BH24" s="25">
        <f t="shared" si="34"/>
        <v>120</v>
      </c>
      <c r="BI24" s="25">
        <f t="shared" si="34"/>
        <v>121</v>
      </c>
      <c r="BJ24" s="25">
        <f t="shared" si="34"/>
        <v>520</v>
      </c>
      <c r="BK24" s="207" t="s">
        <v>13</v>
      </c>
      <c r="BL24" s="208"/>
      <c r="BM24" s="25">
        <f aca="true" t="shared" si="35" ref="BM24:BR24">SUM(BM22:BM23)</f>
        <v>105</v>
      </c>
      <c r="BN24" s="25">
        <f t="shared" si="35"/>
        <v>109</v>
      </c>
      <c r="BO24" s="25">
        <f t="shared" si="35"/>
        <v>117</v>
      </c>
      <c r="BP24" s="25">
        <f t="shared" si="35"/>
        <v>135</v>
      </c>
      <c r="BQ24" s="25">
        <f t="shared" si="35"/>
        <v>142</v>
      </c>
      <c r="BR24" s="25">
        <f t="shared" si="35"/>
        <v>608</v>
      </c>
    </row>
    <row r="25" spans="2:70" ht="15">
      <c r="B25" s="135" t="s">
        <v>48</v>
      </c>
      <c r="C25" s="136">
        <f>ROUND(C19/$C$10,4)</f>
        <v>0.0668</v>
      </c>
      <c r="D25" s="137">
        <f>ROUND(D19/$D$10,4)</f>
        <v>0.0644</v>
      </c>
      <c r="E25" s="138">
        <f>ROUND(E19/$E$10,4)</f>
        <v>0.0655</v>
      </c>
      <c r="F25" s="136">
        <f>ROUND(F19/$F$10,4)</f>
        <v>0</v>
      </c>
      <c r="G25" s="137">
        <f>ROUND(G19/$G$10,4)</f>
        <v>0.0256</v>
      </c>
      <c r="H25" s="138">
        <f>ROUND(H19/$H$10,4)</f>
        <v>0.0154</v>
      </c>
      <c r="I25" s="139">
        <f>ROUND(I19/$I$10,4)</f>
        <v>0.0665</v>
      </c>
      <c r="J25" s="140">
        <f>ROUND(J19/$J$10,4)</f>
        <v>0.0641</v>
      </c>
      <c r="K25" s="141">
        <f>ROUND(K19/$K$10,4)</f>
        <v>0.0652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142" t="s">
        <v>24</v>
      </c>
      <c r="C26" s="143">
        <f>ROUND(C20/$C$10,4)</f>
        <v>0.1358</v>
      </c>
      <c r="D26" s="144">
        <f>ROUND(D20/$D$10,4)</f>
        <v>0.2203</v>
      </c>
      <c r="E26" s="145">
        <f>ROUND(E20/$E$10,4)</f>
        <v>0.1803</v>
      </c>
      <c r="F26" s="143">
        <f>ROUND(F20/$F$10,4)</f>
        <v>0.0385</v>
      </c>
      <c r="G26" s="144">
        <f>ROUND(G20/$G$10,4)</f>
        <v>0</v>
      </c>
      <c r="H26" s="145">
        <f>ROUND(H20/$H$10,4)</f>
        <v>0.0154</v>
      </c>
      <c r="I26" s="146">
        <f>ROUND(I20/$I$10,4)</f>
        <v>0.1354</v>
      </c>
      <c r="J26" s="147">
        <f>ROUND(J20/$J$10,4)</f>
        <v>0.2189</v>
      </c>
      <c r="K26" s="148">
        <f>ROUND(K20/$K$10,4)</f>
        <v>0.1793</v>
      </c>
      <c r="O26" s="205" t="s">
        <v>11</v>
      </c>
      <c r="P26" s="206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14" t="s">
        <v>11</v>
      </c>
      <c r="X26" s="215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5" t="s">
        <v>11</v>
      </c>
      <c r="AJ26" s="206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14" t="s">
        <v>11</v>
      </c>
      <c r="AR26" s="215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5" t="s">
        <v>11</v>
      </c>
      <c r="BD26" s="206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14" t="s">
        <v>11</v>
      </c>
      <c r="BL26" s="215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97"/>
      <c r="J27" s="97"/>
      <c r="K27" s="97"/>
      <c r="O27" s="205" t="s">
        <v>14</v>
      </c>
      <c r="P27" s="209"/>
      <c r="Q27" s="15">
        <v>81</v>
      </c>
      <c r="R27" s="16">
        <v>90</v>
      </c>
      <c r="S27" s="16">
        <v>81</v>
      </c>
      <c r="T27" s="16">
        <v>61</v>
      </c>
      <c r="U27" s="16">
        <v>63</v>
      </c>
      <c r="V27" s="16">
        <f>SUM(Q27:U27)</f>
        <v>376</v>
      </c>
      <c r="W27" s="212" t="s">
        <v>14</v>
      </c>
      <c r="X27" s="213"/>
      <c r="Y27" s="16">
        <v>67</v>
      </c>
      <c r="Z27" s="16">
        <v>67</v>
      </c>
      <c r="AA27" s="16">
        <v>58</v>
      </c>
      <c r="AB27" s="16">
        <v>59</v>
      </c>
      <c r="AC27" s="16">
        <v>47</v>
      </c>
      <c r="AD27" s="17">
        <f>SUM(Y27:AC27)</f>
        <v>298</v>
      </c>
      <c r="AI27" s="205" t="s">
        <v>14</v>
      </c>
      <c r="AJ27" s="209"/>
      <c r="AK27" s="15">
        <v>0</v>
      </c>
      <c r="AL27" s="16">
        <v>0</v>
      </c>
      <c r="AM27" s="16">
        <v>1</v>
      </c>
      <c r="AN27" s="16">
        <v>0</v>
      </c>
      <c r="AO27" s="16">
        <v>1</v>
      </c>
      <c r="AP27" s="16">
        <f>SUM(AK27:AO27)</f>
        <v>2</v>
      </c>
      <c r="AQ27" s="212" t="s">
        <v>14</v>
      </c>
      <c r="AR27" s="213"/>
      <c r="AS27" s="16">
        <v>0</v>
      </c>
      <c r="AT27" s="16">
        <v>0</v>
      </c>
      <c r="AU27" s="16">
        <v>0</v>
      </c>
      <c r="AV27" s="16">
        <v>0</v>
      </c>
      <c r="AW27" s="16">
        <v>1</v>
      </c>
      <c r="AX27" s="17">
        <f>SUM(AS27:AW27)</f>
        <v>1</v>
      </c>
      <c r="BC27" s="205" t="s">
        <v>14</v>
      </c>
      <c r="BD27" s="209"/>
      <c r="BE27" s="15">
        <f>Q27+AK27</f>
        <v>81</v>
      </c>
      <c r="BF27" s="15">
        <f aca="true" t="shared" si="36" ref="BF27:BI28">R27+AL27</f>
        <v>90</v>
      </c>
      <c r="BG27" s="15">
        <f t="shared" si="36"/>
        <v>82</v>
      </c>
      <c r="BH27" s="15">
        <f t="shared" si="36"/>
        <v>61</v>
      </c>
      <c r="BI27" s="15">
        <f t="shared" si="36"/>
        <v>64</v>
      </c>
      <c r="BJ27" s="16">
        <f>SUM(BE27:BI27)</f>
        <v>378</v>
      </c>
      <c r="BK27" s="212" t="s">
        <v>14</v>
      </c>
      <c r="BL27" s="213"/>
      <c r="BM27" s="16">
        <f>Y27+AS27</f>
        <v>67</v>
      </c>
      <c r="BN27" s="16">
        <f aca="true" t="shared" si="37" ref="BN27:BQ28">Z27+AT27</f>
        <v>67</v>
      </c>
      <c r="BO27" s="16">
        <f t="shared" si="37"/>
        <v>58</v>
      </c>
      <c r="BP27" s="16">
        <f t="shared" si="37"/>
        <v>59</v>
      </c>
      <c r="BQ27" s="16">
        <f t="shared" si="37"/>
        <v>48</v>
      </c>
      <c r="BR27" s="17">
        <f>SUM(BM27:BQ27)</f>
        <v>299</v>
      </c>
    </row>
    <row r="28" spans="9:70" ht="15.75" thickBot="1">
      <c r="I28" s="97"/>
      <c r="J28" s="97"/>
      <c r="K28" s="97"/>
      <c r="O28" s="205" t="s">
        <v>16</v>
      </c>
      <c r="P28" s="209"/>
      <c r="Q28" s="20">
        <v>61</v>
      </c>
      <c r="R28" s="21">
        <v>61</v>
      </c>
      <c r="S28" s="21">
        <v>76</v>
      </c>
      <c r="T28" s="21">
        <v>60</v>
      </c>
      <c r="U28" s="21">
        <v>92</v>
      </c>
      <c r="V28" s="21">
        <f>SUM(Q28:U28)</f>
        <v>350</v>
      </c>
      <c r="W28" s="210" t="s">
        <v>16</v>
      </c>
      <c r="X28" s="211"/>
      <c r="Y28" s="21">
        <v>65</v>
      </c>
      <c r="Z28" s="21">
        <v>59</v>
      </c>
      <c r="AA28" s="21">
        <v>62</v>
      </c>
      <c r="AB28" s="21">
        <v>57</v>
      </c>
      <c r="AC28" s="21">
        <v>61</v>
      </c>
      <c r="AD28" s="22">
        <f>SUM(Y28:AC28)</f>
        <v>304</v>
      </c>
      <c r="AI28" s="205" t="s">
        <v>16</v>
      </c>
      <c r="AJ28" s="209"/>
      <c r="AK28" s="20">
        <v>2</v>
      </c>
      <c r="AL28" s="21">
        <v>1</v>
      </c>
      <c r="AM28" s="21">
        <v>4</v>
      </c>
      <c r="AN28" s="21">
        <v>3</v>
      </c>
      <c r="AO28" s="21">
        <v>4</v>
      </c>
      <c r="AP28" s="21">
        <f>SUM(AK28:AO28)</f>
        <v>14</v>
      </c>
      <c r="AQ28" s="210" t="s">
        <v>16</v>
      </c>
      <c r="AR28" s="211"/>
      <c r="AS28" s="21">
        <v>1</v>
      </c>
      <c r="AT28" s="21">
        <v>1</v>
      </c>
      <c r="AU28" s="21">
        <v>1</v>
      </c>
      <c r="AV28" s="21">
        <v>1</v>
      </c>
      <c r="AW28" s="21">
        <v>0</v>
      </c>
      <c r="AX28" s="22">
        <f>SUM(AS28:AW28)</f>
        <v>4</v>
      </c>
      <c r="BC28" s="205" t="s">
        <v>16</v>
      </c>
      <c r="BD28" s="209"/>
      <c r="BE28" s="15">
        <f>Q28+AK28</f>
        <v>63</v>
      </c>
      <c r="BF28" s="15">
        <f t="shared" si="36"/>
        <v>62</v>
      </c>
      <c r="BG28" s="15">
        <f t="shared" si="36"/>
        <v>80</v>
      </c>
      <c r="BH28" s="15">
        <f t="shared" si="36"/>
        <v>63</v>
      </c>
      <c r="BI28" s="15">
        <f t="shared" si="36"/>
        <v>96</v>
      </c>
      <c r="BJ28" s="21">
        <f>SUM(BE28:BI28)</f>
        <v>364</v>
      </c>
      <c r="BK28" s="210" t="s">
        <v>16</v>
      </c>
      <c r="BL28" s="211"/>
      <c r="BM28" s="16">
        <f>Y28+AS28</f>
        <v>66</v>
      </c>
      <c r="BN28" s="16">
        <f t="shared" si="37"/>
        <v>60</v>
      </c>
      <c r="BO28" s="16">
        <f t="shared" si="37"/>
        <v>63</v>
      </c>
      <c r="BP28" s="16">
        <f t="shared" si="37"/>
        <v>58</v>
      </c>
      <c r="BQ28" s="16">
        <f t="shared" si="37"/>
        <v>61</v>
      </c>
      <c r="BR28" s="22">
        <f>SUM(BM28:BQ28)</f>
        <v>308</v>
      </c>
    </row>
    <row r="29" spans="9:70" ht="15.75" thickBot="1">
      <c r="I29" s="97"/>
      <c r="J29" s="97"/>
      <c r="K29" s="97"/>
      <c r="O29" s="205" t="s">
        <v>13</v>
      </c>
      <c r="P29" s="206"/>
      <c r="Q29" s="25">
        <f aca="true" t="shared" si="38" ref="Q29:V29">SUM(Q27:Q28)</f>
        <v>142</v>
      </c>
      <c r="R29" s="25">
        <f t="shared" si="38"/>
        <v>151</v>
      </c>
      <c r="S29" s="25">
        <f t="shared" si="38"/>
        <v>157</v>
      </c>
      <c r="T29" s="25">
        <f t="shared" si="38"/>
        <v>121</v>
      </c>
      <c r="U29" s="25">
        <f t="shared" si="38"/>
        <v>155</v>
      </c>
      <c r="V29" s="25">
        <f t="shared" si="38"/>
        <v>726</v>
      </c>
      <c r="W29" s="207" t="s">
        <v>13</v>
      </c>
      <c r="X29" s="208"/>
      <c r="Y29" s="25">
        <f aca="true" t="shared" si="39" ref="Y29:AD29">SUM(Y27:Y28)</f>
        <v>132</v>
      </c>
      <c r="Z29" s="25">
        <f t="shared" si="39"/>
        <v>126</v>
      </c>
      <c r="AA29" s="25">
        <f t="shared" si="39"/>
        <v>120</v>
      </c>
      <c r="AB29" s="25">
        <f t="shared" si="39"/>
        <v>116</v>
      </c>
      <c r="AC29" s="25">
        <f t="shared" si="39"/>
        <v>108</v>
      </c>
      <c r="AD29" s="25">
        <f t="shared" si="39"/>
        <v>602</v>
      </c>
      <c r="AI29" s="205" t="s">
        <v>13</v>
      </c>
      <c r="AJ29" s="206"/>
      <c r="AK29" s="25">
        <f aca="true" t="shared" si="40" ref="AK29:AP29">SUM(AK27:AK28)</f>
        <v>2</v>
      </c>
      <c r="AL29" s="25">
        <f t="shared" si="40"/>
        <v>1</v>
      </c>
      <c r="AM29" s="25">
        <f t="shared" si="40"/>
        <v>5</v>
      </c>
      <c r="AN29" s="25">
        <f t="shared" si="40"/>
        <v>3</v>
      </c>
      <c r="AO29" s="25">
        <f t="shared" si="40"/>
        <v>5</v>
      </c>
      <c r="AP29" s="25">
        <f t="shared" si="40"/>
        <v>16</v>
      </c>
      <c r="AQ29" s="207" t="s">
        <v>13</v>
      </c>
      <c r="AR29" s="208"/>
      <c r="AS29" s="25">
        <f aca="true" t="shared" si="41" ref="AS29:AX29">SUM(AS27:AS28)</f>
        <v>1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1</v>
      </c>
      <c r="AX29" s="25">
        <f t="shared" si="41"/>
        <v>5</v>
      </c>
      <c r="BC29" s="205" t="s">
        <v>13</v>
      </c>
      <c r="BD29" s="206"/>
      <c r="BE29" s="25">
        <f aca="true" t="shared" si="42" ref="BE29:BJ29">SUM(BE27:BE28)</f>
        <v>144</v>
      </c>
      <c r="BF29" s="25">
        <f t="shared" si="42"/>
        <v>152</v>
      </c>
      <c r="BG29" s="25">
        <f t="shared" si="42"/>
        <v>162</v>
      </c>
      <c r="BH29" s="25">
        <f t="shared" si="42"/>
        <v>124</v>
      </c>
      <c r="BI29" s="25">
        <f t="shared" si="42"/>
        <v>160</v>
      </c>
      <c r="BJ29" s="25">
        <f t="shared" si="42"/>
        <v>742</v>
      </c>
      <c r="BK29" s="207" t="s">
        <v>13</v>
      </c>
      <c r="BL29" s="208"/>
      <c r="BM29" s="25">
        <f aca="true" t="shared" si="43" ref="BM29:BR29">SUM(BM27:BM28)</f>
        <v>133</v>
      </c>
      <c r="BN29" s="25">
        <f t="shared" si="43"/>
        <v>127</v>
      </c>
      <c r="BO29" s="25">
        <f t="shared" si="43"/>
        <v>121</v>
      </c>
      <c r="BP29" s="25">
        <f t="shared" si="43"/>
        <v>117</v>
      </c>
      <c r="BQ29" s="25">
        <f t="shared" si="43"/>
        <v>109</v>
      </c>
      <c r="BR29" s="25">
        <f t="shared" si="43"/>
        <v>607</v>
      </c>
    </row>
    <row r="30" spans="2:70" ht="15">
      <c r="B30" s="270" t="s">
        <v>44</v>
      </c>
      <c r="C30" s="272" t="s">
        <v>37</v>
      </c>
      <c r="D30" s="243"/>
      <c r="E30" s="273"/>
      <c r="F30" s="272" t="s">
        <v>38</v>
      </c>
      <c r="G30" s="243"/>
      <c r="H30" s="273"/>
      <c r="I30" s="274" t="s">
        <v>45</v>
      </c>
      <c r="J30" s="274"/>
      <c r="K30" s="275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271"/>
      <c r="C31" s="20" t="s">
        <v>17</v>
      </c>
      <c r="D31" s="21" t="s">
        <v>15</v>
      </c>
      <c r="E31" s="22" t="s">
        <v>40</v>
      </c>
      <c r="F31" s="20" t="s">
        <v>17</v>
      </c>
      <c r="G31" s="21" t="s">
        <v>15</v>
      </c>
      <c r="H31" s="22" t="s">
        <v>40</v>
      </c>
      <c r="I31" s="149" t="s">
        <v>17</v>
      </c>
      <c r="J31" s="150" t="s">
        <v>15</v>
      </c>
      <c r="K31" s="151" t="s">
        <v>40</v>
      </c>
      <c r="O31" s="205" t="s">
        <v>11</v>
      </c>
      <c r="P31" s="206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14" t="s">
        <v>11</v>
      </c>
      <c r="X31" s="215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5" t="s">
        <v>11</v>
      </c>
      <c r="AJ31" s="206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14" t="s">
        <v>11</v>
      </c>
      <c r="AR31" s="215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5" t="s">
        <v>11</v>
      </c>
      <c r="BD31" s="206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14" t="s">
        <v>11</v>
      </c>
      <c r="BL31" s="215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152" t="s">
        <v>55</v>
      </c>
      <c r="C32" s="276">
        <f aca="true" t="shared" si="44" ref="C32:K32">C18+C19</f>
        <v>886</v>
      </c>
      <c r="D32" s="278">
        <f t="shared" si="44"/>
        <v>944</v>
      </c>
      <c r="E32" s="280">
        <f t="shared" si="44"/>
        <v>1830</v>
      </c>
      <c r="F32" s="276">
        <f t="shared" si="44"/>
        <v>1</v>
      </c>
      <c r="G32" s="278">
        <f t="shared" si="44"/>
        <v>1</v>
      </c>
      <c r="H32" s="280">
        <f t="shared" si="44"/>
        <v>2</v>
      </c>
      <c r="I32" s="282">
        <f t="shared" si="44"/>
        <v>887</v>
      </c>
      <c r="J32" s="284">
        <f t="shared" si="44"/>
        <v>945</v>
      </c>
      <c r="K32" s="286">
        <f t="shared" si="44"/>
        <v>1832</v>
      </c>
      <c r="O32" s="205" t="s">
        <v>14</v>
      </c>
      <c r="P32" s="209"/>
      <c r="Q32" s="15">
        <v>57</v>
      </c>
      <c r="R32" s="16">
        <v>67</v>
      </c>
      <c r="S32" s="16">
        <v>46</v>
      </c>
      <c r="T32" s="16">
        <v>55</v>
      </c>
      <c r="U32" s="16">
        <v>63</v>
      </c>
      <c r="V32" s="16">
        <f>SUM(Q32:U32)</f>
        <v>288</v>
      </c>
      <c r="W32" s="212" t="s">
        <v>14</v>
      </c>
      <c r="X32" s="213"/>
      <c r="Y32" s="16">
        <v>76</v>
      </c>
      <c r="Z32" s="16">
        <v>71</v>
      </c>
      <c r="AA32" s="16">
        <v>86</v>
      </c>
      <c r="AB32" s="16">
        <v>72</v>
      </c>
      <c r="AC32" s="16">
        <v>81</v>
      </c>
      <c r="AD32" s="17">
        <f>SUM(Y32:AC32)</f>
        <v>386</v>
      </c>
      <c r="AI32" s="205" t="s">
        <v>14</v>
      </c>
      <c r="AJ32" s="209"/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6">
        <f>SUM(AK32:AO32)</f>
        <v>0</v>
      </c>
      <c r="AQ32" s="212" t="s">
        <v>14</v>
      </c>
      <c r="AR32" s="213"/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7">
        <f>SUM(AS32:AW32)</f>
        <v>0</v>
      </c>
      <c r="BC32" s="205" t="s">
        <v>14</v>
      </c>
      <c r="BD32" s="209"/>
      <c r="BE32" s="15">
        <f>Q32+AK32</f>
        <v>57</v>
      </c>
      <c r="BF32" s="15">
        <f aca="true" t="shared" si="45" ref="BF32:BI33">R32+AL32</f>
        <v>67</v>
      </c>
      <c r="BG32" s="15">
        <f t="shared" si="45"/>
        <v>46</v>
      </c>
      <c r="BH32" s="15">
        <f t="shared" si="45"/>
        <v>55</v>
      </c>
      <c r="BI32" s="15">
        <f t="shared" si="45"/>
        <v>63</v>
      </c>
      <c r="BJ32" s="16">
        <f>SUM(BE32:BI32)</f>
        <v>288</v>
      </c>
      <c r="BK32" s="212" t="s">
        <v>14</v>
      </c>
      <c r="BL32" s="213"/>
      <c r="BM32" s="16">
        <f>Y32+AS32</f>
        <v>76</v>
      </c>
      <c r="BN32" s="16">
        <f aca="true" t="shared" si="46" ref="BN32:BQ33">Z32+AT32</f>
        <v>71</v>
      </c>
      <c r="BO32" s="16">
        <f t="shared" si="46"/>
        <v>86</v>
      </c>
      <c r="BP32" s="16">
        <f t="shared" si="46"/>
        <v>72</v>
      </c>
      <c r="BQ32" s="16">
        <f t="shared" si="46"/>
        <v>81</v>
      </c>
      <c r="BR32" s="17">
        <f>SUM(BM32:BQ32)</f>
        <v>386</v>
      </c>
    </row>
    <row r="33" spans="2:70" ht="14.25" thickBot="1">
      <c r="B33" s="153" t="s">
        <v>56</v>
      </c>
      <c r="C33" s="277"/>
      <c r="D33" s="279"/>
      <c r="E33" s="281"/>
      <c r="F33" s="277"/>
      <c r="G33" s="279"/>
      <c r="H33" s="281"/>
      <c r="I33" s="283"/>
      <c r="J33" s="285"/>
      <c r="K33" s="287"/>
      <c r="O33" s="205" t="s">
        <v>16</v>
      </c>
      <c r="P33" s="209"/>
      <c r="Q33" s="20">
        <v>45</v>
      </c>
      <c r="R33" s="21">
        <v>51</v>
      </c>
      <c r="S33" s="21">
        <v>65</v>
      </c>
      <c r="T33" s="21">
        <v>69</v>
      </c>
      <c r="U33" s="21">
        <v>67</v>
      </c>
      <c r="V33" s="21">
        <f>SUM(Q33:U33)</f>
        <v>297</v>
      </c>
      <c r="W33" s="210" t="s">
        <v>16</v>
      </c>
      <c r="X33" s="211"/>
      <c r="Y33" s="21">
        <v>72</v>
      </c>
      <c r="Z33" s="21">
        <v>54</v>
      </c>
      <c r="AA33" s="21">
        <v>79</v>
      </c>
      <c r="AB33" s="21">
        <v>82</v>
      </c>
      <c r="AC33" s="21">
        <v>76</v>
      </c>
      <c r="AD33" s="22">
        <f>SUM(Y33:AC33)</f>
        <v>363</v>
      </c>
      <c r="AI33" s="205" t="s">
        <v>16</v>
      </c>
      <c r="AJ33" s="209"/>
      <c r="AK33" s="20">
        <v>0</v>
      </c>
      <c r="AL33" s="20">
        <v>0</v>
      </c>
      <c r="AM33" s="20">
        <v>0</v>
      </c>
      <c r="AN33" s="20">
        <v>0</v>
      </c>
      <c r="AO33" s="21">
        <v>0</v>
      </c>
      <c r="AP33" s="21">
        <f>SUM(AK33:AO33)</f>
        <v>0</v>
      </c>
      <c r="AQ33" s="210" t="s">
        <v>16</v>
      </c>
      <c r="AR33" s="211"/>
      <c r="AS33" s="21">
        <v>0</v>
      </c>
      <c r="AT33" s="21">
        <v>1</v>
      </c>
      <c r="AU33" s="21">
        <v>0</v>
      </c>
      <c r="AV33" s="21">
        <v>0</v>
      </c>
      <c r="AW33" s="21">
        <v>0</v>
      </c>
      <c r="AX33" s="22">
        <f>SUM(AS33:AW33)</f>
        <v>1</v>
      </c>
      <c r="BC33" s="205" t="s">
        <v>16</v>
      </c>
      <c r="BD33" s="209"/>
      <c r="BE33" s="15">
        <f>Q33+AK33</f>
        <v>45</v>
      </c>
      <c r="BF33" s="15">
        <f t="shared" si="45"/>
        <v>51</v>
      </c>
      <c r="BG33" s="15">
        <f t="shared" si="45"/>
        <v>65</v>
      </c>
      <c r="BH33" s="15">
        <f t="shared" si="45"/>
        <v>69</v>
      </c>
      <c r="BI33" s="15">
        <f t="shared" si="45"/>
        <v>67</v>
      </c>
      <c r="BJ33" s="21">
        <f>SUM(BE33:BI33)</f>
        <v>297</v>
      </c>
      <c r="BK33" s="210" t="s">
        <v>16</v>
      </c>
      <c r="BL33" s="211"/>
      <c r="BM33" s="16">
        <f>Y33+AS33</f>
        <v>72</v>
      </c>
      <c r="BN33" s="16">
        <f t="shared" si="46"/>
        <v>55</v>
      </c>
      <c r="BO33" s="16">
        <f t="shared" si="46"/>
        <v>79</v>
      </c>
      <c r="BP33" s="16">
        <f t="shared" si="46"/>
        <v>82</v>
      </c>
      <c r="BQ33" s="16">
        <f t="shared" si="46"/>
        <v>76</v>
      </c>
      <c r="BR33" s="22">
        <f>SUM(BM33:BQ33)</f>
        <v>364</v>
      </c>
    </row>
    <row r="34" spans="2:70" ht="13.5">
      <c r="B34" s="152" t="s">
        <v>57</v>
      </c>
      <c r="C34" s="288">
        <f aca="true" t="shared" si="47" ref="C34:K34">C20</f>
        <v>716</v>
      </c>
      <c r="D34" s="290">
        <f t="shared" si="47"/>
        <v>1290</v>
      </c>
      <c r="E34" s="292">
        <f t="shared" si="47"/>
        <v>2006</v>
      </c>
      <c r="F34" s="288">
        <f t="shared" si="47"/>
        <v>1</v>
      </c>
      <c r="G34" s="294">
        <f t="shared" si="47"/>
        <v>0</v>
      </c>
      <c r="H34" s="295">
        <f t="shared" si="47"/>
        <v>1</v>
      </c>
      <c r="I34" s="296">
        <f t="shared" si="47"/>
        <v>717</v>
      </c>
      <c r="J34" s="298">
        <f t="shared" si="47"/>
        <v>1290</v>
      </c>
      <c r="K34" s="300">
        <f t="shared" si="47"/>
        <v>2007</v>
      </c>
      <c r="O34" s="205" t="s">
        <v>13</v>
      </c>
      <c r="P34" s="206"/>
      <c r="Q34" s="25">
        <f aca="true" t="shared" si="48" ref="Q34:V34">SUM(Q32:Q33)</f>
        <v>102</v>
      </c>
      <c r="R34" s="25">
        <f t="shared" si="48"/>
        <v>118</v>
      </c>
      <c r="S34" s="25">
        <f t="shared" si="48"/>
        <v>111</v>
      </c>
      <c r="T34" s="25">
        <f t="shared" si="48"/>
        <v>124</v>
      </c>
      <c r="U34" s="25">
        <f t="shared" si="48"/>
        <v>130</v>
      </c>
      <c r="V34" s="25">
        <f t="shared" si="48"/>
        <v>585</v>
      </c>
      <c r="W34" s="207" t="s">
        <v>13</v>
      </c>
      <c r="X34" s="208"/>
      <c r="Y34" s="25">
        <f aca="true" t="shared" si="49" ref="Y34:AD34">SUM(Y32:Y33)</f>
        <v>148</v>
      </c>
      <c r="Z34" s="25">
        <f t="shared" si="49"/>
        <v>125</v>
      </c>
      <c r="AA34" s="25">
        <f t="shared" si="49"/>
        <v>165</v>
      </c>
      <c r="AB34" s="25">
        <f t="shared" si="49"/>
        <v>154</v>
      </c>
      <c r="AC34" s="25">
        <f t="shared" si="49"/>
        <v>157</v>
      </c>
      <c r="AD34" s="25">
        <f t="shared" si="49"/>
        <v>749</v>
      </c>
      <c r="AI34" s="205" t="s">
        <v>13</v>
      </c>
      <c r="AJ34" s="206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07" t="s">
        <v>13</v>
      </c>
      <c r="AR34" s="208"/>
      <c r="AS34" s="25">
        <f aca="true" t="shared" si="51" ref="AS34:AX34">SUM(AS32:AS33)</f>
        <v>0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5" t="s">
        <v>13</v>
      </c>
      <c r="BD34" s="206"/>
      <c r="BE34" s="25">
        <f aca="true" t="shared" si="52" ref="BE34:BJ34">SUM(BE32:BE33)</f>
        <v>102</v>
      </c>
      <c r="BF34" s="25">
        <f t="shared" si="52"/>
        <v>118</v>
      </c>
      <c r="BG34" s="25">
        <f t="shared" si="52"/>
        <v>111</v>
      </c>
      <c r="BH34" s="25">
        <f t="shared" si="52"/>
        <v>124</v>
      </c>
      <c r="BI34" s="25">
        <f t="shared" si="52"/>
        <v>130</v>
      </c>
      <c r="BJ34" s="25">
        <f t="shared" si="52"/>
        <v>585</v>
      </c>
      <c r="BK34" s="207" t="s">
        <v>13</v>
      </c>
      <c r="BL34" s="208"/>
      <c r="BM34" s="25">
        <f aca="true" t="shared" si="53" ref="BM34:BR34">SUM(BM32:BM33)</f>
        <v>148</v>
      </c>
      <c r="BN34" s="25">
        <f t="shared" si="53"/>
        <v>126</v>
      </c>
      <c r="BO34" s="25">
        <f t="shared" si="53"/>
        <v>165</v>
      </c>
      <c r="BP34" s="25">
        <f t="shared" si="53"/>
        <v>154</v>
      </c>
      <c r="BQ34" s="25">
        <f t="shared" si="53"/>
        <v>157</v>
      </c>
      <c r="BR34" s="25">
        <f t="shared" si="53"/>
        <v>750</v>
      </c>
    </row>
    <row r="35" spans="2:70" ht="14.25" thickBot="1">
      <c r="B35" s="153" t="s">
        <v>24</v>
      </c>
      <c r="C35" s="289"/>
      <c r="D35" s="291"/>
      <c r="E35" s="293"/>
      <c r="F35" s="289"/>
      <c r="G35" s="291"/>
      <c r="H35" s="293"/>
      <c r="I35" s="297"/>
      <c r="J35" s="299"/>
      <c r="K35" s="301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302" t="s">
        <v>49</v>
      </c>
      <c r="C36" s="304" t="s">
        <v>50</v>
      </c>
      <c r="D36" s="306" t="s">
        <v>51</v>
      </c>
      <c r="E36" s="308" t="s">
        <v>52</v>
      </c>
      <c r="F36" s="304" t="s">
        <v>50</v>
      </c>
      <c r="G36" s="306" t="s">
        <v>51</v>
      </c>
      <c r="H36" s="308" t="s">
        <v>53</v>
      </c>
      <c r="I36" s="310" t="s">
        <v>50</v>
      </c>
      <c r="J36" s="312" t="s">
        <v>51</v>
      </c>
      <c r="K36" s="308" t="s">
        <v>58</v>
      </c>
      <c r="O36" s="205" t="s">
        <v>11</v>
      </c>
      <c r="P36" s="206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14" t="s">
        <v>11</v>
      </c>
      <c r="X36" s="215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5" t="s">
        <v>11</v>
      </c>
      <c r="AJ36" s="206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14" t="s">
        <v>11</v>
      </c>
      <c r="AR36" s="215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5" t="s">
        <v>11</v>
      </c>
      <c r="BD36" s="206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14" t="s">
        <v>11</v>
      </c>
      <c r="BL36" s="215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303"/>
      <c r="C37" s="305"/>
      <c r="D37" s="307"/>
      <c r="E37" s="309"/>
      <c r="F37" s="305"/>
      <c r="G37" s="307"/>
      <c r="H37" s="309"/>
      <c r="I37" s="311"/>
      <c r="J37" s="313"/>
      <c r="K37" s="309"/>
      <c r="O37" s="205" t="s">
        <v>14</v>
      </c>
      <c r="P37" s="209"/>
      <c r="Q37" s="15">
        <v>64</v>
      </c>
      <c r="R37" s="16">
        <v>84</v>
      </c>
      <c r="S37" s="16">
        <v>105</v>
      </c>
      <c r="T37" s="16">
        <v>97</v>
      </c>
      <c r="U37" s="16">
        <v>81</v>
      </c>
      <c r="V37" s="16">
        <f>SUM(Q37:U37)</f>
        <v>431</v>
      </c>
      <c r="W37" s="212" t="s">
        <v>14</v>
      </c>
      <c r="X37" s="213"/>
      <c r="Y37" s="16">
        <v>104</v>
      </c>
      <c r="Z37" s="16">
        <v>93</v>
      </c>
      <c r="AA37" s="16">
        <v>115</v>
      </c>
      <c r="AB37" s="16">
        <v>117</v>
      </c>
      <c r="AC37" s="16">
        <v>105</v>
      </c>
      <c r="AD37" s="17">
        <f>SUM(Y37:AC37)</f>
        <v>534</v>
      </c>
      <c r="AI37" s="205" t="s">
        <v>14</v>
      </c>
      <c r="AJ37" s="209"/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6">
        <f>SUM(AK37:AO37)</f>
        <v>0</v>
      </c>
      <c r="AQ37" s="212" t="s">
        <v>14</v>
      </c>
      <c r="AR37" s="213"/>
      <c r="AS37" s="16">
        <v>0</v>
      </c>
      <c r="AT37" s="16">
        <v>0</v>
      </c>
      <c r="AU37" s="16">
        <v>0</v>
      </c>
      <c r="AV37" s="16">
        <v>1</v>
      </c>
      <c r="AW37" s="16">
        <v>0</v>
      </c>
      <c r="AX37" s="17">
        <f>SUM(AS37:AW37)</f>
        <v>1</v>
      </c>
      <c r="BC37" s="205" t="s">
        <v>14</v>
      </c>
      <c r="BD37" s="209"/>
      <c r="BE37" s="15">
        <f>Q37+AK37</f>
        <v>64</v>
      </c>
      <c r="BF37" s="15">
        <f aca="true" t="shared" si="54" ref="BF37:BI38">R37+AL37</f>
        <v>84</v>
      </c>
      <c r="BG37" s="15">
        <f t="shared" si="54"/>
        <v>105</v>
      </c>
      <c r="BH37" s="15">
        <f t="shared" si="54"/>
        <v>97</v>
      </c>
      <c r="BI37" s="15">
        <f t="shared" si="54"/>
        <v>81</v>
      </c>
      <c r="BJ37" s="16">
        <f>SUM(BE37:BI37)</f>
        <v>431</v>
      </c>
      <c r="BK37" s="212" t="s">
        <v>14</v>
      </c>
      <c r="BL37" s="213"/>
      <c r="BM37" s="16">
        <f>Y37+AS37</f>
        <v>104</v>
      </c>
      <c r="BN37" s="16">
        <f aca="true" t="shared" si="55" ref="BN37:BQ38">Z37+AT37</f>
        <v>93</v>
      </c>
      <c r="BO37" s="16">
        <f t="shared" si="55"/>
        <v>115</v>
      </c>
      <c r="BP37" s="16">
        <f t="shared" si="55"/>
        <v>118</v>
      </c>
      <c r="BQ37" s="16">
        <f t="shared" si="55"/>
        <v>105</v>
      </c>
      <c r="BR37" s="17">
        <f>SUM(BM37:BQ37)</f>
        <v>535</v>
      </c>
    </row>
    <row r="38" spans="2:70" ht="14.25" thickBot="1">
      <c r="B38" s="154" t="s">
        <v>59</v>
      </c>
      <c r="C38" s="314">
        <f>ROUND(C32/$C$10,4)</f>
        <v>0.1681</v>
      </c>
      <c r="D38" s="316">
        <f>ROUND(D32/$D$10,4)</f>
        <v>0.1612</v>
      </c>
      <c r="E38" s="318">
        <f>ROUND(E32/$E$10,4)</f>
        <v>0.1645</v>
      </c>
      <c r="F38" s="314">
        <f>ROUND(F32/$F$10,4)</f>
        <v>0.0385</v>
      </c>
      <c r="G38" s="316">
        <f>ROUND(G32/$G$10,4)</f>
        <v>0.0256</v>
      </c>
      <c r="H38" s="320">
        <f>ROUND(H32/$H$10,4)</f>
        <v>0.0308</v>
      </c>
      <c r="I38" s="322">
        <f>ROUND(I32/$I$10,4)</f>
        <v>0.1675</v>
      </c>
      <c r="J38" s="324">
        <f>ROUND(J32/$J$10,4)</f>
        <v>0.1603</v>
      </c>
      <c r="K38" s="326">
        <f>ROUND(K32/$K$10,4)</f>
        <v>0.1637</v>
      </c>
      <c r="O38" s="205" t="s">
        <v>16</v>
      </c>
      <c r="P38" s="209"/>
      <c r="Q38" s="20">
        <v>88</v>
      </c>
      <c r="R38" s="21">
        <v>80</v>
      </c>
      <c r="S38" s="21">
        <v>85</v>
      </c>
      <c r="T38" s="21">
        <v>91</v>
      </c>
      <c r="U38" s="21">
        <v>90</v>
      </c>
      <c r="V38" s="21">
        <f>SUM(Q38:U38)</f>
        <v>434</v>
      </c>
      <c r="W38" s="210" t="s">
        <v>16</v>
      </c>
      <c r="X38" s="211"/>
      <c r="Y38" s="21">
        <v>113</v>
      </c>
      <c r="Z38" s="21">
        <v>117</v>
      </c>
      <c r="AA38" s="21">
        <v>111</v>
      </c>
      <c r="AB38" s="21">
        <v>96</v>
      </c>
      <c r="AC38" s="21">
        <v>130</v>
      </c>
      <c r="AD38" s="22">
        <f>SUM(Y38:AC38)</f>
        <v>567</v>
      </c>
      <c r="AI38" s="205" t="s">
        <v>16</v>
      </c>
      <c r="AJ38" s="209"/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1">
        <f>SUM(AK38:AO38)</f>
        <v>0</v>
      </c>
      <c r="AQ38" s="210" t="s">
        <v>16</v>
      </c>
      <c r="AR38" s="211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5" t="s">
        <v>16</v>
      </c>
      <c r="BD38" s="209"/>
      <c r="BE38" s="15">
        <f>Q38+AK38</f>
        <v>88</v>
      </c>
      <c r="BF38" s="15">
        <f t="shared" si="54"/>
        <v>80</v>
      </c>
      <c r="BG38" s="15">
        <f t="shared" si="54"/>
        <v>85</v>
      </c>
      <c r="BH38" s="15">
        <f t="shared" si="54"/>
        <v>91</v>
      </c>
      <c r="BI38" s="15">
        <f t="shared" si="54"/>
        <v>90</v>
      </c>
      <c r="BJ38" s="21">
        <f>SUM(BE38:BI38)</f>
        <v>434</v>
      </c>
      <c r="BK38" s="210" t="s">
        <v>16</v>
      </c>
      <c r="BL38" s="211"/>
      <c r="BM38" s="16">
        <f>Y38+AS38</f>
        <v>113</v>
      </c>
      <c r="BN38" s="16">
        <f t="shared" si="55"/>
        <v>117</v>
      </c>
      <c r="BO38" s="16">
        <f t="shared" si="55"/>
        <v>111</v>
      </c>
      <c r="BP38" s="16">
        <f t="shared" si="55"/>
        <v>96</v>
      </c>
      <c r="BQ38" s="16">
        <f t="shared" si="55"/>
        <v>130</v>
      </c>
      <c r="BR38" s="22">
        <f>SUM(BM38:BQ38)</f>
        <v>567</v>
      </c>
    </row>
    <row r="39" spans="2:70" ht="14.25" thickBot="1">
      <c r="B39" s="155" t="s">
        <v>49</v>
      </c>
      <c r="C39" s="315"/>
      <c r="D39" s="317"/>
      <c r="E39" s="319"/>
      <c r="F39" s="315"/>
      <c r="G39" s="317"/>
      <c r="H39" s="321"/>
      <c r="I39" s="323"/>
      <c r="J39" s="325"/>
      <c r="K39" s="327"/>
      <c r="L39" s="89"/>
      <c r="O39" s="205" t="s">
        <v>13</v>
      </c>
      <c r="P39" s="206"/>
      <c r="Q39" s="25">
        <f aca="true" t="shared" si="56" ref="Q39:V39">SUM(Q37:Q38)</f>
        <v>152</v>
      </c>
      <c r="R39" s="25">
        <f t="shared" si="56"/>
        <v>164</v>
      </c>
      <c r="S39" s="25">
        <f t="shared" si="56"/>
        <v>190</v>
      </c>
      <c r="T39" s="25">
        <f t="shared" si="56"/>
        <v>188</v>
      </c>
      <c r="U39" s="25">
        <f t="shared" si="56"/>
        <v>171</v>
      </c>
      <c r="V39" s="25">
        <f t="shared" si="56"/>
        <v>865</v>
      </c>
      <c r="W39" s="207" t="s">
        <v>13</v>
      </c>
      <c r="X39" s="208"/>
      <c r="Y39" s="25">
        <f aca="true" t="shared" si="57" ref="Y39:AD39">SUM(Y37:Y38)</f>
        <v>217</v>
      </c>
      <c r="Z39" s="25">
        <f t="shared" si="57"/>
        <v>210</v>
      </c>
      <c r="AA39" s="25">
        <f t="shared" si="57"/>
        <v>226</v>
      </c>
      <c r="AB39" s="25">
        <f t="shared" si="57"/>
        <v>213</v>
      </c>
      <c r="AC39" s="25">
        <f t="shared" si="57"/>
        <v>235</v>
      </c>
      <c r="AD39" s="25">
        <f t="shared" si="57"/>
        <v>1101</v>
      </c>
      <c r="AI39" s="205" t="s">
        <v>13</v>
      </c>
      <c r="AJ39" s="206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07" t="s">
        <v>13</v>
      </c>
      <c r="AR39" s="208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0</v>
      </c>
      <c r="AV39" s="25">
        <f t="shared" si="59"/>
        <v>1</v>
      </c>
      <c r="AW39" s="25">
        <f t="shared" si="59"/>
        <v>0</v>
      </c>
      <c r="AX39" s="25">
        <f t="shared" si="59"/>
        <v>1</v>
      </c>
      <c r="BC39" s="205" t="s">
        <v>13</v>
      </c>
      <c r="BD39" s="206"/>
      <c r="BE39" s="25">
        <f aca="true" t="shared" si="60" ref="BE39:BJ39">SUM(BE37:BE38)</f>
        <v>152</v>
      </c>
      <c r="BF39" s="25">
        <f t="shared" si="60"/>
        <v>164</v>
      </c>
      <c r="BG39" s="25">
        <f t="shared" si="60"/>
        <v>190</v>
      </c>
      <c r="BH39" s="25">
        <f t="shared" si="60"/>
        <v>188</v>
      </c>
      <c r="BI39" s="25">
        <f t="shared" si="60"/>
        <v>171</v>
      </c>
      <c r="BJ39" s="25">
        <f t="shared" si="60"/>
        <v>865</v>
      </c>
      <c r="BK39" s="207" t="s">
        <v>13</v>
      </c>
      <c r="BL39" s="208"/>
      <c r="BM39" s="25">
        <f aca="true" t="shared" si="61" ref="BM39:BR39">SUM(BM37:BM38)</f>
        <v>217</v>
      </c>
      <c r="BN39" s="25">
        <f t="shared" si="61"/>
        <v>210</v>
      </c>
      <c r="BO39" s="25">
        <f t="shared" si="61"/>
        <v>226</v>
      </c>
      <c r="BP39" s="25">
        <f t="shared" si="61"/>
        <v>214</v>
      </c>
      <c r="BQ39" s="25">
        <f t="shared" si="61"/>
        <v>235</v>
      </c>
      <c r="BR39" s="25">
        <f t="shared" si="61"/>
        <v>1102</v>
      </c>
    </row>
    <row r="40" spans="2:70" ht="13.5">
      <c r="B40" s="156" t="s">
        <v>60</v>
      </c>
      <c r="C40" s="315">
        <f>ROUND(C34/$C$10,4)</f>
        <v>0.1358</v>
      </c>
      <c r="D40" s="317">
        <f>ROUND(D34/$D$10,4)</f>
        <v>0.2203</v>
      </c>
      <c r="E40" s="319">
        <f>ROUND(E34/$E$10,4)</f>
        <v>0.1803</v>
      </c>
      <c r="F40" s="315">
        <f>ROUND(F34/$F$10,4)</f>
        <v>0.0385</v>
      </c>
      <c r="G40" s="317">
        <f>ROUND(G34/$G$10,4)</f>
        <v>0</v>
      </c>
      <c r="H40" s="321">
        <f>ROUND(H34/$H$10,4)</f>
        <v>0.0154</v>
      </c>
      <c r="I40" s="323">
        <f>ROUND(I34/$I$10,4)</f>
        <v>0.1354</v>
      </c>
      <c r="J40" s="325">
        <f>ROUND(J34/$J$10,4)</f>
        <v>0.2189</v>
      </c>
      <c r="K40" s="327">
        <f>ROUND(K34/$K$10,4)</f>
        <v>0.1793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57" t="s">
        <v>49</v>
      </c>
      <c r="C41" s="328"/>
      <c r="D41" s="329"/>
      <c r="E41" s="330"/>
      <c r="F41" s="328"/>
      <c r="G41" s="329"/>
      <c r="H41" s="331"/>
      <c r="I41" s="332"/>
      <c r="J41" s="333"/>
      <c r="K41" s="334"/>
      <c r="O41" s="205" t="s">
        <v>11</v>
      </c>
      <c r="P41" s="206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14" t="s">
        <v>11</v>
      </c>
      <c r="X41" s="215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5" t="s">
        <v>11</v>
      </c>
      <c r="AJ41" s="206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14" t="s">
        <v>11</v>
      </c>
      <c r="AR41" s="215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5" t="s">
        <v>11</v>
      </c>
      <c r="BD41" s="206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14" t="s">
        <v>11</v>
      </c>
      <c r="BL41" s="215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97"/>
      <c r="J42" s="97"/>
      <c r="K42" s="97"/>
      <c r="O42" s="205" t="s">
        <v>17</v>
      </c>
      <c r="P42" s="209"/>
      <c r="Q42" s="15">
        <v>50</v>
      </c>
      <c r="R42" s="16">
        <v>60</v>
      </c>
      <c r="S42" s="16">
        <v>80</v>
      </c>
      <c r="T42" s="16">
        <v>82</v>
      </c>
      <c r="U42" s="16">
        <v>80</v>
      </c>
      <c r="V42" s="16">
        <f>SUM(Q42:U42)</f>
        <v>352</v>
      </c>
      <c r="W42" s="212" t="s">
        <v>14</v>
      </c>
      <c r="X42" s="213"/>
      <c r="Y42" s="16">
        <v>58</v>
      </c>
      <c r="Z42" s="16">
        <v>58</v>
      </c>
      <c r="AA42" s="16">
        <v>57</v>
      </c>
      <c r="AB42" s="16">
        <v>42</v>
      </c>
      <c r="AC42" s="16">
        <v>61</v>
      </c>
      <c r="AD42" s="17">
        <f>SUM(Y42:AC42)</f>
        <v>276</v>
      </c>
      <c r="AI42" s="205" t="s">
        <v>14</v>
      </c>
      <c r="AJ42" s="209"/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6">
        <f>SUM(AK42:AO42)</f>
        <v>0</v>
      </c>
      <c r="AQ42" s="212" t="s">
        <v>14</v>
      </c>
      <c r="AR42" s="213"/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7">
        <f>SUM(AS42:AW42)</f>
        <v>0</v>
      </c>
      <c r="BC42" s="205" t="s">
        <v>14</v>
      </c>
      <c r="BD42" s="209"/>
      <c r="BE42" s="15">
        <f>Q42+AK42</f>
        <v>50</v>
      </c>
      <c r="BF42" s="15">
        <f aca="true" t="shared" si="62" ref="BF42:BI43">R42+AL42</f>
        <v>60</v>
      </c>
      <c r="BG42" s="15">
        <f t="shared" si="62"/>
        <v>80</v>
      </c>
      <c r="BH42" s="15">
        <f t="shared" si="62"/>
        <v>82</v>
      </c>
      <c r="BI42" s="15">
        <f t="shared" si="62"/>
        <v>80</v>
      </c>
      <c r="BJ42" s="16">
        <f>SUM(BE42:BI42)</f>
        <v>352</v>
      </c>
      <c r="BK42" s="212" t="s">
        <v>14</v>
      </c>
      <c r="BL42" s="213"/>
      <c r="BM42" s="16">
        <f>Y42+AS42</f>
        <v>58</v>
      </c>
      <c r="BN42" s="16">
        <f aca="true" t="shared" si="63" ref="BN42:BQ43">Z42+AT42</f>
        <v>58</v>
      </c>
      <c r="BO42" s="16">
        <f t="shared" si="63"/>
        <v>57</v>
      </c>
      <c r="BP42" s="16">
        <f t="shared" si="63"/>
        <v>42</v>
      </c>
      <c r="BQ42" s="16">
        <f t="shared" si="63"/>
        <v>61</v>
      </c>
      <c r="BR42" s="17">
        <f>SUM(BM42:BQ42)</f>
        <v>276</v>
      </c>
    </row>
    <row r="43" spans="9:70" ht="15.75" thickBot="1">
      <c r="I43" s="97"/>
      <c r="J43" s="97"/>
      <c r="K43" s="97"/>
      <c r="O43" s="205" t="s">
        <v>16</v>
      </c>
      <c r="P43" s="209"/>
      <c r="Q43" s="20">
        <v>76</v>
      </c>
      <c r="R43" s="21">
        <v>61</v>
      </c>
      <c r="S43" s="21">
        <v>87</v>
      </c>
      <c r="T43" s="21">
        <v>79</v>
      </c>
      <c r="U43" s="21">
        <v>74</v>
      </c>
      <c r="V43" s="21">
        <f>SUM(Q43:U43)</f>
        <v>377</v>
      </c>
      <c r="W43" s="210" t="s">
        <v>16</v>
      </c>
      <c r="X43" s="211"/>
      <c r="Y43" s="21">
        <v>68</v>
      </c>
      <c r="Z43" s="21">
        <v>65</v>
      </c>
      <c r="AA43" s="21">
        <v>69</v>
      </c>
      <c r="AB43" s="21">
        <v>68</v>
      </c>
      <c r="AC43" s="21">
        <v>85</v>
      </c>
      <c r="AD43" s="183">
        <f>SUM(Y43:AC43)</f>
        <v>355</v>
      </c>
      <c r="AI43" s="205" t="s">
        <v>16</v>
      </c>
      <c r="AJ43" s="209"/>
      <c r="AK43" s="20">
        <v>0</v>
      </c>
      <c r="AL43" s="21">
        <v>0</v>
      </c>
      <c r="AM43" s="21">
        <v>0</v>
      </c>
      <c r="AN43" s="21">
        <v>1</v>
      </c>
      <c r="AO43" s="21">
        <v>0</v>
      </c>
      <c r="AP43" s="21">
        <f>SUM(AK43:AO43)</f>
        <v>1</v>
      </c>
      <c r="AQ43" s="210" t="s">
        <v>16</v>
      </c>
      <c r="AR43" s="211"/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2">
        <f>SUM(AS43:AW43)</f>
        <v>0</v>
      </c>
      <c r="BC43" s="205" t="s">
        <v>16</v>
      </c>
      <c r="BD43" s="209"/>
      <c r="BE43" s="20">
        <f>Q43+AK43</f>
        <v>76</v>
      </c>
      <c r="BF43" s="20">
        <f t="shared" si="62"/>
        <v>61</v>
      </c>
      <c r="BG43" s="20">
        <f t="shared" si="62"/>
        <v>87</v>
      </c>
      <c r="BH43" s="20">
        <f t="shared" si="62"/>
        <v>80</v>
      </c>
      <c r="BI43" s="20">
        <f t="shared" si="62"/>
        <v>74</v>
      </c>
      <c r="BJ43" s="21">
        <f>SUM(BE43:BI43)</f>
        <v>378</v>
      </c>
      <c r="BK43" s="210" t="s">
        <v>16</v>
      </c>
      <c r="BL43" s="211"/>
      <c r="BM43" s="21">
        <f>Y43+AS43</f>
        <v>68</v>
      </c>
      <c r="BN43" s="21">
        <f t="shared" si="63"/>
        <v>65</v>
      </c>
      <c r="BO43" s="21">
        <f t="shared" si="63"/>
        <v>69</v>
      </c>
      <c r="BP43" s="21">
        <f t="shared" si="63"/>
        <v>68</v>
      </c>
      <c r="BQ43" s="21">
        <f t="shared" si="63"/>
        <v>85</v>
      </c>
      <c r="BR43" s="22">
        <f>SUM(BM43:BQ43)</f>
        <v>355</v>
      </c>
    </row>
    <row r="44" spans="15:70" ht="13.5">
      <c r="O44" s="205" t="s">
        <v>13</v>
      </c>
      <c r="P44" s="206"/>
      <c r="Q44" s="25">
        <f aca="true" t="shared" si="64" ref="Q44:V44">SUM(Q42:Q43)</f>
        <v>126</v>
      </c>
      <c r="R44" s="25">
        <f t="shared" si="64"/>
        <v>121</v>
      </c>
      <c r="S44" s="25">
        <f t="shared" si="64"/>
        <v>167</v>
      </c>
      <c r="T44" s="25">
        <f t="shared" si="64"/>
        <v>161</v>
      </c>
      <c r="U44" s="25">
        <f t="shared" si="64"/>
        <v>154</v>
      </c>
      <c r="V44" s="25">
        <f t="shared" si="64"/>
        <v>729</v>
      </c>
      <c r="W44" s="207" t="s">
        <v>13</v>
      </c>
      <c r="X44" s="208"/>
      <c r="Y44" s="25">
        <f aca="true" t="shared" si="65" ref="Y44:AD44">SUM(Y42:Y43)</f>
        <v>126</v>
      </c>
      <c r="Z44" s="25">
        <f t="shared" si="65"/>
        <v>123</v>
      </c>
      <c r="AA44" s="25">
        <f t="shared" si="65"/>
        <v>126</v>
      </c>
      <c r="AB44" s="25">
        <f t="shared" si="65"/>
        <v>110</v>
      </c>
      <c r="AC44" s="25">
        <f t="shared" si="65"/>
        <v>146</v>
      </c>
      <c r="AD44" s="25">
        <f t="shared" si="65"/>
        <v>631</v>
      </c>
      <c r="AI44" s="205" t="s">
        <v>13</v>
      </c>
      <c r="AJ44" s="206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1</v>
      </c>
      <c r="AO44" s="25">
        <f t="shared" si="66"/>
        <v>0</v>
      </c>
      <c r="AP44" s="25">
        <f t="shared" si="66"/>
        <v>1</v>
      </c>
      <c r="AQ44" s="207" t="s">
        <v>13</v>
      </c>
      <c r="AR44" s="208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5" t="s">
        <v>13</v>
      </c>
      <c r="BD44" s="206"/>
      <c r="BE44" s="25">
        <f aca="true" t="shared" si="68" ref="BE44:BJ44">SUM(BE42:BE43)</f>
        <v>126</v>
      </c>
      <c r="BF44" s="25">
        <f t="shared" si="68"/>
        <v>121</v>
      </c>
      <c r="BG44" s="25">
        <f t="shared" si="68"/>
        <v>167</v>
      </c>
      <c r="BH44" s="25">
        <f t="shared" si="68"/>
        <v>162</v>
      </c>
      <c r="BI44" s="25">
        <f t="shared" si="68"/>
        <v>154</v>
      </c>
      <c r="BJ44" s="25">
        <f t="shared" si="68"/>
        <v>730</v>
      </c>
      <c r="BK44" s="207" t="s">
        <v>13</v>
      </c>
      <c r="BL44" s="208"/>
      <c r="BM44" s="25">
        <f aca="true" t="shared" si="69" ref="BM44:BR44">SUM(BM42:BM43)</f>
        <v>126</v>
      </c>
      <c r="BN44" s="25">
        <f t="shared" si="69"/>
        <v>123</v>
      </c>
      <c r="BO44" s="25">
        <f t="shared" si="69"/>
        <v>126</v>
      </c>
      <c r="BP44" s="25">
        <f t="shared" si="69"/>
        <v>110</v>
      </c>
      <c r="BQ44" s="25">
        <f t="shared" si="69"/>
        <v>146</v>
      </c>
      <c r="BR44" s="25">
        <f t="shared" si="69"/>
        <v>631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5" t="s">
        <v>11</v>
      </c>
      <c r="P46" s="206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14" t="s">
        <v>11</v>
      </c>
      <c r="X46" s="215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5" t="s">
        <v>11</v>
      </c>
      <c r="AJ46" s="206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14" t="s">
        <v>11</v>
      </c>
      <c r="AR46" s="215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5" t="s">
        <v>11</v>
      </c>
      <c r="BD46" s="206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14" t="s">
        <v>11</v>
      </c>
      <c r="BL46" s="215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5" t="s">
        <v>14</v>
      </c>
      <c r="P47" s="209"/>
      <c r="Q47" s="15">
        <v>53</v>
      </c>
      <c r="R47" s="16">
        <v>49</v>
      </c>
      <c r="S47" s="16">
        <v>48</v>
      </c>
      <c r="T47" s="16">
        <v>52</v>
      </c>
      <c r="U47" s="16">
        <v>47</v>
      </c>
      <c r="V47" s="16">
        <f>SUM(Q47:U47)</f>
        <v>249</v>
      </c>
      <c r="W47" s="212" t="s">
        <v>14</v>
      </c>
      <c r="X47" s="213"/>
      <c r="Y47" s="16">
        <v>35</v>
      </c>
      <c r="Z47" s="16">
        <v>31</v>
      </c>
      <c r="AA47" s="16">
        <v>15</v>
      </c>
      <c r="AB47" s="16">
        <v>22</v>
      </c>
      <c r="AC47" s="16">
        <v>23</v>
      </c>
      <c r="AD47" s="17">
        <f>SUM(Y47:AC47)</f>
        <v>126</v>
      </c>
      <c r="AI47" s="205" t="s">
        <v>14</v>
      </c>
      <c r="AJ47" s="209"/>
      <c r="AK47" s="15">
        <v>0</v>
      </c>
      <c r="AL47" s="16">
        <v>1</v>
      </c>
      <c r="AM47" s="16">
        <v>0</v>
      </c>
      <c r="AN47" s="16">
        <v>0</v>
      </c>
      <c r="AO47" s="16">
        <v>0</v>
      </c>
      <c r="AP47" s="16">
        <f>SUM(AK47:AO47)</f>
        <v>1</v>
      </c>
      <c r="AQ47" s="212" t="s">
        <v>14</v>
      </c>
      <c r="AR47" s="213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5" t="s">
        <v>14</v>
      </c>
      <c r="BD47" s="209"/>
      <c r="BE47" s="15">
        <f>Q47+AK47</f>
        <v>53</v>
      </c>
      <c r="BF47" s="15">
        <f aca="true" t="shared" si="70" ref="BF47:BI48">R47+AL47</f>
        <v>50</v>
      </c>
      <c r="BG47" s="15">
        <f t="shared" si="70"/>
        <v>48</v>
      </c>
      <c r="BH47" s="15">
        <f t="shared" si="70"/>
        <v>52</v>
      </c>
      <c r="BI47" s="15">
        <f t="shared" si="70"/>
        <v>47</v>
      </c>
      <c r="BJ47" s="16">
        <f>SUM(BE47:BI47)</f>
        <v>250</v>
      </c>
      <c r="BK47" s="212" t="s">
        <v>14</v>
      </c>
      <c r="BL47" s="213"/>
      <c r="BM47" s="16">
        <f>Y47+AS47</f>
        <v>35</v>
      </c>
      <c r="BN47" s="16">
        <f aca="true" t="shared" si="71" ref="BN47:BQ48">Z47+AT47</f>
        <v>31</v>
      </c>
      <c r="BO47" s="16">
        <f t="shared" si="71"/>
        <v>15</v>
      </c>
      <c r="BP47" s="16">
        <f t="shared" si="71"/>
        <v>22</v>
      </c>
      <c r="BQ47" s="16">
        <f t="shared" si="71"/>
        <v>23</v>
      </c>
      <c r="BR47" s="17">
        <f>SUM(BM47:BQ47)</f>
        <v>126</v>
      </c>
    </row>
    <row r="48" spans="15:70" ht="14.25" thickBot="1">
      <c r="O48" s="205" t="s">
        <v>16</v>
      </c>
      <c r="P48" s="209"/>
      <c r="Q48" s="20">
        <v>85</v>
      </c>
      <c r="R48" s="21">
        <v>68</v>
      </c>
      <c r="S48" s="21">
        <v>83</v>
      </c>
      <c r="T48" s="21">
        <v>87</v>
      </c>
      <c r="U48" s="21">
        <v>67</v>
      </c>
      <c r="V48" s="21">
        <f>SUM(Q48:U48)</f>
        <v>390</v>
      </c>
      <c r="W48" s="210" t="s">
        <v>16</v>
      </c>
      <c r="X48" s="211"/>
      <c r="Y48" s="21">
        <v>81</v>
      </c>
      <c r="Z48" s="21">
        <v>68</v>
      </c>
      <c r="AA48" s="21">
        <v>67</v>
      </c>
      <c r="AB48" s="21">
        <v>47</v>
      </c>
      <c r="AC48" s="21">
        <v>47</v>
      </c>
      <c r="AD48" s="22">
        <f>SUM(Y48:AC48)</f>
        <v>310</v>
      </c>
      <c r="AI48" s="205" t="s">
        <v>16</v>
      </c>
      <c r="AJ48" s="209"/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1">
        <f>SUM(AK48:AO48)</f>
        <v>0</v>
      </c>
      <c r="AQ48" s="210" t="s">
        <v>16</v>
      </c>
      <c r="AR48" s="211"/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2">
        <f>SUM(AS48:AW48)</f>
        <v>0</v>
      </c>
      <c r="BC48" s="205" t="s">
        <v>16</v>
      </c>
      <c r="BD48" s="209"/>
      <c r="BE48" s="20">
        <f>Q48+AK48</f>
        <v>85</v>
      </c>
      <c r="BF48" s="20">
        <f t="shared" si="70"/>
        <v>68</v>
      </c>
      <c r="BG48" s="20">
        <f t="shared" si="70"/>
        <v>83</v>
      </c>
      <c r="BH48" s="20">
        <f t="shared" si="70"/>
        <v>87</v>
      </c>
      <c r="BI48" s="20">
        <f t="shared" si="70"/>
        <v>67</v>
      </c>
      <c r="BJ48" s="21">
        <f>SUM(BE48:BI48)</f>
        <v>390</v>
      </c>
      <c r="BK48" s="210" t="s">
        <v>16</v>
      </c>
      <c r="BL48" s="211"/>
      <c r="BM48" s="21">
        <f>Y48+AS48</f>
        <v>81</v>
      </c>
      <c r="BN48" s="21">
        <f t="shared" si="71"/>
        <v>68</v>
      </c>
      <c r="BO48" s="21">
        <f t="shared" si="71"/>
        <v>67</v>
      </c>
      <c r="BP48" s="21">
        <f t="shared" si="71"/>
        <v>47</v>
      </c>
      <c r="BQ48" s="21">
        <f t="shared" si="71"/>
        <v>47</v>
      </c>
      <c r="BR48" s="22">
        <f>SUM(BM48:BQ48)</f>
        <v>310</v>
      </c>
    </row>
    <row r="49" spans="15:70" ht="13.5">
      <c r="O49" s="205" t="s">
        <v>13</v>
      </c>
      <c r="P49" s="206"/>
      <c r="Q49" s="25">
        <f aca="true" t="shared" si="72" ref="Q49:V49">SUM(Q47:Q48)</f>
        <v>138</v>
      </c>
      <c r="R49" s="25">
        <f t="shared" si="72"/>
        <v>117</v>
      </c>
      <c r="S49" s="25">
        <f t="shared" si="72"/>
        <v>131</v>
      </c>
      <c r="T49" s="25">
        <f t="shared" si="72"/>
        <v>139</v>
      </c>
      <c r="U49" s="25">
        <f t="shared" si="72"/>
        <v>114</v>
      </c>
      <c r="V49" s="25">
        <f t="shared" si="72"/>
        <v>639</v>
      </c>
      <c r="W49" s="207" t="s">
        <v>13</v>
      </c>
      <c r="X49" s="208"/>
      <c r="Y49" s="25">
        <f aca="true" t="shared" si="73" ref="Y49:AD49">SUM(Y47:Y48)</f>
        <v>116</v>
      </c>
      <c r="Z49" s="25">
        <f t="shared" si="73"/>
        <v>99</v>
      </c>
      <c r="AA49" s="25">
        <f t="shared" si="73"/>
        <v>82</v>
      </c>
      <c r="AB49" s="25">
        <f t="shared" si="73"/>
        <v>69</v>
      </c>
      <c r="AC49" s="25">
        <f t="shared" si="73"/>
        <v>70</v>
      </c>
      <c r="AD49" s="25">
        <f t="shared" si="73"/>
        <v>436</v>
      </c>
      <c r="AI49" s="205" t="s">
        <v>13</v>
      </c>
      <c r="AJ49" s="206"/>
      <c r="AK49" s="25">
        <f aca="true" t="shared" si="74" ref="AK49:AP49">SUM(AK47:AK48)</f>
        <v>0</v>
      </c>
      <c r="AL49" s="25">
        <f t="shared" si="74"/>
        <v>1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07" t="s">
        <v>13</v>
      </c>
      <c r="AR49" s="208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5" t="s">
        <v>13</v>
      </c>
      <c r="BD49" s="206"/>
      <c r="BE49" s="25">
        <f aca="true" t="shared" si="76" ref="BE49:BJ49">SUM(BE47:BE48)</f>
        <v>138</v>
      </c>
      <c r="BF49" s="25">
        <f t="shared" si="76"/>
        <v>118</v>
      </c>
      <c r="BG49" s="25">
        <f t="shared" si="76"/>
        <v>131</v>
      </c>
      <c r="BH49" s="25">
        <f t="shared" si="76"/>
        <v>139</v>
      </c>
      <c r="BI49" s="25">
        <f t="shared" si="76"/>
        <v>114</v>
      </c>
      <c r="BJ49" s="25">
        <f t="shared" si="76"/>
        <v>640</v>
      </c>
      <c r="BK49" s="207" t="s">
        <v>13</v>
      </c>
      <c r="BL49" s="208"/>
      <c r="BM49" s="25">
        <f aca="true" t="shared" si="77" ref="BM49:BR49">SUM(BM47:BM48)</f>
        <v>116</v>
      </c>
      <c r="BN49" s="25">
        <f t="shared" si="77"/>
        <v>99</v>
      </c>
      <c r="BO49" s="25">
        <f t="shared" si="77"/>
        <v>82</v>
      </c>
      <c r="BP49" s="25">
        <f t="shared" si="77"/>
        <v>69</v>
      </c>
      <c r="BQ49" s="25">
        <f t="shared" si="77"/>
        <v>70</v>
      </c>
      <c r="BR49" s="25">
        <f t="shared" si="77"/>
        <v>436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5" t="s">
        <v>11</v>
      </c>
      <c r="P51" s="206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14" t="s">
        <v>11</v>
      </c>
      <c r="X51" s="215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5" t="s">
        <v>11</v>
      </c>
      <c r="AJ51" s="206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14" t="s">
        <v>11</v>
      </c>
      <c r="AR51" s="215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5" t="s">
        <v>11</v>
      </c>
      <c r="BD51" s="206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14" t="s">
        <v>11</v>
      </c>
      <c r="BL51" s="215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5" t="s">
        <v>14</v>
      </c>
      <c r="P52" s="209"/>
      <c r="Q52" s="15">
        <v>15</v>
      </c>
      <c r="R52" s="16">
        <v>17</v>
      </c>
      <c r="S52" s="16">
        <v>10</v>
      </c>
      <c r="T52" s="16">
        <v>7</v>
      </c>
      <c r="U52" s="16">
        <v>3</v>
      </c>
      <c r="V52" s="16">
        <f>SUM(Q52:U52)</f>
        <v>52</v>
      </c>
      <c r="W52" s="212" t="s">
        <v>14</v>
      </c>
      <c r="X52" s="213"/>
      <c r="Y52" s="16">
        <v>8</v>
      </c>
      <c r="Z52" s="16">
        <v>2</v>
      </c>
      <c r="AA52" s="16">
        <v>2</v>
      </c>
      <c r="AB52" s="16">
        <v>1</v>
      </c>
      <c r="AC52" s="16">
        <v>0</v>
      </c>
      <c r="AD52" s="17">
        <f>SUM(Y52:AC52)</f>
        <v>13</v>
      </c>
      <c r="AI52" s="205" t="s">
        <v>14</v>
      </c>
      <c r="AJ52" s="209"/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6">
        <f>SUM(AK52:AO52)</f>
        <v>0</v>
      </c>
      <c r="AQ52" s="212" t="s">
        <v>14</v>
      </c>
      <c r="AR52" s="213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5" t="s">
        <v>14</v>
      </c>
      <c r="BD52" s="209"/>
      <c r="BE52" s="15">
        <f aca="true" t="shared" si="78" ref="BE52:BI53">Q52+AK52</f>
        <v>15</v>
      </c>
      <c r="BF52" s="15">
        <f t="shared" si="78"/>
        <v>17</v>
      </c>
      <c r="BG52" s="15">
        <f t="shared" si="78"/>
        <v>10</v>
      </c>
      <c r="BH52" s="15">
        <f t="shared" si="78"/>
        <v>7</v>
      </c>
      <c r="BI52" s="15">
        <f t="shared" si="78"/>
        <v>3</v>
      </c>
      <c r="BJ52" s="16">
        <f>SUM(BE52:BI52)</f>
        <v>52</v>
      </c>
      <c r="BK52" s="212" t="s">
        <v>14</v>
      </c>
      <c r="BL52" s="213"/>
      <c r="BM52" s="16">
        <f>Y52+AS52</f>
        <v>8</v>
      </c>
      <c r="BN52" s="16">
        <f aca="true" t="shared" si="79" ref="BN52:BQ53">Z52+AT52</f>
        <v>2</v>
      </c>
      <c r="BO52" s="16">
        <f t="shared" si="79"/>
        <v>2</v>
      </c>
      <c r="BP52" s="16">
        <f t="shared" si="79"/>
        <v>1</v>
      </c>
      <c r="BQ52" s="16">
        <f t="shared" si="79"/>
        <v>0</v>
      </c>
      <c r="BR52" s="17">
        <f>SUM(BM52:BQ52)</f>
        <v>13</v>
      </c>
    </row>
    <row r="53" spans="15:70" ht="14.25" thickBot="1">
      <c r="O53" s="205" t="s">
        <v>16</v>
      </c>
      <c r="P53" s="209"/>
      <c r="Q53" s="20">
        <v>39</v>
      </c>
      <c r="R53" s="21">
        <v>42</v>
      </c>
      <c r="S53" s="21">
        <v>32</v>
      </c>
      <c r="T53" s="21">
        <v>20</v>
      </c>
      <c r="U53" s="21">
        <v>30</v>
      </c>
      <c r="V53" s="21">
        <f>SUM(Q53:U53)</f>
        <v>163</v>
      </c>
      <c r="W53" s="210" t="s">
        <v>16</v>
      </c>
      <c r="X53" s="211"/>
      <c r="Y53" s="21">
        <v>23</v>
      </c>
      <c r="Z53" s="21">
        <v>16</v>
      </c>
      <c r="AA53" s="21">
        <v>8</v>
      </c>
      <c r="AB53" s="21">
        <v>6</v>
      </c>
      <c r="AC53" s="21">
        <v>10</v>
      </c>
      <c r="AD53" s="22">
        <f>SUM(Y53:AC53)</f>
        <v>63</v>
      </c>
      <c r="AI53" s="205" t="s">
        <v>16</v>
      </c>
      <c r="AJ53" s="209"/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1">
        <f>SUM(AK53:AO53)</f>
        <v>0</v>
      </c>
      <c r="AQ53" s="210" t="s">
        <v>16</v>
      </c>
      <c r="AR53" s="211"/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2">
        <f>SUM(AS53:AW53)</f>
        <v>0</v>
      </c>
      <c r="BC53" s="205" t="s">
        <v>16</v>
      </c>
      <c r="BD53" s="209"/>
      <c r="BE53" s="20">
        <f t="shared" si="78"/>
        <v>39</v>
      </c>
      <c r="BF53" s="20">
        <f t="shared" si="78"/>
        <v>42</v>
      </c>
      <c r="BG53" s="20">
        <f t="shared" si="78"/>
        <v>32</v>
      </c>
      <c r="BH53" s="20">
        <f t="shared" si="78"/>
        <v>20</v>
      </c>
      <c r="BI53" s="20">
        <f t="shared" si="78"/>
        <v>30</v>
      </c>
      <c r="BJ53" s="21">
        <f>SUM(BE53:BI53)</f>
        <v>163</v>
      </c>
      <c r="BK53" s="210" t="s">
        <v>16</v>
      </c>
      <c r="BL53" s="211"/>
      <c r="BM53" s="21">
        <f>Y53+AS53</f>
        <v>23</v>
      </c>
      <c r="BN53" s="21">
        <f t="shared" si="79"/>
        <v>16</v>
      </c>
      <c r="BO53" s="21">
        <f t="shared" si="79"/>
        <v>8</v>
      </c>
      <c r="BP53" s="21">
        <f t="shared" si="79"/>
        <v>6</v>
      </c>
      <c r="BQ53" s="21">
        <f t="shared" si="79"/>
        <v>10</v>
      </c>
      <c r="BR53" s="22">
        <f>SUM(BM53:BQ53)</f>
        <v>63</v>
      </c>
    </row>
    <row r="54" spans="15:70" ht="13.5">
      <c r="O54" s="205" t="s">
        <v>13</v>
      </c>
      <c r="P54" s="206"/>
      <c r="Q54" s="25">
        <f aca="true" t="shared" si="80" ref="Q54:V54">SUM(Q52:Q53)</f>
        <v>54</v>
      </c>
      <c r="R54" s="25">
        <f t="shared" si="80"/>
        <v>59</v>
      </c>
      <c r="S54" s="25">
        <f t="shared" si="80"/>
        <v>42</v>
      </c>
      <c r="T54" s="25">
        <f t="shared" si="80"/>
        <v>27</v>
      </c>
      <c r="U54" s="25">
        <f t="shared" si="80"/>
        <v>33</v>
      </c>
      <c r="V54" s="25">
        <f t="shared" si="80"/>
        <v>215</v>
      </c>
      <c r="W54" s="207" t="s">
        <v>13</v>
      </c>
      <c r="X54" s="208"/>
      <c r="Y54" s="25">
        <f aca="true" t="shared" si="81" ref="Y54:AD54">SUM(Y52:Y53)</f>
        <v>31</v>
      </c>
      <c r="Z54" s="25">
        <f t="shared" si="81"/>
        <v>18</v>
      </c>
      <c r="AA54" s="25">
        <f t="shared" si="81"/>
        <v>10</v>
      </c>
      <c r="AB54" s="25">
        <f t="shared" si="81"/>
        <v>7</v>
      </c>
      <c r="AC54" s="25">
        <f t="shared" si="81"/>
        <v>10</v>
      </c>
      <c r="AD54" s="25">
        <f t="shared" si="81"/>
        <v>76</v>
      </c>
      <c r="AI54" s="205" t="s">
        <v>13</v>
      </c>
      <c r="AJ54" s="206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07" t="s">
        <v>13</v>
      </c>
      <c r="AR54" s="208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5" t="s">
        <v>13</v>
      </c>
      <c r="BD54" s="206"/>
      <c r="BE54" s="25">
        <f aca="true" t="shared" si="84" ref="BE54:BJ54">SUM(BE52:BE53)</f>
        <v>54</v>
      </c>
      <c r="BF54" s="25">
        <f t="shared" si="84"/>
        <v>59</v>
      </c>
      <c r="BG54" s="25">
        <f t="shared" si="84"/>
        <v>42</v>
      </c>
      <c r="BH54" s="25">
        <f t="shared" si="84"/>
        <v>27</v>
      </c>
      <c r="BI54" s="25">
        <f t="shared" si="84"/>
        <v>33</v>
      </c>
      <c r="BJ54" s="25">
        <f t="shared" si="84"/>
        <v>215</v>
      </c>
      <c r="BK54" s="207" t="s">
        <v>13</v>
      </c>
      <c r="BL54" s="208"/>
      <c r="BM54" s="25">
        <f aca="true" t="shared" si="85" ref="BM54:BR54">SUM(BM52:BM53)</f>
        <v>31</v>
      </c>
      <c r="BN54" s="25">
        <f t="shared" si="85"/>
        <v>18</v>
      </c>
      <c r="BO54" s="25">
        <f t="shared" si="85"/>
        <v>10</v>
      </c>
      <c r="BP54" s="25">
        <f t="shared" si="85"/>
        <v>7</v>
      </c>
      <c r="BQ54" s="25">
        <f t="shared" si="85"/>
        <v>10</v>
      </c>
      <c r="BR54" s="25">
        <f t="shared" si="85"/>
        <v>76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5" t="s">
        <v>11</v>
      </c>
      <c r="P56" s="206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14" t="s">
        <v>11</v>
      </c>
      <c r="X56" s="215"/>
      <c r="Y56" s="14">
        <v>105</v>
      </c>
      <c r="Z56" s="14">
        <v>106</v>
      </c>
      <c r="AA56" s="14">
        <v>107</v>
      </c>
      <c r="AB56" s="14" t="s">
        <v>83</v>
      </c>
      <c r="AC56" s="14" t="s">
        <v>83</v>
      </c>
      <c r="AD56" s="14" t="s">
        <v>13</v>
      </c>
      <c r="AI56" s="205" t="s">
        <v>11</v>
      </c>
      <c r="AJ56" s="206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14" t="s">
        <v>11</v>
      </c>
      <c r="AR56" s="215"/>
      <c r="AS56" s="14">
        <v>105</v>
      </c>
      <c r="AT56" s="14">
        <v>106</v>
      </c>
      <c r="AU56" s="14">
        <v>107</v>
      </c>
      <c r="AV56" s="14" t="s">
        <v>83</v>
      </c>
      <c r="AW56" s="14" t="s">
        <v>83</v>
      </c>
      <c r="AX56" s="14" t="s">
        <v>13</v>
      </c>
      <c r="BC56" s="205" t="s">
        <v>11</v>
      </c>
      <c r="BD56" s="206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14" t="s">
        <v>11</v>
      </c>
      <c r="BL56" s="215"/>
      <c r="BM56" s="14">
        <v>105</v>
      </c>
      <c r="BN56" s="14">
        <v>106</v>
      </c>
      <c r="BO56" s="14">
        <v>107</v>
      </c>
      <c r="BP56" s="14" t="s">
        <v>83</v>
      </c>
      <c r="BQ56" s="14" t="s">
        <v>83</v>
      </c>
      <c r="BR56" s="14" t="s">
        <v>13</v>
      </c>
    </row>
    <row r="57" spans="15:70" ht="13.5">
      <c r="O57" s="205" t="s">
        <v>14</v>
      </c>
      <c r="P57" s="209"/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7">
        <f>SUM(Q57:U57)</f>
        <v>0</v>
      </c>
      <c r="W57" s="212" t="s">
        <v>14</v>
      </c>
      <c r="X57" s="213"/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17">
        <f>SUM(Y57:AC57)</f>
        <v>0</v>
      </c>
      <c r="AI57" s="205" t="s">
        <v>14</v>
      </c>
      <c r="AJ57" s="209"/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7">
        <f>SUM(AK57:AO57)</f>
        <v>0</v>
      </c>
      <c r="AQ57" s="212" t="s">
        <v>14</v>
      </c>
      <c r="AR57" s="213"/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17">
        <f>SUM(AS57:AW57)</f>
        <v>0</v>
      </c>
      <c r="BC57" s="205" t="s">
        <v>14</v>
      </c>
      <c r="BD57" s="209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2" t="s">
        <v>14</v>
      </c>
      <c r="BL57" s="213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5" t="s">
        <v>16</v>
      </c>
      <c r="P58" s="209"/>
      <c r="Q58" s="40">
        <v>3</v>
      </c>
      <c r="R58" s="38">
        <v>2</v>
      </c>
      <c r="S58" s="38">
        <v>1</v>
      </c>
      <c r="T58" s="38">
        <v>2</v>
      </c>
      <c r="U58" s="38">
        <v>1</v>
      </c>
      <c r="V58" s="38">
        <f>SUM(Q58:U58)</f>
        <v>9</v>
      </c>
      <c r="W58" s="210" t="s">
        <v>16</v>
      </c>
      <c r="X58" s="211"/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22">
        <f>SUM(Y58:AC58)</f>
        <v>0</v>
      </c>
      <c r="AI58" s="205" t="s">
        <v>16</v>
      </c>
      <c r="AJ58" s="209"/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38">
        <f>SUM(AK58:AO58)</f>
        <v>0</v>
      </c>
      <c r="AQ58" s="210" t="s">
        <v>16</v>
      </c>
      <c r="AR58" s="211"/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22">
        <f>SUM(AS58:AW58)</f>
        <v>0</v>
      </c>
      <c r="BC58" s="205" t="s">
        <v>16</v>
      </c>
      <c r="BD58" s="209"/>
      <c r="BE58" s="40">
        <f>Q58+AK58</f>
        <v>3</v>
      </c>
      <c r="BF58" s="40">
        <f t="shared" si="86"/>
        <v>2</v>
      </c>
      <c r="BG58" s="40">
        <f t="shared" si="86"/>
        <v>1</v>
      </c>
      <c r="BH58" s="40">
        <f t="shared" si="86"/>
        <v>2</v>
      </c>
      <c r="BI58" s="40">
        <f t="shared" si="86"/>
        <v>1</v>
      </c>
      <c r="BJ58" s="38">
        <f>SUM(BE58:BI58)</f>
        <v>9</v>
      </c>
      <c r="BK58" s="210" t="s">
        <v>16</v>
      </c>
      <c r="BL58" s="211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5" t="s">
        <v>13</v>
      </c>
      <c r="P59" s="206"/>
      <c r="Q59" s="25">
        <f aca="true" t="shared" si="88" ref="Q59:V59">SUM(Q57:Q58)</f>
        <v>3</v>
      </c>
      <c r="R59" s="25">
        <f t="shared" si="88"/>
        <v>2</v>
      </c>
      <c r="S59" s="25">
        <f t="shared" si="88"/>
        <v>1</v>
      </c>
      <c r="T59" s="25">
        <f t="shared" si="88"/>
        <v>2</v>
      </c>
      <c r="U59" s="25">
        <f t="shared" si="88"/>
        <v>1</v>
      </c>
      <c r="V59" s="25">
        <f t="shared" si="88"/>
        <v>9</v>
      </c>
      <c r="W59" s="207" t="s">
        <v>13</v>
      </c>
      <c r="X59" s="208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5" t="s">
        <v>13</v>
      </c>
      <c r="AJ59" s="206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07" t="s">
        <v>13</v>
      </c>
      <c r="AR59" s="208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5" t="s">
        <v>13</v>
      </c>
      <c r="BD59" s="206"/>
      <c r="BE59" s="25">
        <f aca="true" t="shared" si="92" ref="BE59:BJ59">SUM(BE57:BE58)</f>
        <v>3</v>
      </c>
      <c r="BF59" s="25">
        <f t="shared" si="92"/>
        <v>2</v>
      </c>
      <c r="BG59" s="25">
        <f t="shared" si="92"/>
        <v>1</v>
      </c>
      <c r="BH59" s="25">
        <f t="shared" si="92"/>
        <v>2</v>
      </c>
      <c r="BI59" s="25">
        <f t="shared" si="92"/>
        <v>1</v>
      </c>
      <c r="BJ59" s="25">
        <f t="shared" si="92"/>
        <v>9</v>
      </c>
      <c r="BK59" s="207" t="s">
        <v>13</v>
      </c>
      <c r="BL59" s="208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335" t="s">
        <v>61</v>
      </c>
      <c r="AF60" s="335"/>
      <c r="AY60" s="335" t="s">
        <v>61</v>
      </c>
      <c r="AZ60" s="335"/>
      <c r="BS60" s="335" t="s">
        <v>61</v>
      </c>
      <c r="BT60" s="335"/>
    </row>
    <row r="61" spans="17:72" ht="14.25">
      <c r="Q61" s="336" t="s">
        <v>19</v>
      </c>
      <c r="R61" s="337"/>
      <c r="S61" s="338"/>
      <c r="T61" s="158"/>
      <c r="U61" s="159"/>
      <c r="V61" s="339" t="s">
        <v>20</v>
      </c>
      <c r="W61" s="340"/>
      <c r="X61" s="341"/>
      <c r="Y61" s="160"/>
      <c r="Z61" s="160"/>
      <c r="AA61" s="342" t="s">
        <v>21</v>
      </c>
      <c r="AB61" s="343"/>
      <c r="AC61" s="344"/>
      <c r="AE61" s="161" t="s">
        <v>23</v>
      </c>
      <c r="AF61" s="161" t="s">
        <v>24</v>
      </c>
      <c r="AK61" s="196" t="s">
        <v>19</v>
      </c>
      <c r="AL61" s="197"/>
      <c r="AM61" s="198"/>
      <c r="AN61" s="41"/>
      <c r="AP61" s="199" t="s">
        <v>20</v>
      </c>
      <c r="AQ61" s="200"/>
      <c r="AR61" s="201"/>
      <c r="AS61" s="42"/>
      <c r="AT61" s="42"/>
      <c r="AU61" s="202" t="s">
        <v>21</v>
      </c>
      <c r="AV61" s="203"/>
      <c r="AW61" s="204"/>
      <c r="AY61" s="161" t="s">
        <v>23</v>
      </c>
      <c r="AZ61" s="161" t="s">
        <v>24</v>
      </c>
      <c r="BE61" s="196" t="s">
        <v>19</v>
      </c>
      <c r="BF61" s="197"/>
      <c r="BG61" s="198"/>
      <c r="BH61" s="41"/>
      <c r="BJ61" s="199" t="s">
        <v>20</v>
      </c>
      <c r="BK61" s="200"/>
      <c r="BL61" s="201"/>
      <c r="BM61" s="42"/>
      <c r="BN61" s="42"/>
      <c r="BO61" s="202" t="s">
        <v>21</v>
      </c>
      <c r="BP61" s="203"/>
      <c r="BQ61" s="204"/>
      <c r="BS61" s="161" t="s">
        <v>23</v>
      </c>
      <c r="BT61" s="161" t="s">
        <v>24</v>
      </c>
    </row>
    <row r="62" spans="17:72" ht="14.25">
      <c r="Q62" s="162" t="s">
        <v>17</v>
      </c>
      <c r="R62" s="345">
        <f>V7+AD7+V12</f>
        <v>648</v>
      </c>
      <c r="S62" s="346"/>
      <c r="T62" s="158"/>
      <c r="U62" s="159"/>
      <c r="V62" s="162" t="s">
        <v>17</v>
      </c>
      <c r="W62" s="345">
        <f>AD12+V17+AD17+V22+AD22+V27+AD27+V32+AD32+V37</f>
        <v>3021</v>
      </c>
      <c r="X62" s="346"/>
      <c r="Y62" s="163"/>
      <c r="Z62" s="163"/>
      <c r="AA62" s="162" t="s">
        <v>17</v>
      </c>
      <c r="AB62" s="345">
        <f>AD37+V42+AD42+V47+AD47+V52+AD52+V57+AD57</f>
        <v>1602</v>
      </c>
      <c r="AC62" s="346"/>
      <c r="AD62" s="164" t="s">
        <v>17</v>
      </c>
      <c r="AE62" s="165">
        <f>AD37+V42</f>
        <v>886</v>
      </c>
      <c r="AF62" s="165">
        <f>AD42+V47+AD47+V52+AD52+V57+AD57</f>
        <v>716</v>
      </c>
      <c r="AK62" s="43" t="s">
        <v>17</v>
      </c>
      <c r="AL62" s="193">
        <f>AP7+AX7+AP12</f>
        <v>0</v>
      </c>
      <c r="AM62" s="195"/>
      <c r="AN62" s="41"/>
      <c r="AP62" s="43" t="s">
        <v>17</v>
      </c>
      <c r="AQ62" s="193">
        <f>AX12+AP17+AX17+AP22+AX22+AP27+AX27+AP32+AX32+AP37</f>
        <v>24</v>
      </c>
      <c r="AR62" s="195"/>
      <c r="AS62" s="44"/>
      <c r="AT62" s="44"/>
      <c r="AU62" s="43" t="s">
        <v>17</v>
      </c>
      <c r="AV62" s="193">
        <f>AX37+AP42+AX42+AP47+AX47+AP52+AX52+AP57+AX57</f>
        <v>2</v>
      </c>
      <c r="AW62" s="195"/>
      <c r="AX62" s="164" t="s">
        <v>17</v>
      </c>
      <c r="AY62" s="165">
        <f>AX37+AP42</f>
        <v>1</v>
      </c>
      <c r="AZ62" s="165">
        <f>AX42+AP47+AX47+AP52+AX52+AP57+AX57</f>
        <v>1</v>
      </c>
      <c r="BE62" s="43" t="s">
        <v>17</v>
      </c>
      <c r="BF62" s="193">
        <f>BJ7+BR7+BJ12</f>
        <v>648</v>
      </c>
      <c r="BG62" s="195"/>
      <c r="BH62" s="41"/>
      <c r="BJ62" s="43" t="s">
        <v>17</v>
      </c>
      <c r="BK62" s="193">
        <f>BR12+BJ17+BR17+BJ22+BR22+BJ27+BR27+BJ32+BR32+BJ37</f>
        <v>3045</v>
      </c>
      <c r="BL62" s="195"/>
      <c r="BM62" s="44"/>
      <c r="BN62" s="44"/>
      <c r="BO62" s="43" t="s">
        <v>17</v>
      </c>
      <c r="BP62" s="193">
        <f>BR37+BJ42+BR42+BJ47+BR47+BJ52+BR52+BJ57+BR57</f>
        <v>1604</v>
      </c>
      <c r="BQ62" s="195"/>
      <c r="BR62" s="164" t="s">
        <v>17</v>
      </c>
      <c r="BS62" s="165">
        <f>BR37+BJ42</f>
        <v>887</v>
      </c>
      <c r="BT62" s="165">
        <f>BR42+BJ47+BR47+BJ52+BR52+BJ57+BR57</f>
        <v>717</v>
      </c>
    </row>
    <row r="63" spans="17:72" ht="15" thickBot="1">
      <c r="Q63" s="166" t="s">
        <v>15</v>
      </c>
      <c r="R63" s="347">
        <f>V8+AD8+V13</f>
        <v>677</v>
      </c>
      <c r="S63" s="348"/>
      <c r="T63" s="158"/>
      <c r="U63" s="159"/>
      <c r="V63" s="166" t="s">
        <v>15</v>
      </c>
      <c r="W63" s="347">
        <f>AD13+V18+AD18+V23+AD23+V28+AD28+V33+AD33+V38</f>
        <v>2944</v>
      </c>
      <c r="X63" s="348"/>
      <c r="Y63" s="163"/>
      <c r="Z63" s="163"/>
      <c r="AA63" s="166" t="s">
        <v>15</v>
      </c>
      <c r="AB63" s="347">
        <f>AD38+V43+AD43+V48+AD48+V53+AD53+V58+AD58</f>
        <v>2234</v>
      </c>
      <c r="AC63" s="348"/>
      <c r="AD63" s="164" t="s">
        <v>15</v>
      </c>
      <c r="AE63" s="167">
        <f>AD38+V43</f>
        <v>944</v>
      </c>
      <c r="AF63" s="167">
        <f>AD43+V48+AD48+V53+AD53+V58+AD58</f>
        <v>1290</v>
      </c>
      <c r="AK63" s="43" t="s">
        <v>15</v>
      </c>
      <c r="AL63" s="193">
        <f>AP8+AX8+AP13</f>
        <v>0</v>
      </c>
      <c r="AM63" s="195"/>
      <c r="AN63" s="41"/>
      <c r="AP63" s="43" t="s">
        <v>15</v>
      </c>
      <c r="AQ63" s="193">
        <f>AX13+AP18+AX18+AP23+AX23+AP28+AX28+AP33+AX33+AP38</f>
        <v>38</v>
      </c>
      <c r="AR63" s="195"/>
      <c r="AS63" s="44"/>
      <c r="AT63" s="44"/>
      <c r="AU63" s="43" t="s">
        <v>15</v>
      </c>
      <c r="AV63" s="193">
        <f>AX38+AP43+AX43+AP48+AX48+AP53+AX53+AP58+AX58</f>
        <v>1</v>
      </c>
      <c r="AW63" s="195"/>
      <c r="AX63" s="164" t="s">
        <v>15</v>
      </c>
      <c r="AY63" s="167">
        <f>AX38+AP43</f>
        <v>1</v>
      </c>
      <c r="AZ63" s="167">
        <f>AX43+AP48+AX48+AP53+AX53+AP58+AX58</f>
        <v>0</v>
      </c>
      <c r="BE63" s="43" t="s">
        <v>15</v>
      </c>
      <c r="BF63" s="193">
        <f>BJ8+BR8+BJ13</f>
        <v>677</v>
      </c>
      <c r="BG63" s="195"/>
      <c r="BH63" s="41"/>
      <c r="BJ63" s="43" t="s">
        <v>15</v>
      </c>
      <c r="BK63" s="193">
        <f>BR13+BJ18+BR18+BJ23+BR23+BJ28+BR28+BJ33+BR33+BJ38</f>
        <v>2982</v>
      </c>
      <c r="BL63" s="195"/>
      <c r="BM63" s="44"/>
      <c r="BN63" s="44"/>
      <c r="BO63" s="43" t="s">
        <v>15</v>
      </c>
      <c r="BP63" s="193">
        <f>BR38+BJ43+BR43+BJ48+BR48+BJ53+BR53+BJ58+BR58</f>
        <v>2235</v>
      </c>
      <c r="BQ63" s="194"/>
      <c r="BR63" s="164" t="s">
        <v>15</v>
      </c>
      <c r="BS63" s="167">
        <f>BR38+BJ43</f>
        <v>945</v>
      </c>
      <c r="BT63" s="167">
        <f>BR43+BJ48+BR48+BJ53+BR53+BJ58+BR58</f>
        <v>1290</v>
      </c>
    </row>
    <row r="64" spans="17:76" ht="15" thickBot="1">
      <c r="Q64" s="168" t="s">
        <v>13</v>
      </c>
      <c r="R64" s="349">
        <f>R62+R63</f>
        <v>1325</v>
      </c>
      <c r="S64" s="350"/>
      <c r="T64" s="158"/>
      <c r="U64" s="159"/>
      <c r="V64" s="168" t="s">
        <v>13</v>
      </c>
      <c r="W64" s="349">
        <f>W62+W63</f>
        <v>5965</v>
      </c>
      <c r="X64" s="350"/>
      <c r="Y64" s="163"/>
      <c r="Z64" s="163"/>
      <c r="AA64" s="168" t="s">
        <v>13</v>
      </c>
      <c r="AB64" s="349">
        <f>AB62+AB63</f>
        <v>3836</v>
      </c>
      <c r="AC64" s="350"/>
      <c r="AD64" s="164" t="s">
        <v>13</v>
      </c>
      <c r="AE64" s="169">
        <f>AD39+V44</f>
        <v>1830</v>
      </c>
      <c r="AF64" s="170">
        <f>AD44+V49+AD49+V54+AD54+V59+AD59</f>
        <v>2006</v>
      </c>
      <c r="AK64" s="43" t="s">
        <v>13</v>
      </c>
      <c r="AL64" s="193">
        <f>AL62+AL63</f>
        <v>0</v>
      </c>
      <c r="AM64" s="195"/>
      <c r="AN64" s="41"/>
      <c r="AP64" s="43" t="s">
        <v>13</v>
      </c>
      <c r="AQ64" s="193">
        <f>AQ62+AQ63</f>
        <v>62</v>
      </c>
      <c r="AR64" s="195"/>
      <c r="AS64" s="44"/>
      <c r="AT64" s="44"/>
      <c r="AU64" s="43" t="s">
        <v>13</v>
      </c>
      <c r="AV64" s="193">
        <f>AV62+AV63</f>
        <v>3</v>
      </c>
      <c r="AW64" s="195"/>
      <c r="AX64" s="164" t="s">
        <v>13</v>
      </c>
      <c r="AY64" s="169">
        <f>AX39+AP44</f>
        <v>2</v>
      </c>
      <c r="AZ64" s="170">
        <f>AX44+AP49+AX49+AP54+AX54+AP59+AX59</f>
        <v>1</v>
      </c>
      <c r="BE64" s="43" t="s">
        <v>13</v>
      </c>
      <c r="BF64" s="193">
        <f>BF62+BF63</f>
        <v>1325</v>
      </c>
      <c r="BG64" s="195"/>
      <c r="BH64" s="41"/>
      <c r="BJ64" s="43" t="s">
        <v>13</v>
      </c>
      <c r="BK64" s="193">
        <f>BK62+BK63</f>
        <v>6027</v>
      </c>
      <c r="BL64" s="195"/>
      <c r="BM64" s="44"/>
      <c r="BN64" s="44"/>
      <c r="BO64" s="43" t="s">
        <v>13</v>
      </c>
      <c r="BP64" s="193">
        <f>BP62+BP63</f>
        <v>3839</v>
      </c>
      <c r="BQ64" s="195"/>
      <c r="BR64" s="164" t="s">
        <v>13</v>
      </c>
      <c r="BS64" s="169">
        <f>BR39+BJ44</f>
        <v>1832</v>
      </c>
      <c r="BT64" s="170">
        <f>BR44+BJ49+BR49+BJ54+BR54+BJ59+BR59</f>
        <v>2007</v>
      </c>
      <c r="BW64" s="45"/>
      <c r="BX64" s="45"/>
    </row>
    <row r="65" spans="17:76" ht="14.25">
      <c r="Q65" s="171" t="s">
        <v>84</v>
      </c>
      <c r="R65" s="351">
        <f>R64/O9</f>
        <v>0.11909041883875607</v>
      </c>
      <c r="S65" s="352"/>
      <c r="T65" s="159"/>
      <c r="U65" s="159"/>
      <c r="V65" s="171" t="s">
        <v>84</v>
      </c>
      <c r="W65" s="351">
        <f>W64/O9</f>
        <v>0.5361315836778716</v>
      </c>
      <c r="X65" s="352"/>
      <c r="Y65" s="172"/>
      <c r="Z65" s="172"/>
      <c r="AA65" s="171" t="s">
        <v>84</v>
      </c>
      <c r="AB65" s="351">
        <f>AB64/O9</f>
        <v>0.3447779974833723</v>
      </c>
      <c r="AC65" s="352"/>
      <c r="AE65" s="173">
        <f>AE64/O9</f>
        <v>0.164479597339565</v>
      </c>
      <c r="AF65" s="173">
        <f>AF64/O9</f>
        <v>0.1802984001438073</v>
      </c>
      <c r="AK65" s="46" t="s">
        <v>84</v>
      </c>
      <c r="AL65" s="190">
        <f>AL64/AI9</f>
        <v>0</v>
      </c>
      <c r="AM65" s="191"/>
      <c r="AP65" s="46" t="s">
        <v>84</v>
      </c>
      <c r="AQ65" s="190">
        <f>AQ64/AI9</f>
        <v>0.9538461538461539</v>
      </c>
      <c r="AR65" s="191"/>
      <c r="AS65" s="47"/>
      <c r="AT65" s="47"/>
      <c r="AU65" s="46" t="s">
        <v>84</v>
      </c>
      <c r="AV65" s="190">
        <f>AV64/AI9</f>
        <v>0.046153846153846156</v>
      </c>
      <c r="AW65" s="191"/>
      <c r="AY65" s="173">
        <f>AY64/AI9</f>
        <v>0.03076923076923077</v>
      </c>
      <c r="AZ65" s="173">
        <f>AZ64/AI9</f>
        <v>0.015384615384615385</v>
      </c>
      <c r="BE65" s="46" t="s">
        <v>84</v>
      </c>
      <c r="BF65" s="190">
        <f>BF64/BC9</f>
        <v>0.11839871325172013</v>
      </c>
      <c r="BG65" s="191"/>
      <c r="BJ65" s="46" t="s">
        <v>84</v>
      </c>
      <c r="BK65" s="190">
        <f>BK64/BC9</f>
        <v>0.5385577696363149</v>
      </c>
      <c r="BL65" s="191"/>
      <c r="BM65" s="47"/>
      <c r="BN65" s="47"/>
      <c r="BO65" s="46" t="s">
        <v>84</v>
      </c>
      <c r="BP65" s="190">
        <f>BP64/BC9</f>
        <v>0.34304351711196496</v>
      </c>
      <c r="BQ65" s="191"/>
      <c r="BS65" s="173">
        <f>BS64/BC9</f>
        <v>0.1637029756053972</v>
      </c>
      <c r="BT65" s="173">
        <f>BT64/BC9</f>
        <v>0.17934054150656778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192">
        <f>V27+AD27+V32+AD32+V37</f>
        <v>1779</v>
      </c>
      <c r="AA74" s="192"/>
    </row>
    <row r="75" spans="23:27" ht="13.5">
      <c r="W75" s="49"/>
      <c r="X75" s="49"/>
      <c r="Y75" s="50" t="s">
        <v>31</v>
      </c>
      <c r="Z75" s="192">
        <f>V28+AD28+V33+AD33+V38</f>
        <v>1748</v>
      </c>
      <c r="AA75" s="192"/>
    </row>
  </sheetData>
  <sheetProtection/>
  <mergeCells count="408">
    <mergeCell ref="BK65:BL65"/>
    <mergeCell ref="BP65:BQ65"/>
    <mergeCell ref="Z74:AA74"/>
    <mergeCell ref="Z75:AA75"/>
    <mergeCell ref="BF64:BG64"/>
    <mergeCell ref="BK64:BL64"/>
    <mergeCell ref="BP64:BQ64"/>
    <mergeCell ref="BF65:BG65"/>
    <mergeCell ref="R65:S65"/>
    <mergeCell ref="W65:X65"/>
    <mergeCell ref="AB65:AC65"/>
    <mergeCell ref="AL65:AM65"/>
    <mergeCell ref="AQ65:AR65"/>
    <mergeCell ref="AV65:AW65"/>
    <mergeCell ref="R64:S64"/>
    <mergeCell ref="W64:X64"/>
    <mergeCell ref="AB64:AC64"/>
    <mergeCell ref="AL64:AM64"/>
    <mergeCell ref="AQ64:AR64"/>
    <mergeCell ref="AV64:AW64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O34:P34"/>
    <mergeCell ref="W34:X34"/>
    <mergeCell ref="AI34:AJ34"/>
    <mergeCell ref="C34:C35"/>
    <mergeCell ref="D34:D35"/>
    <mergeCell ref="E34:E35"/>
    <mergeCell ref="F34:F35"/>
    <mergeCell ref="G34:G35"/>
    <mergeCell ref="H34:H35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75" zoomScaleSheetLayoutView="75" zoomScalePageLayoutView="0" workbookViewId="0" topLeftCell="A1">
      <selection activeCell="J14" sqref="J14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51"/>
      <c r="M1" s="30" t="s">
        <v>33</v>
      </c>
      <c r="N1" s="2"/>
      <c r="O1" s="2"/>
    </row>
    <row r="2" spans="1:9" ht="13.5" customHeight="1">
      <c r="A2" s="353"/>
      <c r="B2" s="353"/>
      <c r="C2" s="237" t="s">
        <v>34</v>
      </c>
      <c r="D2" s="237"/>
      <c r="E2" s="237"/>
      <c r="F2" s="237"/>
      <c r="G2" s="237"/>
      <c r="H2" s="237"/>
      <c r="I2" s="237"/>
    </row>
    <row r="3" spans="1:67" ht="13.5" customHeight="1">
      <c r="A3" s="353"/>
      <c r="B3" s="353"/>
      <c r="C3" s="237"/>
      <c r="D3" s="237"/>
      <c r="E3" s="237"/>
      <c r="F3" s="237"/>
      <c r="G3" s="237"/>
      <c r="H3" s="237"/>
      <c r="I3" s="237"/>
      <c r="Q3" s="232" t="s">
        <v>1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K3" s="232" t="s">
        <v>2</v>
      </c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BE3" s="232" t="s">
        <v>3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7:70" ht="14.25">
      <c r="G4" s="238" t="s">
        <v>85</v>
      </c>
      <c r="H4" s="239"/>
      <c r="I4" s="239"/>
      <c r="J4" s="239"/>
      <c r="K4" s="239"/>
      <c r="M4" s="3" t="s">
        <v>4</v>
      </c>
      <c r="N4" s="4"/>
      <c r="O4" s="3"/>
      <c r="V4" s="5"/>
      <c r="W4" s="6"/>
      <c r="X4" s="6"/>
      <c r="Z4" s="233" t="str">
        <f>G4</f>
        <v>平成28年11月30日現在 </v>
      </c>
      <c r="AA4" s="234"/>
      <c r="AB4" s="234"/>
      <c r="AC4" s="234"/>
      <c r="AD4" s="234"/>
      <c r="AG4" s="7" t="s">
        <v>5</v>
      </c>
      <c r="AH4" s="8"/>
      <c r="AI4" s="7"/>
      <c r="AP4" s="5"/>
      <c r="AQ4" s="6"/>
      <c r="AR4" s="6"/>
      <c r="AT4" s="235" t="str">
        <f>Z4</f>
        <v>平成28年11月30日現在 </v>
      </c>
      <c r="AU4" s="236"/>
      <c r="AV4" s="236"/>
      <c r="AW4" s="236"/>
      <c r="AX4" s="236"/>
      <c r="BA4" s="9" t="s">
        <v>6</v>
      </c>
      <c r="BB4" s="10"/>
      <c r="BC4" s="9"/>
      <c r="BJ4" s="5"/>
      <c r="BK4" s="6"/>
      <c r="BL4" s="6"/>
      <c r="BN4" s="235" t="str">
        <f>AT4</f>
        <v>平成28年11月30日現在 </v>
      </c>
      <c r="BO4" s="236"/>
      <c r="BP4" s="236"/>
      <c r="BQ4" s="236"/>
      <c r="BR4" s="236"/>
    </row>
    <row r="5" spans="13:70" ht="14.25" thickBot="1">
      <c r="M5" s="226" t="s">
        <v>7</v>
      </c>
      <c r="N5" s="227"/>
      <c r="O5" s="228" t="s">
        <v>8</v>
      </c>
      <c r="P5" s="229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226" t="s">
        <v>7</v>
      </c>
      <c r="AH5" s="227"/>
      <c r="AI5" s="226" t="s">
        <v>9</v>
      </c>
      <c r="AJ5" s="195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226" t="s">
        <v>7</v>
      </c>
      <c r="BB5" s="227"/>
      <c r="BC5" s="230" t="s">
        <v>10</v>
      </c>
      <c r="BD5" s="23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240" t="s">
        <v>36</v>
      </c>
      <c r="C6" s="242" t="s">
        <v>37</v>
      </c>
      <c r="D6" s="243"/>
      <c r="E6" s="244"/>
      <c r="F6" s="245" t="s">
        <v>38</v>
      </c>
      <c r="G6" s="243"/>
      <c r="H6" s="246"/>
      <c r="I6" s="247" t="s">
        <v>39</v>
      </c>
      <c r="J6" s="248"/>
      <c r="K6" s="249"/>
      <c r="L6" s="52"/>
      <c r="M6" s="205" t="s">
        <v>11</v>
      </c>
      <c r="N6" s="206"/>
      <c r="O6" s="224" t="s">
        <v>12</v>
      </c>
      <c r="P6" s="22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14" t="s">
        <v>11</v>
      </c>
      <c r="X6" s="215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5" t="s">
        <v>11</v>
      </c>
      <c r="AH6" s="206"/>
      <c r="AI6" s="224" t="s">
        <v>86</v>
      </c>
      <c r="AJ6" s="22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14" t="s">
        <v>11</v>
      </c>
      <c r="AR6" s="215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5" t="s">
        <v>11</v>
      </c>
      <c r="BB6" s="206"/>
      <c r="BC6" s="224" t="s">
        <v>86</v>
      </c>
      <c r="BD6" s="22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14" t="s">
        <v>11</v>
      </c>
      <c r="BL6" s="215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241"/>
      <c r="C7" s="53" t="s">
        <v>17</v>
      </c>
      <c r="D7" s="54" t="s">
        <v>15</v>
      </c>
      <c r="E7" s="55" t="s">
        <v>40</v>
      </c>
      <c r="F7" s="56" t="s">
        <v>17</v>
      </c>
      <c r="G7" s="54" t="s">
        <v>15</v>
      </c>
      <c r="H7" s="55" t="s">
        <v>40</v>
      </c>
      <c r="I7" s="57" t="s">
        <v>17</v>
      </c>
      <c r="J7" s="58" t="s">
        <v>15</v>
      </c>
      <c r="K7" s="59" t="s">
        <v>40</v>
      </c>
      <c r="M7" s="205" t="s">
        <v>14</v>
      </c>
      <c r="N7" s="206"/>
      <c r="O7" s="217">
        <f>V7+AD7+V12+AD12+V17+AD17+V22+AD22+V27+AD27+V32+AD32+V37+AD37+V42+AD42+V47+AD47+V52+AD52+V57+AD57</f>
        <v>5267</v>
      </c>
      <c r="P7" s="221"/>
      <c r="Q7" s="15">
        <v>27</v>
      </c>
      <c r="R7" s="16">
        <v>38</v>
      </c>
      <c r="S7" s="16">
        <v>30</v>
      </c>
      <c r="T7" s="16">
        <v>38</v>
      </c>
      <c r="U7" s="16">
        <v>33</v>
      </c>
      <c r="V7" s="16">
        <f>SUM(Q7:U7)</f>
        <v>166</v>
      </c>
      <c r="W7" s="212" t="s">
        <v>14</v>
      </c>
      <c r="X7" s="213"/>
      <c r="Y7" s="16">
        <v>47</v>
      </c>
      <c r="Z7" s="16">
        <v>33</v>
      </c>
      <c r="AA7" s="16">
        <v>46</v>
      </c>
      <c r="AB7" s="16">
        <v>42</v>
      </c>
      <c r="AC7" s="16">
        <v>47</v>
      </c>
      <c r="AD7" s="17">
        <f>SUM(Y7:AC7)</f>
        <v>215</v>
      </c>
      <c r="AG7" s="205" t="s">
        <v>14</v>
      </c>
      <c r="AH7" s="206"/>
      <c r="AI7" s="217">
        <f>AP7+AX7+AP12+AX12+AP17+AX17+AP22+AX22+AP27+AX27+AP32+AX32+AP37+AX37+AP42+AX42+AP47+AX47+AP52+AX52+AP57+AX57</f>
        <v>26</v>
      </c>
      <c r="AJ7" s="221"/>
      <c r="AK7" s="15">
        <v>0</v>
      </c>
      <c r="AL7" s="16">
        <v>0</v>
      </c>
      <c r="AM7" s="16">
        <v>0</v>
      </c>
      <c r="AN7" s="16">
        <v>0</v>
      </c>
      <c r="AO7" s="16">
        <v>0</v>
      </c>
      <c r="AP7" s="16">
        <f>SUM(AK7:AO7)</f>
        <v>0</v>
      </c>
      <c r="AQ7" s="212" t="s">
        <v>14</v>
      </c>
      <c r="AR7" s="213"/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7">
        <f>SUM(AS7:AW7)</f>
        <v>0</v>
      </c>
      <c r="BA7" s="205" t="s">
        <v>14</v>
      </c>
      <c r="BB7" s="206"/>
      <c r="BC7" s="217">
        <f>BJ7+BR7+BJ12+BR12+BJ17+BR17+BJ22+BR22+BJ27+BR27+BJ32+BR32+BJ37+BR37+BJ42+BR42+BJ47+BR47+BJ52+BR52+BJ57+BR57</f>
        <v>5293</v>
      </c>
      <c r="BD7" s="221"/>
      <c r="BE7" s="15">
        <f>Q7+AK7</f>
        <v>27</v>
      </c>
      <c r="BF7" s="16">
        <f aca="true" t="shared" si="0" ref="BF7:BJ8">R7+AL7</f>
        <v>38</v>
      </c>
      <c r="BG7" s="16">
        <f t="shared" si="0"/>
        <v>30</v>
      </c>
      <c r="BH7" s="16">
        <f t="shared" si="0"/>
        <v>38</v>
      </c>
      <c r="BI7" s="17">
        <f t="shared" si="0"/>
        <v>33</v>
      </c>
      <c r="BJ7" s="18">
        <f t="shared" si="0"/>
        <v>166</v>
      </c>
      <c r="BK7" s="223" t="s">
        <v>14</v>
      </c>
      <c r="BL7" s="223"/>
      <c r="BM7" s="15">
        <f>Y7+AS7</f>
        <v>47</v>
      </c>
      <c r="BN7" s="16">
        <f aca="true" t="shared" si="1" ref="BN7:BQ8">Z7+AT7</f>
        <v>33</v>
      </c>
      <c r="BO7" s="16">
        <f t="shared" si="1"/>
        <v>46</v>
      </c>
      <c r="BP7" s="16">
        <f t="shared" si="1"/>
        <v>42</v>
      </c>
      <c r="BQ7" s="17">
        <f t="shared" si="1"/>
        <v>47</v>
      </c>
      <c r="BR7" s="19">
        <f>SUM(BM7:BQ7)</f>
        <v>215</v>
      </c>
    </row>
    <row r="8" spans="2:70" ht="12.75" customHeight="1" thickBot="1">
      <c r="B8" s="60" t="s">
        <v>41</v>
      </c>
      <c r="C8" s="61">
        <f aca="true" t="shared" si="2" ref="C8:H8">+C10-C9</f>
        <v>3668</v>
      </c>
      <c r="D8" s="62">
        <f t="shared" si="2"/>
        <v>3617</v>
      </c>
      <c r="E8" s="63">
        <f t="shared" si="2"/>
        <v>7285</v>
      </c>
      <c r="F8" s="64">
        <f t="shared" si="2"/>
        <v>24</v>
      </c>
      <c r="G8" s="65">
        <f t="shared" si="2"/>
        <v>38</v>
      </c>
      <c r="H8" s="63">
        <f t="shared" si="2"/>
        <v>62</v>
      </c>
      <c r="I8" s="66">
        <f aca="true" t="shared" si="3" ref="I8:K10">+C8+F8</f>
        <v>3692</v>
      </c>
      <c r="J8" s="67">
        <f t="shared" si="3"/>
        <v>3655</v>
      </c>
      <c r="K8" s="68">
        <f t="shared" si="3"/>
        <v>7347</v>
      </c>
      <c r="L8" s="69"/>
      <c r="M8" s="205" t="s">
        <v>15</v>
      </c>
      <c r="N8" s="206"/>
      <c r="O8" s="217">
        <f>V8+AD8+V13+AD13+V18+AD18+V23+AD23+V28+AD28+V33+AD33+V38+AD38+V43+AD43+V48+AD48+V53+AD53+V58+AD58</f>
        <v>5853</v>
      </c>
      <c r="P8" s="221"/>
      <c r="Q8" s="20">
        <v>27</v>
      </c>
      <c r="R8" s="21">
        <v>37</v>
      </c>
      <c r="S8" s="21">
        <v>38</v>
      </c>
      <c r="T8" s="21">
        <v>36</v>
      </c>
      <c r="U8" s="21">
        <v>50</v>
      </c>
      <c r="V8" s="21">
        <f>SUM(Q8:U8)</f>
        <v>188</v>
      </c>
      <c r="W8" s="210" t="s">
        <v>16</v>
      </c>
      <c r="X8" s="211"/>
      <c r="Y8" s="21">
        <v>47</v>
      </c>
      <c r="Z8" s="38">
        <v>43</v>
      </c>
      <c r="AA8" s="21">
        <v>40</v>
      </c>
      <c r="AB8" s="21">
        <v>37</v>
      </c>
      <c r="AC8" s="21">
        <v>48</v>
      </c>
      <c r="AD8" s="22">
        <f>SUM(Y8:AC8)</f>
        <v>215</v>
      </c>
      <c r="AG8" s="205" t="s">
        <v>15</v>
      </c>
      <c r="AH8" s="206"/>
      <c r="AI8" s="217">
        <f>AP8+AX8+AP13+AX13+AP18+AX18+AP23+AX23+AP28+AX28+AP33+AX33+AP38+AX38+AP43+AX43+AP48+AX48+AP53+AX53+AP58+AX58</f>
        <v>39</v>
      </c>
      <c r="AJ8" s="221"/>
      <c r="AK8" s="20">
        <v>0</v>
      </c>
      <c r="AL8" s="21">
        <v>0</v>
      </c>
      <c r="AM8" s="21">
        <v>0</v>
      </c>
      <c r="AN8" s="21">
        <v>0</v>
      </c>
      <c r="AO8" s="21">
        <v>0</v>
      </c>
      <c r="AP8" s="21">
        <f>SUM(AK8:AO8)</f>
        <v>0</v>
      </c>
      <c r="AQ8" s="210" t="s">
        <v>16</v>
      </c>
      <c r="AR8" s="211"/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2">
        <f>SUM(AS8:AW8)</f>
        <v>0</v>
      </c>
      <c r="BA8" s="205" t="s">
        <v>15</v>
      </c>
      <c r="BB8" s="206"/>
      <c r="BC8" s="217">
        <f>BJ8+BR8+BJ13+BR13+BJ18+BR18+BJ23+BR23+BJ28+BR28+BJ33+BR33+BJ38+BR38+BJ43+BR43+BJ48+BR48+BJ53+BR53+BJ58+BR58</f>
        <v>5892</v>
      </c>
      <c r="BD8" s="221"/>
      <c r="BE8" s="20">
        <f>Q8+AK8</f>
        <v>27</v>
      </c>
      <c r="BF8" s="21">
        <f t="shared" si="0"/>
        <v>37</v>
      </c>
      <c r="BG8" s="21">
        <f t="shared" si="0"/>
        <v>38</v>
      </c>
      <c r="BH8" s="21">
        <f t="shared" si="0"/>
        <v>36</v>
      </c>
      <c r="BI8" s="22">
        <f t="shared" si="0"/>
        <v>50</v>
      </c>
      <c r="BJ8" s="23">
        <f>SUM(BE8:BI8)</f>
        <v>188</v>
      </c>
      <c r="BK8" s="216" t="s">
        <v>16</v>
      </c>
      <c r="BL8" s="216"/>
      <c r="BM8" s="20">
        <f>Y8+AS8</f>
        <v>47</v>
      </c>
      <c r="BN8" s="21">
        <f t="shared" si="1"/>
        <v>43</v>
      </c>
      <c r="BO8" s="21">
        <f t="shared" si="1"/>
        <v>40</v>
      </c>
      <c r="BP8" s="21">
        <f t="shared" si="1"/>
        <v>37</v>
      </c>
      <c r="BQ8" s="22">
        <f t="shared" si="1"/>
        <v>48</v>
      </c>
      <c r="BR8" s="24">
        <f>SUM(BM8:BQ8)</f>
        <v>215</v>
      </c>
    </row>
    <row r="9" spans="2:70" ht="15.75" thickBot="1">
      <c r="B9" s="70" t="s">
        <v>42</v>
      </c>
      <c r="C9" s="71">
        <f>AB62</f>
        <v>1599</v>
      </c>
      <c r="D9" s="72">
        <f>AB63</f>
        <v>2236</v>
      </c>
      <c r="E9" s="73">
        <f>+C9+D9</f>
        <v>3835</v>
      </c>
      <c r="F9" s="74">
        <f>AV62</f>
        <v>2</v>
      </c>
      <c r="G9" s="72">
        <f>AV63</f>
        <v>1</v>
      </c>
      <c r="H9" s="73">
        <f>SUM(F9:G9)</f>
        <v>3</v>
      </c>
      <c r="I9" s="75">
        <f t="shared" si="3"/>
        <v>1601</v>
      </c>
      <c r="J9" s="76">
        <f t="shared" si="3"/>
        <v>2237</v>
      </c>
      <c r="K9" s="77">
        <f t="shared" si="3"/>
        <v>3838</v>
      </c>
      <c r="L9" s="69"/>
      <c r="M9" s="205" t="s">
        <v>13</v>
      </c>
      <c r="N9" s="206"/>
      <c r="O9" s="217">
        <f>SUM(O7:O8)</f>
        <v>11120</v>
      </c>
      <c r="P9" s="218"/>
      <c r="Q9" s="25">
        <f aca="true" t="shared" si="4" ref="Q9:V9">SUM(Q7:Q8)</f>
        <v>54</v>
      </c>
      <c r="R9" s="25">
        <f t="shared" si="4"/>
        <v>75</v>
      </c>
      <c r="S9" s="25">
        <f t="shared" si="4"/>
        <v>68</v>
      </c>
      <c r="T9" s="25">
        <f t="shared" si="4"/>
        <v>74</v>
      </c>
      <c r="U9" s="25">
        <f t="shared" si="4"/>
        <v>83</v>
      </c>
      <c r="V9" s="25">
        <f t="shared" si="4"/>
        <v>354</v>
      </c>
      <c r="W9" s="219" t="s">
        <v>13</v>
      </c>
      <c r="X9" s="220"/>
      <c r="Y9" s="25">
        <f aca="true" t="shared" si="5" ref="Y9:AD9">SUM(Y7:Y8)</f>
        <v>94</v>
      </c>
      <c r="Z9" s="25">
        <f t="shared" si="5"/>
        <v>76</v>
      </c>
      <c r="AA9" s="25">
        <f t="shared" si="5"/>
        <v>86</v>
      </c>
      <c r="AB9" s="25">
        <f t="shared" si="5"/>
        <v>79</v>
      </c>
      <c r="AC9" s="25">
        <f t="shared" si="5"/>
        <v>95</v>
      </c>
      <c r="AD9" s="25">
        <f t="shared" si="5"/>
        <v>430</v>
      </c>
      <c r="AG9" s="205" t="s">
        <v>13</v>
      </c>
      <c r="AH9" s="206"/>
      <c r="AI9" s="217">
        <f>SUM(AI7:AI8)</f>
        <v>65</v>
      </c>
      <c r="AJ9" s="218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9" t="s">
        <v>13</v>
      </c>
      <c r="AR9" s="220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5" t="s">
        <v>13</v>
      </c>
      <c r="BB9" s="206"/>
      <c r="BC9" s="217">
        <f>SUM(BC7:BC8)</f>
        <v>11185</v>
      </c>
      <c r="BD9" s="221"/>
      <c r="BE9" s="26">
        <f aca="true" t="shared" si="8" ref="BE9:BJ9">SUM(BE7:BE8)</f>
        <v>54</v>
      </c>
      <c r="BF9" s="27">
        <f t="shared" si="8"/>
        <v>75</v>
      </c>
      <c r="BG9" s="27">
        <f t="shared" si="8"/>
        <v>68</v>
      </c>
      <c r="BH9" s="27">
        <f t="shared" si="8"/>
        <v>74</v>
      </c>
      <c r="BI9" s="28">
        <f t="shared" si="8"/>
        <v>83</v>
      </c>
      <c r="BJ9" s="29">
        <f t="shared" si="8"/>
        <v>354</v>
      </c>
      <c r="BK9" s="222" t="s">
        <v>13</v>
      </c>
      <c r="BL9" s="222"/>
      <c r="BM9" s="26">
        <f aca="true" t="shared" si="9" ref="BM9:BR9">SUM(BM7:BM8)</f>
        <v>94</v>
      </c>
      <c r="BN9" s="27">
        <f t="shared" si="9"/>
        <v>76</v>
      </c>
      <c r="BO9" s="27">
        <f t="shared" si="9"/>
        <v>86</v>
      </c>
      <c r="BP9" s="27">
        <f t="shared" si="9"/>
        <v>79</v>
      </c>
      <c r="BQ9" s="28">
        <f t="shared" si="9"/>
        <v>95</v>
      </c>
      <c r="BR9" s="29">
        <f t="shared" si="9"/>
        <v>430</v>
      </c>
    </row>
    <row r="10" spans="2:70" ht="15.75" thickBot="1">
      <c r="B10" s="78" t="s">
        <v>13</v>
      </c>
      <c r="C10" s="79">
        <f>O7</f>
        <v>5267</v>
      </c>
      <c r="D10" s="80">
        <f>O8</f>
        <v>5853</v>
      </c>
      <c r="E10" s="81">
        <f>+C10+D10</f>
        <v>11120</v>
      </c>
      <c r="F10" s="82">
        <f>AI7</f>
        <v>26</v>
      </c>
      <c r="G10" s="80">
        <f>AI8</f>
        <v>39</v>
      </c>
      <c r="H10" s="81">
        <f>SUM(F10:G10)</f>
        <v>65</v>
      </c>
      <c r="I10" s="83">
        <f t="shared" si="3"/>
        <v>5293</v>
      </c>
      <c r="J10" s="84">
        <f t="shared" si="3"/>
        <v>5892</v>
      </c>
      <c r="K10" s="85">
        <f t="shared" si="3"/>
        <v>11185</v>
      </c>
      <c r="L10" s="69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86"/>
      <c r="D11" s="86"/>
      <c r="E11" s="69"/>
      <c r="F11" s="86"/>
      <c r="G11" s="86"/>
      <c r="H11" s="69"/>
      <c r="I11" s="87"/>
      <c r="J11" s="87"/>
      <c r="K11" s="88"/>
      <c r="L11" s="89"/>
      <c r="O11" s="205" t="s">
        <v>11</v>
      </c>
      <c r="P11" s="206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14" t="s">
        <v>11</v>
      </c>
      <c r="X11" s="215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5" t="s">
        <v>11</v>
      </c>
      <c r="AJ11" s="206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14" t="s">
        <v>11</v>
      </c>
      <c r="AR11" s="215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5" t="s">
        <v>11</v>
      </c>
      <c r="BD11" s="206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14" t="s">
        <v>11</v>
      </c>
      <c r="BL11" s="215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90" t="s">
        <v>43</v>
      </c>
      <c r="C12" s="91">
        <f aca="true" t="shared" si="10" ref="C12:K12">ROUND(C9/C10*100,2)</f>
        <v>30.36</v>
      </c>
      <c r="D12" s="182">
        <f t="shared" si="10"/>
        <v>38.2</v>
      </c>
      <c r="E12" s="93">
        <f t="shared" si="10"/>
        <v>34.49</v>
      </c>
      <c r="F12" s="91">
        <f t="shared" si="10"/>
        <v>7.69</v>
      </c>
      <c r="G12" s="182">
        <f t="shared" si="10"/>
        <v>2.56</v>
      </c>
      <c r="H12" s="93">
        <f t="shared" si="10"/>
        <v>4.62</v>
      </c>
      <c r="I12" s="94">
        <f t="shared" si="10"/>
        <v>30.25</v>
      </c>
      <c r="J12" s="95">
        <f t="shared" si="10"/>
        <v>37.97</v>
      </c>
      <c r="K12" s="96">
        <f t="shared" si="10"/>
        <v>34.31</v>
      </c>
      <c r="L12" s="89"/>
      <c r="N12" s="176"/>
      <c r="O12" s="205" t="s">
        <v>14</v>
      </c>
      <c r="P12" s="209"/>
      <c r="Q12" s="36">
        <v>54</v>
      </c>
      <c r="R12" s="16">
        <v>60</v>
      </c>
      <c r="S12" s="16">
        <v>54</v>
      </c>
      <c r="T12" s="16">
        <v>61</v>
      </c>
      <c r="U12" s="16">
        <v>40</v>
      </c>
      <c r="V12" s="16">
        <f>SUM(Q12:U12)</f>
        <v>269</v>
      </c>
      <c r="W12" s="212" t="s">
        <v>14</v>
      </c>
      <c r="X12" s="213"/>
      <c r="Y12" s="16">
        <v>46</v>
      </c>
      <c r="Z12" s="16">
        <v>61</v>
      </c>
      <c r="AA12" s="16">
        <v>59</v>
      </c>
      <c r="AB12" s="16">
        <v>46</v>
      </c>
      <c r="AC12" s="16">
        <v>48</v>
      </c>
      <c r="AD12" s="17">
        <f>SUM(Y12:AC12)</f>
        <v>260</v>
      </c>
      <c r="AI12" s="205" t="s">
        <v>14</v>
      </c>
      <c r="AJ12" s="209"/>
      <c r="AK12" s="15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f>SUM(AK12:AO12)</f>
        <v>0</v>
      </c>
      <c r="AQ12" s="212" t="s">
        <v>14</v>
      </c>
      <c r="AR12" s="213"/>
      <c r="AS12" s="16">
        <v>0</v>
      </c>
      <c r="AT12" s="16">
        <v>0</v>
      </c>
      <c r="AU12" s="16">
        <v>0</v>
      </c>
      <c r="AV12" s="16">
        <v>0</v>
      </c>
      <c r="AW12" s="16">
        <v>1</v>
      </c>
      <c r="AX12" s="17">
        <f>SUM(AS12:AW12)</f>
        <v>1</v>
      </c>
      <c r="BC12" s="205" t="s">
        <v>14</v>
      </c>
      <c r="BD12" s="209"/>
      <c r="BE12" s="34">
        <f>Q12+AK12</f>
        <v>54</v>
      </c>
      <c r="BF12" s="34">
        <f aca="true" t="shared" si="11" ref="BF12:BI13">R12+AL12</f>
        <v>60</v>
      </c>
      <c r="BG12" s="34">
        <f t="shared" si="11"/>
        <v>54</v>
      </c>
      <c r="BH12" s="34">
        <f t="shared" si="11"/>
        <v>61</v>
      </c>
      <c r="BI12" s="34">
        <f t="shared" si="11"/>
        <v>40</v>
      </c>
      <c r="BJ12" s="16">
        <f>SUM(BE12:BI12)</f>
        <v>269</v>
      </c>
      <c r="BK12" s="212" t="s">
        <v>14</v>
      </c>
      <c r="BL12" s="213"/>
      <c r="BM12" s="16">
        <f>Y12+AS12</f>
        <v>46</v>
      </c>
      <c r="BN12" s="16">
        <f aca="true" t="shared" si="12" ref="BN12:BQ13">Z12+AT12</f>
        <v>61</v>
      </c>
      <c r="BO12" s="16">
        <f t="shared" si="12"/>
        <v>59</v>
      </c>
      <c r="BP12" s="16">
        <f t="shared" si="12"/>
        <v>46</v>
      </c>
      <c r="BQ12" s="16">
        <f t="shared" si="12"/>
        <v>49</v>
      </c>
      <c r="BR12" s="17">
        <f>SUM(BM12:BQ12)</f>
        <v>261</v>
      </c>
    </row>
    <row r="13" spans="5:70" ht="16.5" thickBot="1" thickTop="1">
      <c r="E13" s="48"/>
      <c r="H13" s="48"/>
      <c r="I13" s="97"/>
      <c r="J13" s="97"/>
      <c r="K13" s="98"/>
      <c r="L13" s="89"/>
      <c r="O13" s="205" t="s">
        <v>16</v>
      </c>
      <c r="P13" s="209"/>
      <c r="Q13" s="20">
        <v>57</v>
      </c>
      <c r="R13" s="21">
        <v>55</v>
      </c>
      <c r="S13" s="21">
        <v>56</v>
      </c>
      <c r="T13" s="21">
        <v>47</v>
      </c>
      <c r="U13" s="21">
        <v>57</v>
      </c>
      <c r="V13" s="21">
        <f>SUM(Q13:U13)</f>
        <v>272</v>
      </c>
      <c r="W13" s="210" t="s">
        <v>16</v>
      </c>
      <c r="X13" s="211"/>
      <c r="Y13" s="21">
        <v>70</v>
      </c>
      <c r="Z13" s="21">
        <v>54</v>
      </c>
      <c r="AA13" s="21">
        <v>48</v>
      </c>
      <c r="AB13" s="21">
        <v>46</v>
      </c>
      <c r="AC13" s="21">
        <v>48</v>
      </c>
      <c r="AD13" s="22">
        <f>SUM(Y13:AC13)</f>
        <v>266</v>
      </c>
      <c r="AI13" s="205" t="s">
        <v>16</v>
      </c>
      <c r="AJ13" s="209"/>
      <c r="AK13" s="20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f>SUM(AK13:AO13)</f>
        <v>0</v>
      </c>
      <c r="AQ13" s="210" t="s">
        <v>16</v>
      </c>
      <c r="AR13" s="211"/>
      <c r="AS13" s="21">
        <v>0</v>
      </c>
      <c r="AT13" s="21">
        <v>0</v>
      </c>
      <c r="AU13" s="21">
        <v>0</v>
      </c>
      <c r="AV13" s="21">
        <v>0</v>
      </c>
      <c r="AW13" s="21">
        <v>1</v>
      </c>
      <c r="AX13" s="22">
        <f>SUM(AS13:AW13)</f>
        <v>1</v>
      </c>
      <c r="BC13" s="205" t="s">
        <v>16</v>
      </c>
      <c r="BD13" s="209"/>
      <c r="BE13" s="34">
        <f>Q13+AK13</f>
        <v>57</v>
      </c>
      <c r="BF13" s="34">
        <f t="shared" si="11"/>
        <v>55</v>
      </c>
      <c r="BG13" s="34">
        <f t="shared" si="11"/>
        <v>56</v>
      </c>
      <c r="BH13" s="34">
        <f t="shared" si="11"/>
        <v>47</v>
      </c>
      <c r="BI13" s="34">
        <f t="shared" si="11"/>
        <v>57</v>
      </c>
      <c r="BJ13" s="21">
        <f>SUM(BE13:BI13)</f>
        <v>272</v>
      </c>
      <c r="BK13" s="210" t="s">
        <v>16</v>
      </c>
      <c r="BL13" s="211"/>
      <c r="BM13" s="16">
        <f>Y13+AS13</f>
        <v>70</v>
      </c>
      <c r="BN13" s="16">
        <f t="shared" si="12"/>
        <v>54</v>
      </c>
      <c r="BO13" s="16">
        <f t="shared" si="12"/>
        <v>48</v>
      </c>
      <c r="BP13" s="16">
        <f t="shared" si="12"/>
        <v>46</v>
      </c>
      <c r="BQ13" s="16">
        <f t="shared" si="12"/>
        <v>49</v>
      </c>
      <c r="BR13" s="22">
        <f>SUM(BM13:BQ13)</f>
        <v>267</v>
      </c>
    </row>
    <row r="14" spans="1:70" ht="15">
      <c r="A14" s="2"/>
      <c r="E14" s="48"/>
      <c r="H14" s="48"/>
      <c r="I14" s="97"/>
      <c r="J14" s="97"/>
      <c r="K14" s="98"/>
      <c r="L14" s="99"/>
      <c r="O14" s="205" t="s">
        <v>13</v>
      </c>
      <c r="P14" s="206"/>
      <c r="Q14" s="25">
        <f aca="true" t="shared" si="13" ref="Q14:V14">SUM(Q12:Q13)</f>
        <v>111</v>
      </c>
      <c r="R14" s="25">
        <f t="shared" si="13"/>
        <v>115</v>
      </c>
      <c r="S14" s="25">
        <f t="shared" si="13"/>
        <v>110</v>
      </c>
      <c r="T14" s="25">
        <f t="shared" si="13"/>
        <v>108</v>
      </c>
      <c r="U14" s="25">
        <f t="shared" si="13"/>
        <v>97</v>
      </c>
      <c r="V14" s="25">
        <f t="shared" si="13"/>
        <v>541</v>
      </c>
      <c r="W14" s="207" t="s">
        <v>13</v>
      </c>
      <c r="X14" s="208"/>
      <c r="Y14" s="25">
        <f aca="true" t="shared" si="14" ref="Y14:AD14">SUM(Y12:Y13)</f>
        <v>116</v>
      </c>
      <c r="Z14" s="25">
        <f t="shared" si="14"/>
        <v>115</v>
      </c>
      <c r="AA14" s="25">
        <f t="shared" si="14"/>
        <v>107</v>
      </c>
      <c r="AB14" s="25">
        <f t="shared" si="14"/>
        <v>92</v>
      </c>
      <c r="AC14" s="25">
        <f t="shared" si="14"/>
        <v>96</v>
      </c>
      <c r="AD14" s="25">
        <f t="shared" si="14"/>
        <v>526</v>
      </c>
      <c r="AI14" s="205" t="s">
        <v>13</v>
      </c>
      <c r="AJ14" s="206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07" t="s">
        <v>13</v>
      </c>
      <c r="AR14" s="208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2</v>
      </c>
      <c r="AX14" s="25">
        <f t="shared" si="16"/>
        <v>2</v>
      </c>
      <c r="BC14" s="205" t="s">
        <v>13</v>
      </c>
      <c r="BD14" s="206"/>
      <c r="BE14" s="25">
        <f aca="true" t="shared" si="17" ref="BE14:BJ14">SUM(BE12:BE13)</f>
        <v>111</v>
      </c>
      <c r="BF14" s="25">
        <f t="shared" si="17"/>
        <v>115</v>
      </c>
      <c r="BG14" s="25">
        <f t="shared" si="17"/>
        <v>110</v>
      </c>
      <c r="BH14" s="25">
        <f t="shared" si="17"/>
        <v>108</v>
      </c>
      <c r="BI14" s="25">
        <f t="shared" si="17"/>
        <v>97</v>
      </c>
      <c r="BJ14" s="25">
        <f t="shared" si="17"/>
        <v>541</v>
      </c>
      <c r="BK14" s="207" t="s">
        <v>13</v>
      </c>
      <c r="BL14" s="208"/>
      <c r="BM14" s="25">
        <f aca="true" t="shared" si="18" ref="BM14:BR14">SUM(BM12:BM13)</f>
        <v>116</v>
      </c>
      <c r="BN14" s="25">
        <f t="shared" si="18"/>
        <v>115</v>
      </c>
      <c r="BO14" s="25">
        <f t="shared" si="18"/>
        <v>107</v>
      </c>
      <c r="BP14" s="25">
        <f t="shared" si="18"/>
        <v>92</v>
      </c>
      <c r="BQ14" s="25">
        <f t="shared" si="18"/>
        <v>98</v>
      </c>
      <c r="BR14" s="25">
        <f t="shared" si="18"/>
        <v>528</v>
      </c>
    </row>
    <row r="15" spans="1:70" ht="15.75" thickBot="1">
      <c r="A15" s="2"/>
      <c r="E15" s="48"/>
      <c r="H15" s="48"/>
      <c r="I15" s="97"/>
      <c r="J15" s="97"/>
      <c r="K15" s="98"/>
      <c r="L15" s="99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00" t="s">
        <v>44</v>
      </c>
      <c r="C16" s="250" t="s">
        <v>37</v>
      </c>
      <c r="D16" s="251"/>
      <c r="E16" s="252"/>
      <c r="F16" s="250" t="s">
        <v>38</v>
      </c>
      <c r="G16" s="251"/>
      <c r="H16" s="252"/>
      <c r="I16" s="253" t="s">
        <v>45</v>
      </c>
      <c r="J16" s="254"/>
      <c r="K16" s="255"/>
      <c r="L16" s="69"/>
      <c r="O16" s="205" t="s">
        <v>11</v>
      </c>
      <c r="P16" s="206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14" t="s">
        <v>11</v>
      </c>
      <c r="X16" s="215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5" t="s">
        <v>11</v>
      </c>
      <c r="AJ16" s="206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14" t="s">
        <v>11</v>
      </c>
      <c r="AR16" s="215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5" t="s">
        <v>11</v>
      </c>
      <c r="BD16" s="206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14" t="s">
        <v>11</v>
      </c>
      <c r="BL16" s="215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01" t="s">
        <v>46</v>
      </c>
      <c r="C17" s="102">
        <f>V27+AD27+V32+AD32+V37</f>
        <v>1779</v>
      </c>
      <c r="D17" s="103">
        <f>V28+AD28+V33+AD33+V38</f>
        <v>1749</v>
      </c>
      <c r="E17" s="104">
        <f>SUM(C17:D17)</f>
        <v>3528</v>
      </c>
      <c r="F17" s="105">
        <f>AP27+AX27+AP32+AX32+AP37</f>
        <v>3</v>
      </c>
      <c r="G17" s="103">
        <f>AP28+AX28+AP33+AX33+AP38</f>
        <v>19</v>
      </c>
      <c r="H17" s="104">
        <f>SUM(F17:G17)</f>
        <v>22</v>
      </c>
      <c r="I17" s="106">
        <f aca="true" t="shared" si="19" ref="I17:K20">+C17+F17</f>
        <v>1782</v>
      </c>
      <c r="J17" s="107">
        <f t="shared" si="19"/>
        <v>1768</v>
      </c>
      <c r="K17" s="108">
        <f t="shared" si="19"/>
        <v>3550</v>
      </c>
      <c r="L17" s="69"/>
      <c r="O17" s="205" t="s">
        <v>14</v>
      </c>
      <c r="P17" s="209"/>
      <c r="Q17" s="15">
        <v>48</v>
      </c>
      <c r="R17" s="16">
        <v>41</v>
      </c>
      <c r="S17" s="16">
        <v>44</v>
      </c>
      <c r="T17" s="16">
        <v>31</v>
      </c>
      <c r="U17" s="16">
        <v>44</v>
      </c>
      <c r="V17" s="16">
        <f>SUM(Q17:U17)</f>
        <v>208</v>
      </c>
      <c r="W17" s="212" t="s">
        <v>14</v>
      </c>
      <c r="X17" s="213"/>
      <c r="Y17" s="16">
        <v>40</v>
      </c>
      <c r="Z17" s="16">
        <v>45</v>
      </c>
      <c r="AA17" s="16">
        <v>43</v>
      </c>
      <c r="AB17" s="16">
        <v>38</v>
      </c>
      <c r="AC17" s="16">
        <v>46</v>
      </c>
      <c r="AD17" s="17">
        <f>SUM(Y17:AC17)</f>
        <v>212</v>
      </c>
      <c r="AI17" s="205" t="s">
        <v>14</v>
      </c>
      <c r="AJ17" s="209"/>
      <c r="AK17" s="36">
        <v>1</v>
      </c>
      <c r="AL17" s="16">
        <v>1</v>
      </c>
      <c r="AM17" s="16">
        <v>0</v>
      </c>
      <c r="AN17" s="16">
        <v>1</v>
      </c>
      <c r="AO17" s="16">
        <v>2</v>
      </c>
      <c r="AP17" s="16">
        <f>SUM(AK17:AO17)</f>
        <v>5</v>
      </c>
      <c r="AQ17" s="212" t="s">
        <v>14</v>
      </c>
      <c r="AR17" s="213"/>
      <c r="AS17" s="16">
        <v>3</v>
      </c>
      <c r="AT17" s="16">
        <v>1</v>
      </c>
      <c r="AU17" s="16">
        <v>2</v>
      </c>
      <c r="AV17" s="16">
        <v>0</v>
      </c>
      <c r="AW17" s="16">
        <v>2</v>
      </c>
      <c r="AX17" s="17">
        <f>SUM(AS17:AW17)</f>
        <v>8</v>
      </c>
      <c r="BC17" s="205" t="s">
        <v>14</v>
      </c>
      <c r="BD17" s="209"/>
      <c r="BE17" s="15">
        <f>Q17+AK17</f>
        <v>49</v>
      </c>
      <c r="BF17" s="15">
        <f aca="true" t="shared" si="20" ref="BF17:BI18">R17+AL17</f>
        <v>42</v>
      </c>
      <c r="BG17" s="15">
        <f t="shared" si="20"/>
        <v>44</v>
      </c>
      <c r="BH17" s="15">
        <f t="shared" si="20"/>
        <v>32</v>
      </c>
      <c r="BI17" s="15">
        <f t="shared" si="20"/>
        <v>46</v>
      </c>
      <c r="BJ17" s="16">
        <f>SUM(BE17:BI17)</f>
        <v>213</v>
      </c>
      <c r="BK17" s="212" t="s">
        <v>14</v>
      </c>
      <c r="BL17" s="213"/>
      <c r="BM17" s="16">
        <f>Y17+AS17</f>
        <v>43</v>
      </c>
      <c r="BN17" s="16">
        <f aca="true" t="shared" si="21" ref="BN17:BQ18">Z17+AT17</f>
        <v>46</v>
      </c>
      <c r="BO17" s="16">
        <f t="shared" si="21"/>
        <v>45</v>
      </c>
      <c r="BP17" s="16">
        <f t="shared" si="21"/>
        <v>38</v>
      </c>
      <c r="BQ17" s="16">
        <f t="shared" si="21"/>
        <v>48</v>
      </c>
      <c r="BR17" s="17">
        <f>SUM(BM17:BQ17)</f>
        <v>220</v>
      </c>
    </row>
    <row r="18" spans="2:70" ht="15.75" thickBot="1">
      <c r="B18" s="109" t="s">
        <v>47</v>
      </c>
      <c r="C18" s="110">
        <f>AD37</f>
        <v>534</v>
      </c>
      <c r="D18" s="111">
        <f>AD38</f>
        <v>564</v>
      </c>
      <c r="E18" s="112">
        <f>SUM(C18:D18)</f>
        <v>1098</v>
      </c>
      <c r="F18" s="113">
        <f>AX37</f>
        <v>1</v>
      </c>
      <c r="G18" s="111">
        <f>AX38</f>
        <v>0</v>
      </c>
      <c r="H18" s="112">
        <f>SUM(F18:G18)</f>
        <v>1</v>
      </c>
      <c r="I18" s="114">
        <f t="shared" si="19"/>
        <v>535</v>
      </c>
      <c r="J18" s="115">
        <f t="shared" si="19"/>
        <v>564</v>
      </c>
      <c r="K18" s="116">
        <f t="shared" si="19"/>
        <v>1099</v>
      </c>
      <c r="L18" s="89"/>
      <c r="O18" s="205" t="s">
        <v>16</v>
      </c>
      <c r="P18" s="209"/>
      <c r="Q18" s="20">
        <v>52</v>
      </c>
      <c r="R18" s="21">
        <v>48</v>
      </c>
      <c r="S18" s="21">
        <v>42</v>
      </c>
      <c r="T18" s="21">
        <v>36</v>
      </c>
      <c r="U18" s="21">
        <v>33</v>
      </c>
      <c r="V18" s="21">
        <f>SUM(Q18:U18)</f>
        <v>211</v>
      </c>
      <c r="W18" s="210" t="s">
        <v>16</v>
      </c>
      <c r="X18" s="211"/>
      <c r="Y18" s="21">
        <v>31</v>
      </c>
      <c r="Z18" s="21">
        <v>36</v>
      </c>
      <c r="AA18" s="21">
        <v>32</v>
      </c>
      <c r="AB18" s="21">
        <v>34</v>
      </c>
      <c r="AC18" s="21">
        <v>36</v>
      </c>
      <c r="AD18" s="22">
        <f>SUM(Y18:AC18)</f>
        <v>169</v>
      </c>
      <c r="AI18" s="205" t="s">
        <v>16</v>
      </c>
      <c r="AJ18" s="209"/>
      <c r="AK18" s="20">
        <v>0</v>
      </c>
      <c r="AL18" s="21">
        <v>1</v>
      </c>
      <c r="AM18" s="21">
        <v>0</v>
      </c>
      <c r="AN18" s="21">
        <v>0</v>
      </c>
      <c r="AO18" s="21">
        <v>0</v>
      </c>
      <c r="AP18" s="21">
        <f>SUM(AK18:AO18)</f>
        <v>1</v>
      </c>
      <c r="AQ18" s="210" t="s">
        <v>16</v>
      </c>
      <c r="AR18" s="211"/>
      <c r="AS18" s="21">
        <v>0</v>
      </c>
      <c r="AT18" s="21">
        <v>1</v>
      </c>
      <c r="AU18" s="21">
        <v>1</v>
      </c>
      <c r="AV18" s="21">
        <v>0</v>
      </c>
      <c r="AW18" s="21">
        <v>1</v>
      </c>
      <c r="AX18" s="22">
        <f>SUM(AS18:AW18)</f>
        <v>3</v>
      </c>
      <c r="BC18" s="205" t="s">
        <v>16</v>
      </c>
      <c r="BD18" s="209"/>
      <c r="BE18" s="20">
        <f>Q18+AK18</f>
        <v>52</v>
      </c>
      <c r="BF18" s="20">
        <f t="shared" si="20"/>
        <v>49</v>
      </c>
      <c r="BG18" s="20">
        <f t="shared" si="20"/>
        <v>42</v>
      </c>
      <c r="BH18" s="20">
        <f t="shared" si="20"/>
        <v>36</v>
      </c>
      <c r="BI18" s="20">
        <f t="shared" si="20"/>
        <v>33</v>
      </c>
      <c r="BJ18" s="21">
        <f>SUM(BE18:BI18)</f>
        <v>212</v>
      </c>
      <c r="BK18" s="210" t="s">
        <v>16</v>
      </c>
      <c r="BL18" s="211"/>
      <c r="BM18" s="16">
        <f>Y18+AS18</f>
        <v>31</v>
      </c>
      <c r="BN18" s="16">
        <f t="shared" si="21"/>
        <v>37</v>
      </c>
      <c r="BO18" s="16">
        <f t="shared" si="21"/>
        <v>33</v>
      </c>
      <c r="BP18" s="16">
        <f t="shared" si="21"/>
        <v>34</v>
      </c>
      <c r="BQ18" s="16">
        <f t="shared" si="21"/>
        <v>37</v>
      </c>
      <c r="BR18" s="22">
        <f>SUM(BM18:BQ18)</f>
        <v>172</v>
      </c>
    </row>
    <row r="19" spans="2:70" ht="15">
      <c r="B19" s="117" t="s">
        <v>48</v>
      </c>
      <c r="C19" s="71">
        <f>V42</f>
        <v>354</v>
      </c>
      <c r="D19" s="72">
        <f>V43</f>
        <v>380</v>
      </c>
      <c r="E19" s="73">
        <f>SUM(C19:D19)</f>
        <v>734</v>
      </c>
      <c r="F19" s="74">
        <f>AP42</f>
        <v>0</v>
      </c>
      <c r="G19" s="72">
        <f>AP43</f>
        <v>1</v>
      </c>
      <c r="H19" s="73">
        <f>SUM(F19:G19)</f>
        <v>1</v>
      </c>
      <c r="I19" s="75">
        <f t="shared" si="19"/>
        <v>354</v>
      </c>
      <c r="J19" s="76">
        <f t="shared" si="19"/>
        <v>381</v>
      </c>
      <c r="K19" s="118">
        <f t="shared" si="19"/>
        <v>735</v>
      </c>
      <c r="L19" s="89"/>
      <c r="O19" s="205" t="s">
        <v>13</v>
      </c>
      <c r="P19" s="206"/>
      <c r="Q19" s="25">
        <f aca="true" t="shared" si="22" ref="Q19:V19">SUM(Q17:Q18)</f>
        <v>100</v>
      </c>
      <c r="R19" s="25">
        <f t="shared" si="22"/>
        <v>89</v>
      </c>
      <c r="S19" s="25">
        <f t="shared" si="22"/>
        <v>86</v>
      </c>
      <c r="T19" s="25">
        <f t="shared" si="22"/>
        <v>67</v>
      </c>
      <c r="U19" s="25">
        <f t="shared" si="22"/>
        <v>77</v>
      </c>
      <c r="V19" s="25">
        <f t="shared" si="22"/>
        <v>419</v>
      </c>
      <c r="W19" s="207" t="s">
        <v>13</v>
      </c>
      <c r="X19" s="208"/>
      <c r="Y19" s="25">
        <f aca="true" t="shared" si="23" ref="Y19:AD19">SUM(Y17:Y18)</f>
        <v>71</v>
      </c>
      <c r="Z19" s="25">
        <f t="shared" si="23"/>
        <v>81</v>
      </c>
      <c r="AA19" s="25">
        <f t="shared" si="23"/>
        <v>75</v>
      </c>
      <c r="AB19" s="25">
        <f t="shared" si="23"/>
        <v>72</v>
      </c>
      <c r="AC19" s="25">
        <f t="shared" si="23"/>
        <v>82</v>
      </c>
      <c r="AD19" s="25">
        <f t="shared" si="23"/>
        <v>381</v>
      </c>
      <c r="AI19" s="205" t="s">
        <v>13</v>
      </c>
      <c r="AJ19" s="206"/>
      <c r="AK19" s="25">
        <f aca="true" t="shared" si="24" ref="AK19:AP19">SUM(AK17:AK18)</f>
        <v>1</v>
      </c>
      <c r="AL19" s="25">
        <f t="shared" si="24"/>
        <v>2</v>
      </c>
      <c r="AM19" s="25">
        <f t="shared" si="24"/>
        <v>0</v>
      </c>
      <c r="AN19" s="25">
        <f t="shared" si="24"/>
        <v>1</v>
      </c>
      <c r="AO19" s="25">
        <f t="shared" si="24"/>
        <v>2</v>
      </c>
      <c r="AP19" s="25">
        <f t="shared" si="24"/>
        <v>6</v>
      </c>
      <c r="AQ19" s="207" t="s">
        <v>13</v>
      </c>
      <c r="AR19" s="208"/>
      <c r="AS19" s="25">
        <f aca="true" t="shared" si="25" ref="AS19:AX19">SUM(AS17:AS18)</f>
        <v>3</v>
      </c>
      <c r="AT19" s="25">
        <f t="shared" si="25"/>
        <v>2</v>
      </c>
      <c r="AU19" s="25">
        <f t="shared" si="25"/>
        <v>3</v>
      </c>
      <c r="AV19" s="25">
        <f t="shared" si="25"/>
        <v>0</v>
      </c>
      <c r="AW19" s="25">
        <f t="shared" si="25"/>
        <v>3</v>
      </c>
      <c r="AX19" s="25">
        <f t="shared" si="25"/>
        <v>11</v>
      </c>
      <c r="BC19" s="205" t="s">
        <v>13</v>
      </c>
      <c r="BD19" s="206"/>
      <c r="BE19" s="25">
        <f aca="true" t="shared" si="26" ref="BE19:BJ19">SUM(BE17:BE18)</f>
        <v>101</v>
      </c>
      <c r="BF19" s="25">
        <f t="shared" si="26"/>
        <v>91</v>
      </c>
      <c r="BG19" s="25">
        <f t="shared" si="26"/>
        <v>86</v>
      </c>
      <c r="BH19" s="25">
        <f t="shared" si="26"/>
        <v>68</v>
      </c>
      <c r="BI19" s="25">
        <f t="shared" si="26"/>
        <v>79</v>
      </c>
      <c r="BJ19" s="25">
        <f t="shared" si="26"/>
        <v>425</v>
      </c>
      <c r="BK19" s="207" t="s">
        <v>13</v>
      </c>
      <c r="BL19" s="208"/>
      <c r="BM19" s="25">
        <f aca="true" t="shared" si="27" ref="BM19:BR19">SUM(BM17:BM18)</f>
        <v>74</v>
      </c>
      <c r="BN19" s="25">
        <f t="shared" si="27"/>
        <v>83</v>
      </c>
      <c r="BO19" s="25">
        <f t="shared" si="27"/>
        <v>78</v>
      </c>
      <c r="BP19" s="25">
        <f t="shared" si="27"/>
        <v>72</v>
      </c>
      <c r="BQ19" s="25">
        <f t="shared" si="27"/>
        <v>85</v>
      </c>
      <c r="BR19" s="25">
        <f t="shared" si="27"/>
        <v>392</v>
      </c>
    </row>
    <row r="20" spans="2:70" ht="15.75" thickBot="1">
      <c r="B20" s="119" t="s">
        <v>24</v>
      </c>
      <c r="C20" s="120">
        <f>C9-C18-C19</f>
        <v>711</v>
      </c>
      <c r="D20" s="121">
        <f>D9-D18-D19</f>
        <v>1292</v>
      </c>
      <c r="E20" s="122">
        <f>SUM(C20:D20)</f>
        <v>2003</v>
      </c>
      <c r="F20" s="123">
        <f>F9-F18-F19</f>
        <v>1</v>
      </c>
      <c r="G20" s="121">
        <f>G9-G18-G19</f>
        <v>0</v>
      </c>
      <c r="H20" s="124">
        <f>H9-H18-H19</f>
        <v>1</v>
      </c>
      <c r="I20" s="125">
        <f>+C20+F20</f>
        <v>712</v>
      </c>
      <c r="J20" s="126">
        <f t="shared" si="19"/>
        <v>1292</v>
      </c>
      <c r="K20" s="127">
        <f t="shared" si="19"/>
        <v>2004</v>
      </c>
      <c r="L20" s="89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256" t="s">
        <v>49</v>
      </c>
      <c r="C21" s="258" t="s">
        <v>50</v>
      </c>
      <c r="D21" s="260" t="s">
        <v>51</v>
      </c>
      <c r="E21" s="262" t="s">
        <v>52</v>
      </c>
      <c r="F21" s="258" t="s">
        <v>50</v>
      </c>
      <c r="G21" s="260" t="s">
        <v>51</v>
      </c>
      <c r="H21" s="262" t="s">
        <v>53</v>
      </c>
      <c r="I21" s="264" t="s">
        <v>50</v>
      </c>
      <c r="J21" s="266" t="s">
        <v>51</v>
      </c>
      <c r="K21" s="268" t="s">
        <v>54</v>
      </c>
      <c r="L21" s="89"/>
      <c r="O21" s="205" t="s">
        <v>11</v>
      </c>
      <c r="P21" s="206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14" t="s">
        <v>11</v>
      </c>
      <c r="X21" s="215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5" t="s">
        <v>11</v>
      </c>
      <c r="AJ21" s="206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14" t="s">
        <v>11</v>
      </c>
      <c r="AR21" s="215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5" t="s">
        <v>11</v>
      </c>
      <c r="BD21" s="206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14" t="s">
        <v>11</v>
      </c>
      <c r="BL21" s="215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257"/>
      <c r="C22" s="259"/>
      <c r="D22" s="261"/>
      <c r="E22" s="263"/>
      <c r="F22" s="259"/>
      <c r="G22" s="261"/>
      <c r="H22" s="263"/>
      <c r="I22" s="265"/>
      <c r="J22" s="267"/>
      <c r="K22" s="269"/>
      <c r="L22" s="89"/>
      <c r="O22" s="205" t="s">
        <v>14</v>
      </c>
      <c r="P22" s="209"/>
      <c r="Q22" s="15">
        <v>49</v>
      </c>
      <c r="R22" s="16">
        <v>49</v>
      </c>
      <c r="S22" s="16">
        <v>45</v>
      </c>
      <c r="T22" s="16">
        <v>59</v>
      </c>
      <c r="U22" s="16">
        <v>60</v>
      </c>
      <c r="V22" s="16">
        <f>SUM(Q22:U22)</f>
        <v>262</v>
      </c>
      <c r="W22" s="212" t="s">
        <v>14</v>
      </c>
      <c r="X22" s="213"/>
      <c r="Y22" s="16">
        <v>59</v>
      </c>
      <c r="Z22" s="16">
        <v>45</v>
      </c>
      <c r="AA22" s="16">
        <v>60</v>
      </c>
      <c r="AB22" s="16">
        <v>61</v>
      </c>
      <c r="AC22" s="37">
        <v>72</v>
      </c>
      <c r="AD22" s="17">
        <f>SUM(Y22:AC22)</f>
        <v>297</v>
      </c>
      <c r="AI22" s="205" t="s">
        <v>14</v>
      </c>
      <c r="AJ22" s="209"/>
      <c r="AK22" s="15">
        <v>2</v>
      </c>
      <c r="AL22" s="16">
        <v>1</v>
      </c>
      <c r="AM22" s="16">
        <v>0</v>
      </c>
      <c r="AN22" s="16">
        <v>1</v>
      </c>
      <c r="AO22" s="16">
        <v>1</v>
      </c>
      <c r="AP22" s="16">
        <f>SUM(AK22:AO22)</f>
        <v>5</v>
      </c>
      <c r="AQ22" s="212" t="s">
        <v>14</v>
      </c>
      <c r="AR22" s="213"/>
      <c r="AS22" s="16">
        <v>1</v>
      </c>
      <c r="AT22" s="16">
        <v>0</v>
      </c>
      <c r="AU22" s="16">
        <v>1</v>
      </c>
      <c r="AV22" s="16">
        <v>0</v>
      </c>
      <c r="AW22" s="16">
        <v>0</v>
      </c>
      <c r="AX22" s="17">
        <f>SUM(AS22:AW22)</f>
        <v>2</v>
      </c>
      <c r="BC22" s="205" t="s">
        <v>14</v>
      </c>
      <c r="BD22" s="209"/>
      <c r="BE22" s="15">
        <f>Q22+AK22</f>
        <v>51</v>
      </c>
      <c r="BF22" s="15">
        <f aca="true" t="shared" si="28" ref="BF22:BI23">R22+AL22</f>
        <v>50</v>
      </c>
      <c r="BG22" s="15">
        <f t="shared" si="28"/>
        <v>45</v>
      </c>
      <c r="BH22" s="15">
        <f t="shared" si="28"/>
        <v>60</v>
      </c>
      <c r="BI22" s="15">
        <f t="shared" si="28"/>
        <v>61</v>
      </c>
      <c r="BJ22" s="16">
        <f>SUM(BE22:BI22)</f>
        <v>267</v>
      </c>
      <c r="BK22" s="212" t="s">
        <v>14</v>
      </c>
      <c r="BL22" s="213"/>
      <c r="BM22" s="16">
        <f>Y22+AS22</f>
        <v>60</v>
      </c>
      <c r="BN22" s="16">
        <f aca="true" t="shared" si="29" ref="BN22:BQ23">Z22+AT22</f>
        <v>45</v>
      </c>
      <c r="BO22" s="16">
        <f t="shared" si="29"/>
        <v>61</v>
      </c>
      <c r="BP22" s="16">
        <f t="shared" si="29"/>
        <v>61</v>
      </c>
      <c r="BQ22" s="16">
        <f t="shared" si="29"/>
        <v>72</v>
      </c>
      <c r="BR22" s="17">
        <f>SUM(BM22:BQ22)</f>
        <v>299</v>
      </c>
    </row>
    <row r="23" spans="2:70" ht="16.5" thickBot="1" thickTop="1">
      <c r="B23" s="128" t="s">
        <v>46</v>
      </c>
      <c r="C23" s="129">
        <f>ROUND(C17/$C$10,4)</f>
        <v>0.3378</v>
      </c>
      <c r="D23" s="130">
        <f>ROUND(D17/$D$10,4)</f>
        <v>0.2988</v>
      </c>
      <c r="E23" s="131">
        <f>ROUND(E17/$E$10,4)</f>
        <v>0.3173</v>
      </c>
      <c r="F23" s="129">
        <f>ROUND(F17/$F$10,4)</f>
        <v>0.1154</v>
      </c>
      <c r="G23" s="130">
        <f>ROUND(G17/$G$10,4)</f>
        <v>0.4872</v>
      </c>
      <c r="H23" s="131">
        <f>ROUND(H17/$H$10,4)</f>
        <v>0.3385</v>
      </c>
      <c r="I23" s="132">
        <f>ROUND(I17/$I$10,4)</f>
        <v>0.3367</v>
      </c>
      <c r="J23" s="133">
        <f>ROUND(J17/$J$10,4)</f>
        <v>0.3001</v>
      </c>
      <c r="K23" s="134">
        <f>ROUND(K17/$K$10,4)</f>
        <v>0.3174</v>
      </c>
      <c r="L23" s="89"/>
      <c r="O23" s="205" t="s">
        <v>16</v>
      </c>
      <c r="P23" s="209"/>
      <c r="Q23" s="20">
        <v>45</v>
      </c>
      <c r="R23" s="21">
        <v>33</v>
      </c>
      <c r="S23" s="21">
        <v>51</v>
      </c>
      <c r="T23" s="21">
        <v>60</v>
      </c>
      <c r="U23" s="21">
        <v>58</v>
      </c>
      <c r="V23" s="21">
        <f>SUM(Q23:U23)</f>
        <v>247</v>
      </c>
      <c r="W23" s="210" t="s">
        <v>16</v>
      </c>
      <c r="X23" s="211"/>
      <c r="Y23" s="21">
        <v>52</v>
      </c>
      <c r="Z23" s="21">
        <v>47</v>
      </c>
      <c r="AA23" s="21">
        <v>60</v>
      </c>
      <c r="AB23" s="21">
        <v>72</v>
      </c>
      <c r="AC23" s="38">
        <v>69</v>
      </c>
      <c r="AD23" s="22">
        <f>SUM(Y23:AC23)</f>
        <v>300</v>
      </c>
      <c r="AI23" s="205" t="s">
        <v>16</v>
      </c>
      <c r="AJ23" s="209"/>
      <c r="AK23" s="20">
        <v>3</v>
      </c>
      <c r="AL23" s="21">
        <v>1</v>
      </c>
      <c r="AM23" s="21">
        <v>0</v>
      </c>
      <c r="AN23" s="21">
        <v>3</v>
      </c>
      <c r="AO23" s="21">
        <v>1</v>
      </c>
      <c r="AP23" s="21">
        <f>SUM(AK23:AO23)</f>
        <v>8</v>
      </c>
      <c r="AQ23" s="210" t="s">
        <v>16</v>
      </c>
      <c r="AR23" s="211"/>
      <c r="AS23" s="21">
        <v>0</v>
      </c>
      <c r="AT23" s="21">
        <v>2</v>
      </c>
      <c r="AU23" s="21">
        <v>3</v>
      </c>
      <c r="AV23" s="21">
        <v>0</v>
      </c>
      <c r="AW23" s="21">
        <v>1</v>
      </c>
      <c r="AX23" s="22">
        <f>SUM(AS23:AW23)</f>
        <v>6</v>
      </c>
      <c r="BC23" s="205" t="s">
        <v>16</v>
      </c>
      <c r="BD23" s="209"/>
      <c r="BE23" s="15">
        <f>Q23+AK23</f>
        <v>48</v>
      </c>
      <c r="BF23" s="15">
        <f t="shared" si="28"/>
        <v>34</v>
      </c>
      <c r="BG23" s="15">
        <f t="shared" si="28"/>
        <v>51</v>
      </c>
      <c r="BH23" s="15">
        <f t="shared" si="28"/>
        <v>63</v>
      </c>
      <c r="BI23" s="15">
        <f t="shared" si="28"/>
        <v>59</v>
      </c>
      <c r="BJ23" s="21">
        <f>SUM(BE23:BI23)</f>
        <v>255</v>
      </c>
      <c r="BK23" s="210" t="s">
        <v>16</v>
      </c>
      <c r="BL23" s="211"/>
      <c r="BM23" s="16">
        <f>Y23+AS23</f>
        <v>52</v>
      </c>
      <c r="BN23" s="16">
        <f t="shared" si="29"/>
        <v>49</v>
      </c>
      <c r="BO23" s="16">
        <f t="shared" si="29"/>
        <v>63</v>
      </c>
      <c r="BP23" s="16">
        <f t="shared" si="29"/>
        <v>72</v>
      </c>
      <c r="BQ23" s="16">
        <f t="shared" si="29"/>
        <v>70</v>
      </c>
      <c r="BR23" s="22">
        <f>SUM(BM23:BQ23)</f>
        <v>306</v>
      </c>
    </row>
    <row r="24" spans="2:70" ht="15">
      <c r="B24" s="135" t="s">
        <v>47</v>
      </c>
      <c r="C24" s="136">
        <f>ROUND(C18/$C$10,4)</f>
        <v>0.1014</v>
      </c>
      <c r="D24" s="137">
        <f>ROUND(D18/$D$10,4)</f>
        <v>0.0964</v>
      </c>
      <c r="E24" s="138">
        <f>ROUND(E18/$E$10,4)</f>
        <v>0.0987</v>
      </c>
      <c r="F24" s="136">
        <f>ROUND(F18/$F$10,4)</f>
        <v>0.0385</v>
      </c>
      <c r="G24" s="137">
        <f>ROUND(G18/$G$10,4)</f>
        <v>0</v>
      </c>
      <c r="H24" s="138">
        <f>ROUND(H18/$H$10,4)</f>
        <v>0.0154</v>
      </c>
      <c r="I24" s="139">
        <f>ROUND(I18/$I$10,4)</f>
        <v>0.1011</v>
      </c>
      <c r="J24" s="140">
        <f>ROUND(J18/$J$10,4)</f>
        <v>0.0957</v>
      </c>
      <c r="K24" s="141">
        <f>ROUND(K18/$K$10,4)</f>
        <v>0.0983</v>
      </c>
      <c r="O24" s="205" t="s">
        <v>13</v>
      </c>
      <c r="P24" s="206"/>
      <c r="Q24" s="25">
        <f aca="true" t="shared" si="30" ref="Q24:V24">SUM(Q22:Q23)</f>
        <v>94</v>
      </c>
      <c r="R24" s="25">
        <f t="shared" si="30"/>
        <v>82</v>
      </c>
      <c r="S24" s="25">
        <f t="shared" si="30"/>
        <v>96</v>
      </c>
      <c r="T24" s="25">
        <f t="shared" si="30"/>
        <v>119</v>
      </c>
      <c r="U24" s="25">
        <f t="shared" si="30"/>
        <v>118</v>
      </c>
      <c r="V24" s="25">
        <f t="shared" si="30"/>
        <v>509</v>
      </c>
      <c r="W24" s="207" t="s">
        <v>13</v>
      </c>
      <c r="X24" s="208"/>
      <c r="Y24" s="25">
        <f aca="true" t="shared" si="31" ref="Y24:AD24">SUM(Y22:Y23)</f>
        <v>111</v>
      </c>
      <c r="Z24" s="25">
        <f t="shared" si="31"/>
        <v>92</v>
      </c>
      <c r="AA24" s="25">
        <f t="shared" si="31"/>
        <v>120</v>
      </c>
      <c r="AB24" s="25">
        <f t="shared" si="31"/>
        <v>133</v>
      </c>
      <c r="AC24" s="25">
        <f t="shared" si="31"/>
        <v>141</v>
      </c>
      <c r="AD24" s="25">
        <f t="shared" si="31"/>
        <v>597</v>
      </c>
      <c r="AI24" s="205" t="s">
        <v>13</v>
      </c>
      <c r="AJ24" s="206"/>
      <c r="AK24" s="25">
        <f aca="true" t="shared" si="32" ref="AK24:AP24">SUM(AK22:AK23)</f>
        <v>5</v>
      </c>
      <c r="AL24" s="25">
        <f t="shared" si="32"/>
        <v>2</v>
      </c>
      <c r="AM24" s="25">
        <f t="shared" si="32"/>
        <v>0</v>
      </c>
      <c r="AN24" s="25">
        <f t="shared" si="32"/>
        <v>4</v>
      </c>
      <c r="AO24" s="25">
        <f t="shared" si="32"/>
        <v>2</v>
      </c>
      <c r="AP24" s="39">
        <f t="shared" si="32"/>
        <v>13</v>
      </c>
      <c r="AQ24" s="207" t="s">
        <v>13</v>
      </c>
      <c r="AR24" s="208"/>
      <c r="AS24" s="25">
        <f aca="true" t="shared" si="33" ref="AS24:AX24">SUM(AS22:AS23)</f>
        <v>1</v>
      </c>
      <c r="AT24" s="25">
        <f t="shared" si="33"/>
        <v>2</v>
      </c>
      <c r="AU24" s="25">
        <f t="shared" si="33"/>
        <v>4</v>
      </c>
      <c r="AV24" s="25">
        <f t="shared" si="33"/>
        <v>0</v>
      </c>
      <c r="AW24" s="25">
        <f t="shared" si="33"/>
        <v>1</v>
      </c>
      <c r="AX24" s="25">
        <f t="shared" si="33"/>
        <v>8</v>
      </c>
      <c r="BC24" s="205" t="s">
        <v>13</v>
      </c>
      <c r="BD24" s="206"/>
      <c r="BE24" s="25">
        <f aca="true" t="shared" si="34" ref="BE24:BJ24">SUM(BE22:BE23)</f>
        <v>99</v>
      </c>
      <c r="BF24" s="25">
        <f t="shared" si="34"/>
        <v>84</v>
      </c>
      <c r="BG24" s="25">
        <f t="shared" si="34"/>
        <v>96</v>
      </c>
      <c r="BH24" s="25">
        <f t="shared" si="34"/>
        <v>123</v>
      </c>
      <c r="BI24" s="25">
        <f t="shared" si="34"/>
        <v>120</v>
      </c>
      <c r="BJ24" s="25">
        <f t="shared" si="34"/>
        <v>522</v>
      </c>
      <c r="BK24" s="207" t="s">
        <v>13</v>
      </c>
      <c r="BL24" s="208"/>
      <c r="BM24" s="25">
        <f aca="true" t="shared" si="35" ref="BM24:BR24">SUM(BM22:BM23)</f>
        <v>112</v>
      </c>
      <c r="BN24" s="25">
        <f t="shared" si="35"/>
        <v>94</v>
      </c>
      <c r="BO24" s="25">
        <f t="shared" si="35"/>
        <v>124</v>
      </c>
      <c r="BP24" s="25">
        <f t="shared" si="35"/>
        <v>133</v>
      </c>
      <c r="BQ24" s="25">
        <f t="shared" si="35"/>
        <v>142</v>
      </c>
      <c r="BR24" s="25">
        <f t="shared" si="35"/>
        <v>605</v>
      </c>
    </row>
    <row r="25" spans="2:70" ht="15">
      <c r="B25" s="135" t="s">
        <v>48</v>
      </c>
      <c r="C25" s="136">
        <f>ROUND(C19/$C$10,4)</f>
        <v>0.0672</v>
      </c>
      <c r="D25" s="137">
        <f>ROUND(D19/$D$10,4)</f>
        <v>0.0649</v>
      </c>
      <c r="E25" s="138">
        <f>ROUND(E19/$E$10,4)</f>
        <v>0.066</v>
      </c>
      <c r="F25" s="136">
        <f>ROUND(F19/$F$10,4)</f>
        <v>0</v>
      </c>
      <c r="G25" s="137">
        <f>ROUND(G19/$G$10,4)</f>
        <v>0.0256</v>
      </c>
      <c r="H25" s="138">
        <f>ROUND(H19/$H$10,4)</f>
        <v>0.0154</v>
      </c>
      <c r="I25" s="139">
        <f>ROUND(I19/$I$10,4)</f>
        <v>0.0669</v>
      </c>
      <c r="J25" s="140">
        <f>ROUND(J19/$J$10,4)</f>
        <v>0.0647</v>
      </c>
      <c r="K25" s="141">
        <f>ROUND(K19/$K$10,4)</f>
        <v>0.0657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142" t="s">
        <v>24</v>
      </c>
      <c r="C26" s="143">
        <f>ROUND(C20/$C$10,4)</f>
        <v>0.135</v>
      </c>
      <c r="D26" s="144">
        <f>ROUND(D20/$D$10,4)</f>
        <v>0.2207</v>
      </c>
      <c r="E26" s="145">
        <f>ROUND(E20/$E$10,4)</f>
        <v>0.1801</v>
      </c>
      <c r="F26" s="143">
        <f>ROUND(F20/$F$10,4)</f>
        <v>0.0385</v>
      </c>
      <c r="G26" s="144">
        <f>ROUND(G20/$G$10,4)</f>
        <v>0</v>
      </c>
      <c r="H26" s="145">
        <f>ROUND(H20/$H$10,4)</f>
        <v>0.0154</v>
      </c>
      <c r="I26" s="146">
        <f>ROUND(I20/$I$10,4)</f>
        <v>0.1345</v>
      </c>
      <c r="J26" s="147">
        <f>ROUND(J20/$J$10,4)</f>
        <v>0.2193</v>
      </c>
      <c r="K26" s="148">
        <f>ROUND(K20/$K$10,4)</f>
        <v>0.1792</v>
      </c>
      <c r="O26" s="205" t="s">
        <v>11</v>
      </c>
      <c r="P26" s="206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14" t="s">
        <v>11</v>
      </c>
      <c r="X26" s="215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5" t="s">
        <v>11</v>
      </c>
      <c r="AJ26" s="206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14" t="s">
        <v>11</v>
      </c>
      <c r="AR26" s="215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5" t="s">
        <v>11</v>
      </c>
      <c r="BD26" s="206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14" t="s">
        <v>11</v>
      </c>
      <c r="BL26" s="215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97"/>
      <c r="J27" s="97"/>
      <c r="K27" s="97"/>
      <c r="O27" s="205" t="s">
        <v>14</v>
      </c>
      <c r="P27" s="209"/>
      <c r="Q27" s="15">
        <v>84</v>
      </c>
      <c r="R27" s="16">
        <v>95</v>
      </c>
      <c r="S27" s="16">
        <v>77</v>
      </c>
      <c r="T27" s="16">
        <v>61</v>
      </c>
      <c r="U27" s="16">
        <v>64</v>
      </c>
      <c r="V27" s="16">
        <f>SUM(Q27:U27)</f>
        <v>381</v>
      </c>
      <c r="W27" s="212" t="s">
        <v>14</v>
      </c>
      <c r="X27" s="213"/>
      <c r="Y27" s="16">
        <v>65</v>
      </c>
      <c r="Z27" s="16">
        <v>65</v>
      </c>
      <c r="AA27" s="16">
        <v>63</v>
      </c>
      <c r="AB27" s="16">
        <v>52</v>
      </c>
      <c r="AC27" s="16">
        <v>53</v>
      </c>
      <c r="AD27" s="17">
        <f>SUM(Y27:AC27)</f>
        <v>298</v>
      </c>
      <c r="AI27" s="205" t="s">
        <v>14</v>
      </c>
      <c r="AJ27" s="209"/>
      <c r="AK27" s="15">
        <v>0</v>
      </c>
      <c r="AL27" s="16">
        <v>0</v>
      </c>
      <c r="AM27" s="16">
        <v>1</v>
      </c>
      <c r="AN27" s="16">
        <v>0</v>
      </c>
      <c r="AO27" s="16">
        <v>1</v>
      </c>
      <c r="AP27" s="16">
        <f>SUM(AK27:AO27)</f>
        <v>2</v>
      </c>
      <c r="AQ27" s="212" t="s">
        <v>14</v>
      </c>
      <c r="AR27" s="213"/>
      <c r="AS27" s="16">
        <v>0</v>
      </c>
      <c r="AT27" s="16">
        <v>0</v>
      </c>
      <c r="AU27" s="16">
        <v>0</v>
      </c>
      <c r="AV27" s="16">
        <v>0</v>
      </c>
      <c r="AW27" s="16">
        <v>1</v>
      </c>
      <c r="AX27" s="17">
        <f>SUM(AS27:AW27)</f>
        <v>1</v>
      </c>
      <c r="BC27" s="205" t="s">
        <v>14</v>
      </c>
      <c r="BD27" s="209"/>
      <c r="BE27" s="15">
        <f>Q27+AK27</f>
        <v>84</v>
      </c>
      <c r="BF27" s="15">
        <f aca="true" t="shared" si="36" ref="BF27:BI28">R27+AL27</f>
        <v>95</v>
      </c>
      <c r="BG27" s="15">
        <f t="shared" si="36"/>
        <v>78</v>
      </c>
      <c r="BH27" s="15">
        <f t="shared" si="36"/>
        <v>61</v>
      </c>
      <c r="BI27" s="15">
        <f t="shared" si="36"/>
        <v>65</v>
      </c>
      <c r="BJ27" s="16">
        <f>SUM(BE27:BI27)</f>
        <v>383</v>
      </c>
      <c r="BK27" s="212" t="s">
        <v>14</v>
      </c>
      <c r="BL27" s="213"/>
      <c r="BM27" s="16">
        <f>Y27+AS27</f>
        <v>65</v>
      </c>
      <c r="BN27" s="16">
        <f aca="true" t="shared" si="37" ref="BN27:BQ28">Z27+AT27</f>
        <v>65</v>
      </c>
      <c r="BO27" s="16">
        <f t="shared" si="37"/>
        <v>63</v>
      </c>
      <c r="BP27" s="16">
        <f t="shared" si="37"/>
        <v>52</v>
      </c>
      <c r="BQ27" s="16">
        <f t="shared" si="37"/>
        <v>54</v>
      </c>
      <c r="BR27" s="17">
        <f>SUM(BM27:BQ27)</f>
        <v>299</v>
      </c>
    </row>
    <row r="28" spans="9:70" ht="15.75" thickBot="1">
      <c r="I28" s="97"/>
      <c r="J28" s="97"/>
      <c r="K28" s="97"/>
      <c r="O28" s="205" t="s">
        <v>16</v>
      </c>
      <c r="P28" s="209"/>
      <c r="Q28" s="20">
        <v>61</v>
      </c>
      <c r="R28" s="21">
        <v>65</v>
      </c>
      <c r="S28" s="21">
        <v>71</v>
      </c>
      <c r="T28" s="21">
        <v>61</v>
      </c>
      <c r="U28" s="21">
        <v>92</v>
      </c>
      <c r="V28" s="21">
        <f>SUM(Q28:U28)</f>
        <v>350</v>
      </c>
      <c r="W28" s="210" t="s">
        <v>16</v>
      </c>
      <c r="X28" s="211"/>
      <c r="Y28" s="21">
        <v>67</v>
      </c>
      <c r="Z28" s="21">
        <v>54</v>
      </c>
      <c r="AA28" s="21">
        <v>61</v>
      </c>
      <c r="AB28" s="21">
        <v>57</v>
      </c>
      <c r="AC28" s="21">
        <v>65</v>
      </c>
      <c r="AD28" s="22">
        <f>SUM(Y28:AC28)</f>
        <v>304</v>
      </c>
      <c r="AI28" s="205" t="s">
        <v>16</v>
      </c>
      <c r="AJ28" s="209"/>
      <c r="AK28" s="20">
        <v>2</v>
      </c>
      <c r="AL28" s="21">
        <v>1</v>
      </c>
      <c r="AM28" s="21">
        <v>4</v>
      </c>
      <c r="AN28" s="21">
        <v>3</v>
      </c>
      <c r="AO28" s="21">
        <v>4</v>
      </c>
      <c r="AP28" s="21">
        <f>SUM(AK28:AO28)</f>
        <v>14</v>
      </c>
      <c r="AQ28" s="210" t="s">
        <v>16</v>
      </c>
      <c r="AR28" s="211"/>
      <c r="AS28" s="21">
        <v>1</v>
      </c>
      <c r="AT28" s="21">
        <v>1</v>
      </c>
      <c r="AU28" s="21">
        <v>1</v>
      </c>
      <c r="AV28" s="21">
        <v>1</v>
      </c>
      <c r="AW28" s="21">
        <v>0</v>
      </c>
      <c r="AX28" s="22">
        <f>SUM(AS28:AW28)</f>
        <v>4</v>
      </c>
      <c r="BC28" s="205" t="s">
        <v>16</v>
      </c>
      <c r="BD28" s="209"/>
      <c r="BE28" s="15">
        <f>Q28+AK28</f>
        <v>63</v>
      </c>
      <c r="BF28" s="15">
        <f t="shared" si="36"/>
        <v>66</v>
      </c>
      <c r="BG28" s="15">
        <f t="shared" si="36"/>
        <v>75</v>
      </c>
      <c r="BH28" s="15">
        <f t="shared" si="36"/>
        <v>64</v>
      </c>
      <c r="BI28" s="15">
        <f t="shared" si="36"/>
        <v>96</v>
      </c>
      <c r="BJ28" s="21">
        <f>SUM(BE28:BI28)</f>
        <v>364</v>
      </c>
      <c r="BK28" s="210" t="s">
        <v>16</v>
      </c>
      <c r="BL28" s="211"/>
      <c r="BM28" s="16">
        <f>Y28+AS28</f>
        <v>68</v>
      </c>
      <c r="BN28" s="16">
        <f t="shared" si="37"/>
        <v>55</v>
      </c>
      <c r="BO28" s="16">
        <f t="shared" si="37"/>
        <v>62</v>
      </c>
      <c r="BP28" s="16">
        <f t="shared" si="37"/>
        <v>58</v>
      </c>
      <c r="BQ28" s="16">
        <f t="shared" si="37"/>
        <v>65</v>
      </c>
      <c r="BR28" s="22">
        <f>SUM(BM28:BQ28)</f>
        <v>308</v>
      </c>
    </row>
    <row r="29" spans="9:70" ht="15.75" thickBot="1">
      <c r="I29" s="97"/>
      <c r="J29" s="97"/>
      <c r="K29" s="97"/>
      <c r="O29" s="205" t="s">
        <v>13</v>
      </c>
      <c r="P29" s="206"/>
      <c r="Q29" s="25">
        <f aca="true" t="shared" si="38" ref="Q29:V29">SUM(Q27:Q28)</f>
        <v>145</v>
      </c>
      <c r="R29" s="25">
        <f t="shared" si="38"/>
        <v>160</v>
      </c>
      <c r="S29" s="25">
        <f t="shared" si="38"/>
        <v>148</v>
      </c>
      <c r="T29" s="25">
        <f t="shared" si="38"/>
        <v>122</v>
      </c>
      <c r="U29" s="25">
        <f t="shared" si="38"/>
        <v>156</v>
      </c>
      <c r="V29" s="25">
        <f t="shared" si="38"/>
        <v>731</v>
      </c>
      <c r="W29" s="207" t="s">
        <v>13</v>
      </c>
      <c r="X29" s="208"/>
      <c r="Y29" s="25">
        <f aca="true" t="shared" si="39" ref="Y29:AD29">SUM(Y27:Y28)</f>
        <v>132</v>
      </c>
      <c r="Z29" s="25">
        <f t="shared" si="39"/>
        <v>119</v>
      </c>
      <c r="AA29" s="25">
        <f t="shared" si="39"/>
        <v>124</v>
      </c>
      <c r="AB29" s="25">
        <f t="shared" si="39"/>
        <v>109</v>
      </c>
      <c r="AC29" s="25">
        <f t="shared" si="39"/>
        <v>118</v>
      </c>
      <c r="AD29" s="25">
        <f t="shared" si="39"/>
        <v>602</v>
      </c>
      <c r="AI29" s="205" t="s">
        <v>13</v>
      </c>
      <c r="AJ29" s="206"/>
      <c r="AK29" s="25">
        <f aca="true" t="shared" si="40" ref="AK29:AP29">SUM(AK27:AK28)</f>
        <v>2</v>
      </c>
      <c r="AL29" s="25">
        <f t="shared" si="40"/>
        <v>1</v>
      </c>
      <c r="AM29" s="25">
        <f t="shared" si="40"/>
        <v>5</v>
      </c>
      <c r="AN29" s="25">
        <f t="shared" si="40"/>
        <v>3</v>
      </c>
      <c r="AO29" s="25">
        <f t="shared" si="40"/>
        <v>5</v>
      </c>
      <c r="AP29" s="25">
        <f t="shared" si="40"/>
        <v>16</v>
      </c>
      <c r="AQ29" s="207" t="s">
        <v>13</v>
      </c>
      <c r="AR29" s="208"/>
      <c r="AS29" s="25">
        <f aca="true" t="shared" si="41" ref="AS29:AX29">SUM(AS27:AS28)</f>
        <v>1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1</v>
      </c>
      <c r="AX29" s="25">
        <f t="shared" si="41"/>
        <v>5</v>
      </c>
      <c r="BC29" s="205" t="s">
        <v>13</v>
      </c>
      <c r="BD29" s="206"/>
      <c r="BE29" s="25">
        <f aca="true" t="shared" si="42" ref="BE29:BJ29">SUM(BE27:BE28)</f>
        <v>147</v>
      </c>
      <c r="BF29" s="25">
        <f t="shared" si="42"/>
        <v>161</v>
      </c>
      <c r="BG29" s="25">
        <f t="shared" si="42"/>
        <v>153</v>
      </c>
      <c r="BH29" s="25">
        <f t="shared" si="42"/>
        <v>125</v>
      </c>
      <c r="BI29" s="25">
        <f t="shared" si="42"/>
        <v>161</v>
      </c>
      <c r="BJ29" s="25">
        <f t="shared" si="42"/>
        <v>747</v>
      </c>
      <c r="BK29" s="207" t="s">
        <v>13</v>
      </c>
      <c r="BL29" s="208"/>
      <c r="BM29" s="25">
        <f aca="true" t="shared" si="43" ref="BM29:BR29">SUM(BM27:BM28)</f>
        <v>133</v>
      </c>
      <c r="BN29" s="25">
        <f t="shared" si="43"/>
        <v>120</v>
      </c>
      <c r="BO29" s="25">
        <f t="shared" si="43"/>
        <v>125</v>
      </c>
      <c r="BP29" s="25">
        <f t="shared" si="43"/>
        <v>110</v>
      </c>
      <c r="BQ29" s="25">
        <f t="shared" si="43"/>
        <v>119</v>
      </c>
      <c r="BR29" s="25">
        <f t="shared" si="43"/>
        <v>607</v>
      </c>
    </row>
    <row r="30" spans="2:70" ht="15">
      <c r="B30" s="270" t="s">
        <v>44</v>
      </c>
      <c r="C30" s="272" t="s">
        <v>37</v>
      </c>
      <c r="D30" s="243"/>
      <c r="E30" s="273"/>
      <c r="F30" s="272" t="s">
        <v>38</v>
      </c>
      <c r="G30" s="243"/>
      <c r="H30" s="273"/>
      <c r="I30" s="274" t="s">
        <v>45</v>
      </c>
      <c r="J30" s="274"/>
      <c r="K30" s="275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271"/>
      <c r="C31" s="20" t="s">
        <v>17</v>
      </c>
      <c r="D31" s="21" t="s">
        <v>15</v>
      </c>
      <c r="E31" s="22" t="s">
        <v>40</v>
      </c>
      <c r="F31" s="20" t="s">
        <v>17</v>
      </c>
      <c r="G31" s="21" t="s">
        <v>15</v>
      </c>
      <c r="H31" s="22" t="s">
        <v>40</v>
      </c>
      <c r="I31" s="149" t="s">
        <v>17</v>
      </c>
      <c r="J31" s="150" t="s">
        <v>15</v>
      </c>
      <c r="K31" s="151" t="s">
        <v>40</v>
      </c>
      <c r="O31" s="205" t="s">
        <v>11</v>
      </c>
      <c r="P31" s="206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14" t="s">
        <v>11</v>
      </c>
      <c r="X31" s="215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5" t="s">
        <v>11</v>
      </c>
      <c r="AJ31" s="206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14" t="s">
        <v>11</v>
      </c>
      <c r="AR31" s="215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5" t="s">
        <v>11</v>
      </c>
      <c r="BD31" s="206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14" t="s">
        <v>11</v>
      </c>
      <c r="BL31" s="215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152" t="s">
        <v>55</v>
      </c>
      <c r="C32" s="276">
        <f aca="true" t="shared" si="44" ref="C32:K32">C18+C19</f>
        <v>888</v>
      </c>
      <c r="D32" s="278">
        <f t="shared" si="44"/>
        <v>944</v>
      </c>
      <c r="E32" s="280">
        <f t="shared" si="44"/>
        <v>1832</v>
      </c>
      <c r="F32" s="276">
        <f t="shared" si="44"/>
        <v>1</v>
      </c>
      <c r="G32" s="278">
        <f t="shared" si="44"/>
        <v>1</v>
      </c>
      <c r="H32" s="280">
        <f t="shared" si="44"/>
        <v>2</v>
      </c>
      <c r="I32" s="282">
        <f t="shared" si="44"/>
        <v>889</v>
      </c>
      <c r="J32" s="284">
        <f t="shared" si="44"/>
        <v>945</v>
      </c>
      <c r="K32" s="286">
        <f t="shared" si="44"/>
        <v>1834</v>
      </c>
      <c r="O32" s="205" t="s">
        <v>14</v>
      </c>
      <c r="P32" s="209"/>
      <c r="Q32" s="15">
        <v>56</v>
      </c>
      <c r="R32" s="16">
        <v>64</v>
      </c>
      <c r="S32" s="16">
        <v>49</v>
      </c>
      <c r="T32" s="16">
        <v>51</v>
      </c>
      <c r="U32" s="16">
        <v>60</v>
      </c>
      <c r="V32" s="16">
        <f>SUM(Q32:U32)</f>
        <v>280</v>
      </c>
      <c r="W32" s="212" t="s">
        <v>14</v>
      </c>
      <c r="X32" s="213"/>
      <c r="Y32" s="16">
        <v>81</v>
      </c>
      <c r="Z32" s="16">
        <v>71</v>
      </c>
      <c r="AA32" s="16">
        <v>89</v>
      </c>
      <c r="AB32" s="16">
        <v>73</v>
      </c>
      <c r="AC32" s="16">
        <v>77</v>
      </c>
      <c r="AD32" s="17">
        <f>SUM(Y32:AC32)</f>
        <v>391</v>
      </c>
      <c r="AI32" s="205" t="s">
        <v>14</v>
      </c>
      <c r="AJ32" s="209"/>
      <c r="AK32" s="15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f>SUM(AK32:AO32)</f>
        <v>0</v>
      </c>
      <c r="AQ32" s="212" t="s">
        <v>14</v>
      </c>
      <c r="AR32" s="213"/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7">
        <f>SUM(AS32:AW32)</f>
        <v>0</v>
      </c>
      <c r="BC32" s="205" t="s">
        <v>14</v>
      </c>
      <c r="BD32" s="209"/>
      <c r="BE32" s="15">
        <f>Q32+AK32</f>
        <v>56</v>
      </c>
      <c r="BF32" s="15">
        <f aca="true" t="shared" si="45" ref="BF32:BI33">R32+AL32</f>
        <v>64</v>
      </c>
      <c r="BG32" s="15">
        <f t="shared" si="45"/>
        <v>49</v>
      </c>
      <c r="BH32" s="15">
        <f t="shared" si="45"/>
        <v>51</v>
      </c>
      <c r="BI32" s="15">
        <f t="shared" si="45"/>
        <v>60</v>
      </c>
      <c r="BJ32" s="16">
        <f>SUM(BE32:BI32)</f>
        <v>280</v>
      </c>
      <c r="BK32" s="212" t="s">
        <v>14</v>
      </c>
      <c r="BL32" s="213"/>
      <c r="BM32" s="16">
        <f>Y32+AS32</f>
        <v>81</v>
      </c>
      <c r="BN32" s="16">
        <f aca="true" t="shared" si="46" ref="BN32:BQ33">Z32+AT32</f>
        <v>71</v>
      </c>
      <c r="BO32" s="16">
        <f t="shared" si="46"/>
        <v>89</v>
      </c>
      <c r="BP32" s="16">
        <f t="shared" si="46"/>
        <v>73</v>
      </c>
      <c r="BQ32" s="16">
        <f t="shared" si="46"/>
        <v>77</v>
      </c>
      <c r="BR32" s="17">
        <f>SUM(BM32:BQ32)</f>
        <v>391</v>
      </c>
    </row>
    <row r="33" spans="2:70" ht="14.25" thickBot="1">
      <c r="B33" s="153" t="s">
        <v>56</v>
      </c>
      <c r="C33" s="277"/>
      <c r="D33" s="279"/>
      <c r="E33" s="281"/>
      <c r="F33" s="277"/>
      <c r="G33" s="279"/>
      <c r="H33" s="281"/>
      <c r="I33" s="283"/>
      <c r="J33" s="285"/>
      <c r="K33" s="287"/>
      <c r="O33" s="205" t="s">
        <v>16</v>
      </c>
      <c r="P33" s="209"/>
      <c r="Q33" s="20">
        <v>48</v>
      </c>
      <c r="R33" s="21">
        <v>49</v>
      </c>
      <c r="S33" s="21">
        <v>64</v>
      </c>
      <c r="T33" s="21">
        <v>70</v>
      </c>
      <c r="U33" s="21">
        <v>62</v>
      </c>
      <c r="V33" s="21">
        <f>SUM(Q33:U33)</f>
        <v>293</v>
      </c>
      <c r="W33" s="210" t="s">
        <v>16</v>
      </c>
      <c r="X33" s="211"/>
      <c r="Y33" s="21">
        <v>74</v>
      </c>
      <c r="Z33" s="21">
        <v>57</v>
      </c>
      <c r="AA33" s="21">
        <v>78</v>
      </c>
      <c r="AB33" s="21">
        <v>83</v>
      </c>
      <c r="AC33" s="21">
        <v>78</v>
      </c>
      <c r="AD33" s="22">
        <f>SUM(Y33:AC33)</f>
        <v>370</v>
      </c>
      <c r="AI33" s="205" t="s">
        <v>16</v>
      </c>
      <c r="AJ33" s="209"/>
      <c r="AK33" s="20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f>SUM(AK33:AO33)</f>
        <v>0</v>
      </c>
      <c r="AQ33" s="210" t="s">
        <v>16</v>
      </c>
      <c r="AR33" s="211"/>
      <c r="AS33" s="21">
        <v>0</v>
      </c>
      <c r="AT33" s="21">
        <v>1</v>
      </c>
      <c r="AU33" s="21">
        <v>0</v>
      </c>
      <c r="AV33" s="21">
        <v>0</v>
      </c>
      <c r="AW33" s="21">
        <v>0</v>
      </c>
      <c r="AX33" s="22">
        <f>SUM(AS33:AW33)</f>
        <v>1</v>
      </c>
      <c r="BC33" s="205" t="s">
        <v>16</v>
      </c>
      <c r="BD33" s="209"/>
      <c r="BE33" s="15">
        <f>Q33+AK33</f>
        <v>48</v>
      </c>
      <c r="BF33" s="15">
        <f t="shared" si="45"/>
        <v>49</v>
      </c>
      <c r="BG33" s="15">
        <f t="shared" si="45"/>
        <v>64</v>
      </c>
      <c r="BH33" s="15">
        <f t="shared" si="45"/>
        <v>70</v>
      </c>
      <c r="BI33" s="15">
        <f t="shared" si="45"/>
        <v>62</v>
      </c>
      <c r="BJ33" s="21">
        <f>SUM(BE33:BI33)</f>
        <v>293</v>
      </c>
      <c r="BK33" s="210" t="s">
        <v>16</v>
      </c>
      <c r="BL33" s="211"/>
      <c r="BM33" s="16">
        <f>Y33+AS33</f>
        <v>74</v>
      </c>
      <c r="BN33" s="16">
        <f t="shared" si="46"/>
        <v>58</v>
      </c>
      <c r="BO33" s="16">
        <f t="shared" si="46"/>
        <v>78</v>
      </c>
      <c r="BP33" s="16">
        <f t="shared" si="46"/>
        <v>83</v>
      </c>
      <c r="BQ33" s="16">
        <f t="shared" si="46"/>
        <v>78</v>
      </c>
      <c r="BR33" s="22">
        <f>SUM(BM33:BQ33)</f>
        <v>371</v>
      </c>
    </row>
    <row r="34" spans="2:70" ht="13.5">
      <c r="B34" s="152" t="s">
        <v>57</v>
      </c>
      <c r="C34" s="288">
        <f aca="true" t="shared" si="47" ref="C34:K34">C20</f>
        <v>711</v>
      </c>
      <c r="D34" s="290">
        <f t="shared" si="47"/>
        <v>1292</v>
      </c>
      <c r="E34" s="292">
        <f t="shared" si="47"/>
        <v>2003</v>
      </c>
      <c r="F34" s="288">
        <f t="shared" si="47"/>
        <v>1</v>
      </c>
      <c r="G34" s="294">
        <f t="shared" si="47"/>
        <v>0</v>
      </c>
      <c r="H34" s="295">
        <f t="shared" si="47"/>
        <v>1</v>
      </c>
      <c r="I34" s="296">
        <f t="shared" si="47"/>
        <v>712</v>
      </c>
      <c r="J34" s="298">
        <f t="shared" si="47"/>
        <v>1292</v>
      </c>
      <c r="K34" s="300">
        <f t="shared" si="47"/>
        <v>2004</v>
      </c>
      <c r="O34" s="205" t="s">
        <v>13</v>
      </c>
      <c r="P34" s="206"/>
      <c r="Q34" s="25">
        <f aca="true" t="shared" si="48" ref="Q34:V34">SUM(Q32:Q33)</f>
        <v>104</v>
      </c>
      <c r="R34" s="25">
        <f t="shared" si="48"/>
        <v>113</v>
      </c>
      <c r="S34" s="25">
        <f t="shared" si="48"/>
        <v>113</v>
      </c>
      <c r="T34" s="25">
        <f t="shared" si="48"/>
        <v>121</v>
      </c>
      <c r="U34" s="25">
        <f t="shared" si="48"/>
        <v>122</v>
      </c>
      <c r="V34" s="25">
        <f t="shared" si="48"/>
        <v>573</v>
      </c>
      <c r="W34" s="207" t="s">
        <v>13</v>
      </c>
      <c r="X34" s="208"/>
      <c r="Y34" s="25">
        <f aca="true" t="shared" si="49" ref="Y34:AD34">SUM(Y32:Y33)</f>
        <v>155</v>
      </c>
      <c r="Z34" s="25">
        <f t="shared" si="49"/>
        <v>128</v>
      </c>
      <c r="AA34" s="25">
        <f t="shared" si="49"/>
        <v>167</v>
      </c>
      <c r="AB34" s="25">
        <f t="shared" si="49"/>
        <v>156</v>
      </c>
      <c r="AC34" s="25">
        <f t="shared" si="49"/>
        <v>155</v>
      </c>
      <c r="AD34" s="25">
        <f t="shared" si="49"/>
        <v>761</v>
      </c>
      <c r="AI34" s="205" t="s">
        <v>13</v>
      </c>
      <c r="AJ34" s="206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07" t="s">
        <v>13</v>
      </c>
      <c r="AR34" s="208"/>
      <c r="AS34" s="25">
        <f aca="true" t="shared" si="51" ref="AS34:AX34">SUM(AS32:AS33)</f>
        <v>0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5" t="s">
        <v>13</v>
      </c>
      <c r="BD34" s="206"/>
      <c r="BE34" s="25">
        <f aca="true" t="shared" si="52" ref="BE34:BJ34">SUM(BE32:BE33)</f>
        <v>104</v>
      </c>
      <c r="BF34" s="25">
        <f t="shared" si="52"/>
        <v>113</v>
      </c>
      <c r="BG34" s="25">
        <f t="shared" si="52"/>
        <v>113</v>
      </c>
      <c r="BH34" s="25">
        <f t="shared" si="52"/>
        <v>121</v>
      </c>
      <c r="BI34" s="25">
        <f t="shared" si="52"/>
        <v>122</v>
      </c>
      <c r="BJ34" s="25">
        <f t="shared" si="52"/>
        <v>573</v>
      </c>
      <c r="BK34" s="207" t="s">
        <v>13</v>
      </c>
      <c r="BL34" s="208"/>
      <c r="BM34" s="25">
        <f aca="true" t="shared" si="53" ref="BM34:BR34">SUM(BM32:BM33)</f>
        <v>155</v>
      </c>
      <c r="BN34" s="25">
        <f t="shared" si="53"/>
        <v>129</v>
      </c>
      <c r="BO34" s="25">
        <f t="shared" si="53"/>
        <v>167</v>
      </c>
      <c r="BP34" s="25">
        <f t="shared" si="53"/>
        <v>156</v>
      </c>
      <c r="BQ34" s="25">
        <f t="shared" si="53"/>
        <v>155</v>
      </c>
      <c r="BR34" s="25">
        <f t="shared" si="53"/>
        <v>762</v>
      </c>
    </row>
    <row r="35" spans="2:70" ht="14.25" thickBot="1">
      <c r="B35" s="153" t="s">
        <v>24</v>
      </c>
      <c r="C35" s="289"/>
      <c r="D35" s="291"/>
      <c r="E35" s="293"/>
      <c r="F35" s="289"/>
      <c r="G35" s="291"/>
      <c r="H35" s="293"/>
      <c r="I35" s="297"/>
      <c r="J35" s="299"/>
      <c r="K35" s="301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302" t="s">
        <v>49</v>
      </c>
      <c r="C36" s="304" t="s">
        <v>50</v>
      </c>
      <c r="D36" s="306" t="s">
        <v>51</v>
      </c>
      <c r="E36" s="308" t="s">
        <v>52</v>
      </c>
      <c r="F36" s="304" t="s">
        <v>50</v>
      </c>
      <c r="G36" s="306" t="s">
        <v>51</v>
      </c>
      <c r="H36" s="308" t="s">
        <v>53</v>
      </c>
      <c r="I36" s="310" t="s">
        <v>50</v>
      </c>
      <c r="J36" s="312" t="s">
        <v>51</v>
      </c>
      <c r="K36" s="308" t="s">
        <v>58</v>
      </c>
      <c r="O36" s="205" t="s">
        <v>11</v>
      </c>
      <c r="P36" s="206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14" t="s">
        <v>11</v>
      </c>
      <c r="X36" s="215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5" t="s">
        <v>11</v>
      </c>
      <c r="AJ36" s="206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14" t="s">
        <v>11</v>
      </c>
      <c r="AR36" s="215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5" t="s">
        <v>11</v>
      </c>
      <c r="BD36" s="206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14" t="s">
        <v>11</v>
      </c>
      <c r="BL36" s="215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303"/>
      <c r="C37" s="305"/>
      <c r="D37" s="307"/>
      <c r="E37" s="309"/>
      <c r="F37" s="305"/>
      <c r="G37" s="307"/>
      <c r="H37" s="309"/>
      <c r="I37" s="311"/>
      <c r="J37" s="313"/>
      <c r="K37" s="309"/>
      <c r="O37" s="205" t="s">
        <v>14</v>
      </c>
      <c r="P37" s="209"/>
      <c r="Q37" s="15">
        <v>60</v>
      </c>
      <c r="R37" s="16">
        <v>85</v>
      </c>
      <c r="S37" s="16">
        <v>110</v>
      </c>
      <c r="T37" s="16">
        <v>93</v>
      </c>
      <c r="U37" s="16">
        <v>81</v>
      </c>
      <c r="V37" s="16">
        <f>SUM(Q37:U37)</f>
        <v>429</v>
      </c>
      <c r="W37" s="212" t="s">
        <v>14</v>
      </c>
      <c r="X37" s="213"/>
      <c r="Y37" s="16">
        <v>107</v>
      </c>
      <c r="Z37" s="16">
        <v>88</v>
      </c>
      <c r="AA37" s="16">
        <v>118</v>
      </c>
      <c r="AB37" s="16">
        <v>115</v>
      </c>
      <c r="AC37" s="16">
        <v>106</v>
      </c>
      <c r="AD37" s="17">
        <f>SUM(Y37:AC37)</f>
        <v>534</v>
      </c>
      <c r="AI37" s="205" t="s">
        <v>14</v>
      </c>
      <c r="AJ37" s="209"/>
      <c r="AK37" s="15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f>SUM(AK37:AO37)</f>
        <v>0</v>
      </c>
      <c r="AQ37" s="212" t="s">
        <v>14</v>
      </c>
      <c r="AR37" s="213"/>
      <c r="AS37" s="16">
        <v>0</v>
      </c>
      <c r="AT37" s="16">
        <v>0</v>
      </c>
      <c r="AU37" s="16">
        <v>0</v>
      </c>
      <c r="AV37" s="16">
        <v>1</v>
      </c>
      <c r="AW37" s="16">
        <v>0</v>
      </c>
      <c r="AX37" s="17">
        <f>SUM(AS37:AW37)</f>
        <v>1</v>
      </c>
      <c r="BC37" s="205" t="s">
        <v>14</v>
      </c>
      <c r="BD37" s="209"/>
      <c r="BE37" s="15">
        <f>Q37+AK37</f>
        <v>60</v>
      </c>
      <c r="BF37" s="15">
        <f aca="true" t="shared" si="54" ref="BF37:BI38">R37+AL37</f>
        <v>85</v>
      </c>
      <c r="BG37" s="15">
        <f t="shared" si="54"/>
        <v>110</v>
      </c>
      <c r="BH37" s="15">
        <f t="shared" si="54"/>
        <v>93</v>
      </c>
      <c r="BI37" s="15">
        <f t="shared" si="54"/>
        <v>81</v>
      </c>
      <c r="BJ37" s="16">
        <f>SUM(BE37:BI37)</f>
        <v>429</v>
      </c>
      <c r="BK37" s="212" t="s">
        <v>14</v>
      </c>
      <c r="BL37" s="213"/>
      <c r="BM37" s="16">
        <f>Y37+AS37</f>
        <v>107</v>
      </c>
      <c r="BN37" s="16">
        <f aca="true" t="shared" si="55" ref="BN37:BQ38">Z37+AT37</f>
        <v>88</v>
      </c>
      <c r="BO37" s="16">
        <f t="shared" si="55"/>
        <v>118</v>
      </c>
      <c r="BP37" s="16">
        <f t="shared" si="55"/>
        <v>116</v>
      </c>
      <c r="BQ37" s="16">
        <f t="shared" si="55"/>
        <v>106</v>
      </c>
      <c r="BR37" s="17">
        <f>SUM(BM37:BQ37)</f>
        <v>535</v>
      </c>
    </row>
    <row r="38" spans="2:70" ht="14.25" thickBot="1">
      <c r="B38" s="154" t="s">
        <v>59</v>
      </c>
      <c r="C38" s="314">
        <f>ROUND(C32/$C$10,4)</f>
        <v>0.1686</v>
      </c>
      <c r="D38" s="316">
        <f>ROUND(D32/$D$10,4)</f>
        <v>0.1613</v>
      </c>
      <c r="E38" s="318">
        <f>ROUND(E32/$E$10,4)</f>
        <v>0.1647</v>
      </c>
      <c r="F38" s="314">
        <f>ROUND(F32/$F$10,4)</f>
        <v>0.0385</v>
      </c>
      <c r="G38" s="316">
        <f>ROUND(G32/$G$10,4)</f>
        <v>0.0256</v>
      </c>
      <c r="H38" s="320">
        <f>ROUND(H32/$H$10,4)</f>
        <v>0.0308</v>
      </c>
      <c r="I38" s="322">
        <f>ROUND(I32/$I$10,4)</f>
        <v>0.168</v>
      </c>
      <c r="J38" s="324">
        <f>ROUND(J32/$J$10,4)</f>
        <v>0.1604</v>
      </c>
      <c r="K38" s="326">
        <f>ROUND(K32/$K$10,4)</f>
        <v>0.164</v>
      </c>
      <c r="O38" s="205" t="s">
        <v>16</v>
      </c>
      <c r="P38" s="209"/>
      <c r="Q38" s="20">
        <v>85</v>
      </c>
      <c r="R38" s="21">
        <v>78</v>
      </c>
      <c r="S38" s="21">
        <v>84</v>
      </c>
      <c r="T38" s="21">
        <v>92</v>
      </c>
      <c r="U38" s="21">
        <v>93</v>
      </c>
      <c r="V38" s="21">
        <f>SUM(Q38:U38)</f>
        <v>432</v>
      </c>
      <c r="W38" s="210" t="s">
        <v>16</v>
      </c>
      <c r="X38" s="211"/>
      <c r="Y38" s="21">
        <v>106</v>
      </c>
      <c r="Z38" s="21">
        <v>120</v>
      </c>
      <c r="AA38" s="21">
        <v>107</v>
      </c>
      <c r="AB38" s="21">
        <v>106</v>
      </c>
      <c r="AC38" s="21">
        <v>125</v>
      </c>
      <c r="AD38" s="22">
        <f>SUM(Y38:AC38)</f>
        <v>564</v>
      </c>
      <c r="AI38" s="205" t="s">
        <v>16</v>
      </c>
      <c r="AJ38" s="209"/>
      <c r="AK38" s="20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f>SUM(AK38:AO38)</f>
        <v>0</v>
      </c>
      <c r="AQ38" s="210" t="s">
        <v>16</v>
      </c>
      <c r="AR38" s="211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5" t="s">
        <v>16</v>
      </c>
      <c r="BD38" s="209"/>
      <c r="BE38" s="15">
        <f>Q38+AK38</f>
        <v>85</v>
      </c>
      <c r="BF38" s="15">
        <f t="shared" si="54"/>
        <v>78</v>
      </c>
      <c r="BG38" s="15">
        <f t="shared" si="54"/>
        <v>84</v>
      </c>
      <c r="BH38" s="15">
        <f t="shared" si="54"/>
        <v>92</v>
      </c>
      <c r="BI38" s="15">
        <f t="shared" si="54"/>
        <v>93</v>
      </c>
      <c r="BJ38" s="21">
        <f>SUM(BE38:BI38)</f>
        <v>432</v>
      </c>
      <c r="BK38" s="210" t="s">
        <v>16</v>
      </c>
      <c r="BL38" s="211"/>
      <c r="BM38" s="16">
        <f>Y38+AS38</f>
        <v>106</v>
      </c>
      <c r="BN38" s="16">
        <f t="shared" si="55"/>
        <v>120</v>
      </c>
      <c r="BO38" s="16">
        <f t="shared" si="55"/>
        <v>107</v>
      </c>
      <c r="BP38" s="16">
        <f t="shared" si="55"/>
        <v>106</v>
      </c>
      <c r="BQ38" s="16">
        <f t="shared" si="55"/>
        <v>125</v>
      </c>
      <c r="BR38" s="22">
        <f>SUM(BM38:BQ38)</f>
        <v>564</v>
      </c>
    </row>
    <row r="39" spans="2:70" ht="14.25" thickBot="1">
      <c r="B39" s="155" t="s">
        <v>49</v>
      </c>
      <c r="C39" s="315"/>
      <c r="D39" s="317"/>
      <c r="E39" s="319"/>
      <c r="F39" s="315"/>
      <c r="G39" s="317"/>
      <c r="H39" s="321"/>
      <c r="I39" s="323"/>
      <c r="J39" s="325"/>
      <c r="K39" s="327"/>
      <c r="L39" s="89"/>
      <c r="O39" s="205" t="s">
        <v>13</v>
      </c>
      <c r="P39" s="206"/>
      <c r="Q39" s="25">
        <f aca="true" t="shared" si="56" ref="Q39:V39">SUM(Q37:Q38)</f>
        <v>145</v>
      </c>
      <c r="R39" s="25">
        <f t="shared" si="56"/>
        <v>163</v>
      </c>
      <c r="S39" s="25">
        <f t="shared" si="56"/>
        <v>194</v>
      </c>
      <c r="T39" s="25">
        <f t="shared" si="56"/>
        <v>185</v>
      </c>
      <c r="U39" s="25">
        <f t="shared" si="56"/>
        <v>174</v>
      </c>
      <c r="V39" s="25">
        <f t="shared" si="56"/>
        <v>861</v>
      </c>
      <c r="W39" s="207" t="s">
        <v>13</v>
      </c>
      <c r="X39" s="208"/>
      <c r="Y39" s="25">
        <f aca="true" t="shared" si="57" ref="Y39:AD39">SUM(Y37:Y38)</f>
        <v>213</v>
      </c>
      <c r="Z39" s="25">
        <f t="shared" si="57"/>
        <v>208</v>
      </c>
      <c r="AA39" s="25">
        <f t="shared" si="57"/>
        <v>225</v>
      </c>
      <c r="AB39" s="25">
        <f t="shared" si="57"/>
        <v>221</v>
      </c>
      <c r="AC39" s="25">
        <f t="shared" si="57"/>
        <v>231</v>
      </c>
      <c r="AD39" s="25">
        <f t="shared" si="57"/>
        <v>1098</v>
      </c>
      <c r="AI39" s="205" t="s">
        <v>13</v>
      </c>
      <c r="AJ39" s="206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07" t="s">
        <v>13</v>
      </c>
      <c r="AR39" s="208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0</v>
      </c>
      <c r="AV39" s="25">
        <f t="shared" si="59"/>
        <v>1</v>
      </c>
      <c r="AW39" s="25">
        <f t="shared" si="59"/>
        <v>0</v>
      </c>
      <c r="AX39" s="25">
        <f t="shared" si="59"/>
        <v>1</v>
      </c>
      <c r="BC39" s="205" t="s">
        <v>13</v>
      </c>
      <c r="BD39" s="206"/>
      <c r="BE39" s="25">
        <f aca="true" t="shared" si="60" ref="BE39:BJ39">SUM(BE37:BE38)</f>
        <v>145</v>
      </c>
      <c r="BF39" s="25">
        <f t="shared" si="60"/>
        <v>163</v>
      </c>
      <c r="BG39" s="25">
        <f t="shared" si="60"/>
        <v>194</v>
      </c>
      <c r="BH39" s="25">
        <f t="shared" si="60"/>
        <v>185</v>
      </c>
      <c r="BI39" s="25">
        <f t="shared" si="60"/>
        <v>174</v>
      </c>
      <c r="BJ39" s="25">
        <f t="shared" si="60"/>
        <v>861</v>
      </c>
      <c r="BK39" s="207" t="s">
        <v>13</v>
      </c>
      <c r="BL39" s="208"/>
      <c r="BM39" s="25">
        <f aca="true" t="shared" si="61" ref="BM39:BR39">SUM(BM37:BM38)</f>
        <v>213</v>
      </c>
      <c r="BN39" s="25">
        <f t="shared" si="61"/>
        <v>208</v>
      </c>
      <c r="BO39" s="25">
        <f t="shared" si="61"/>
        <v>225</v>
      </c>
      <c r="BP39" s="25">
        <f t="shared" si="61"/>
        <v>222</v>
      </c>
      <c r="BQ39" s="25">
        <f t="shared" si="61"/>
        <v>231</v>
      </c>
      <c r="BR39" s="25">
        <f t="shared" si="61"/>
        <v>1099</v>
      </c>
    </row>
    <row r="40" spans="2:70" ht="13.5">
      <c r="B40" s="156" t="s">
        <v>60</v>
      </c>
      <c r="C40" s="315">
        <f>ROUND(C34/$C$10,4)</f>
        <v>0.135</v>
      </c>
      <c r="D40" s="317">
        <f>ROUND(D34/$D$10,4)</f>
        <v>0.2207</v>
      </c>
      <c r="E40" s="319">
        <f>ROUND(E34/$E$10,4)</f>
        <v>0.1801</v>
      </c>
      <c r="F40" s="315">
        <f>ROUND(F34/$F$10,4)</f>
        <v>0.0385</v>
      </c>
      <c r="G40" s="317">
        <f>ROUND(G34/$G$10,4)</f>
        <v>0</v>
      </c>
      <c r="H40" s="321">
        <f>ROUND(H34/$H$10,4)</f>
        <v>0.0154</v>
      </c>
      <c r="I40" s="323">
        <f>ROUND(I34/$I$10,4)</f>
        <v>0.1345</v>
      </c>
      <c r="J40" s="325">
        <f>ROUND(J34/$J$10,4)</f>
        <v>0.2193</v>
      </c>
      <c r="K40" s="327">
        <f>ROUND(K34/$K$10,4)</f>
        <v>0.1792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57" t="s">
        <v>49</v>
      </c>
      <c r="C41" s="328"/>
      <c r="D41" s="329"/>
      <c r="E41" s="330"/>
      <c r="F41" s="328"/>
      <c r="G41" s="329"/>
      <c r="H41" s="331"/>
      <c r="I41" s="332"/>
      <c r="J41" s="333"/>
      <c r="K41" s="334"/>
      <c r="O41" s="205" t="s">
        <v>11</v>
      </c>
      <c r="P41" s="206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14" t="s">
        <v>11</v>
      </c>
      <c r="X41" s="215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5" t="s">
        <v>11</v>
      </c>
      <c r="AJ41" s="206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14" t="s">
        <v>11</v>
      </c>
      <c r="AR41" s="215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5" t="s">
        <v>11</v>
      </c>
      <c r="BD41" s="206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14" t="s">
        <v>11</v>
      </c>
      <c r="BL41" s="215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97"/>
      <c r="J42" s="97"/>
      <c r="K42" s="97"/>
      <c r="O42" s="205" t="s">
        <v>17</v>
      </c>
      <c r="P42" s="209"/>
      <c r="Q42" s="15">
        <v>56</v>
      </c>
      <c r="R42" s="16">
        <v>56</v>
      </c>
      <c r="S42" s="16">
        <v>81</v>
      </c>
      <c r="T42" s="16">
        <v>80</v>
      </c>
      <c r="U42" s="16">
        <v>81</v>
      </c>
      <c r="V42" s="16">
        <f>SUM(Q42:U42)</f>
        <v>354</v>
      </c>
      <c r="W42" s="212" t="s">
        <v>14</v>
      </c>
      <c r="X42" s="213"/>
      <c r="Y42" s="16">
        <v>58</v>
      </c>
      <c r="Z42" s="16">
        <v>57</v>
      </c>
      <c r="AA42" s="16">
        <v>56</v>
      </c>
      <c r="AB42" s="16">
        <v>44</v>
      </c>
      <c r="AC42" s="16">
        <v>58</v>
      </c>
      <c r="AD42" s="17">
        <f>SUM(Y42:AC42)</f>
        <v>273</v>
      </c>
      <c r="AI42" s="205" t="s">
        <v>14</v>
      </c>
      <c r="AJ42" s="209"/>
      <c r="AK42" s="15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f>SUM(AK42:AO42)</f>
        <v>0</v>
      </c>
      <c r="AQ42" s="212" t="s">
        <v>14</v>
      </c>
      <c r="AR42" s="213"/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7">
        <f>SUM(AS42:AW42)</f>
        <v>0</v>
      </c>
      <c r="BC42" s="205" t="s">
        <v>14</v>
      </c>
      <c r="BD42" s="209"/>
      <c r="BE42" s="15">
        <f>Q42+AK42</f>
        <v>56</v>
      </c>
      <c r="BF42" s="15">
        <f aca="true" t="shared" si="62" ref="BF42:BI43">R42+AL42</f>
        <v>56</v>
      </c>
      <c r="BG42" s="15">
        <f t="shared" si="62"/>
        <v>81</v>
      </c>
      <c r="BH42" s="15">
        <f t="shared" si="62"/>
        <v>80</v>
      </c>
      <c r="BI42" s="15">
        <f t="shared" si="62"/>
        <v>81</v>
      </c>
      <c r="BJ42" s="16">
        <f>SUM(BE42:BI42)</f>
        <v>354</v>
      </c>
      <c r="BK42" s="212" t="s">
        <v>14</v>
      </c>
      <c r="BL42" s="213"/>
      <c r="BM42" s="16">
        <f>Y42+AS42</f>
        <v>58</v>
      </c>
      <c r="BN42" s="16">
        <f aca="true" t="shared" si="63" ref="BN42:BQ43">Z42+AT42</f>
        <v>57</v>
      </c>
      <c r="BO42" s="16">
        <f t="shared" si="63"/>
        <v>56</v>
      </c>
      <c r="BP42" s="16">
        <f t="shared" si="63"/>
        <v>44</v>
      </c>
      <c r="BQ42" s="16">
        <f t="shared" si="63"/>
        <v>58</v>
      </c>
      <c r="BR42" s="17">
        <f>SUM(BM42:BQ42)</f>
        <v>273</v>
      </c>
    </row>
    <row r="43" spans="9:70" ht="15.75" thickBot="1">
      <c r="I43" s="97"/>
      <c r="J43" s="97"/>
      <c r="K43" s="97"/>
      <c r="O43" s="205" t="s">
        <v>16</v>
      </c>
      <c r="P43" s="209"/>
      <c r="Q43" s="20">
        <v>82</v>
      </c>
      <c r="R43" s="21">
        <v>58</v>
      </c>
      <c r="S43" s="21">
        <v>86</v>
      </c>
      <c r="T43" s="21">
        <v>76</v>
      </c>
      <c r="U43" s="21">
        <v>78</v>
      </c>
      <c r="V43" s="21">
        <f>SUM(Q43:U43)</f>
        <v>380</v>
      </c>
      <c r="W43" s="210" t="s">
        <v>16</v>
      </c>
      <c r="X43" s="211"/>
      <c r="Y43" s="21">
        <v>68</v>
      </c>
      <c r="Z43" s="21">
        <v>63</v>
      </c>
      <c r="AA43" s="21">
        <v>66</v>
      </c>
      <c r="AB43" s="21">
        <v>74</v>
      </c>
      <c r="AC43" s="21">
        <v>81</v>
      </c>
      <c r="AD43" s="183">
        <f>SUM(Y43:AC43)</f>
        <v>352</v>
      </c>
      <c r="AI43" s="205" t="s">
        <v>16</v>
      </c>
      <c r="AJ43" s="209"/>
      <c r="AK43" s="20">
        <v>0</v>
      </c>
      <c r="AL43" s="21">
        <v>0</v>
      </c>
      <c r="AM43" s="21">
        <v>0</v>
      </c>
      <c r="AN43" s="21">
        <v>1</v>
      </c>
      <c r="AO43" s="21">
        <v>0</v>
      </c>
      <c r="AP43" s="21">
        <f>SUM(AK43:AO43)</f>
        <v>1</v>
      </c>
      <c r="AQ43" s="210" t="s">
        <v>16</v>
      </c>
      <c r="AR43" s="211"/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2">
        <f>SUM(AS43:AW43)</f>
        <v>0</v>
      </c>
      <c r="BC43" s="205" t="s">
        <v>16</v>
      </c>
      <c r="BD43" s="209"/>
      <c r="BE43" s="20">
        <f>Q43+AK43</f>
        <v>82</v>
      </c>
      <c r="BF43" s="20">
        <f t="shared" si="62"/>
        <v>58</v>
      </c>
      <c r="BG43" s="20">
        <f t="shared" si="62"/>
        <v>86</v>
      </c>
      <c r="BH43" s="20">
        <f t="shared" si="62"/>
        <v>77</v>
      </c>
      <c r="BI43" s="20">
        <f t="shared" si="62"/>
        <v>78</v>
      </c>
      <c r="BJ43" s="21">
        <f>SUM(BE43:BI43)</f>
        <v>381</v>
      </c>
      <c r="BK43" s="210" t="s">
        <v>16</v>
      </c>
      <c r="BL43" s="211"/>
      <c r="BM43" s="21">
        <f>Y43+AS43</f>
        <v>68</v>
      </c>
      <c r="BN43" s="21">
        <f t="shared" si="63"/>
        <v>63</v>
      </c>
      <c r="BO43" s="21">
        <f t="shared" si="63"/>
        <v>66</v>
      </c>
      <c r="BP43" s="21">
        <f t="shared" si="63"/>
        <v>74</v>
      </c>
      <c r="BQ43" s="21">
        <f t="shared" si="63"/>
        <v>81</v>
      </c>
      <c r="BR43" s="22">
        <f>SUM(BM43:BQ43)</f>
        <v>352</v>
      </c>
    </row>
    <row r="44" spans="15:70" ht="13.5">
      <c r="O44" s="205" t="s">
        <v>13</v>
      </c>
      <c r="P44" s="206"/>
      <c r="Q44" s="25">
        <f aca="true" t="shared" si="64" ref="Q44:V44">SUM(Q42:Q43)</f>
        <v>138</v>
      </c>
      <c r="R44" s="25">
        <f t="shared" si="64"/>
        <v>114</v>
      </c>
      <c r="S44" s="25">
        <f t="shared" si="64"/>
        <v>167</v>
      </c>
      <c r="T44" s="25">
        <f t="shared" si="64"/>
        <v>156</v>
      </c>
      <c r="U44" s="25">
        <f t="shared" si="64"/>
        <v>159</v>
      </c>
      <c r="V44" s="25">
        <f t="shared" si="64"/>
        <v>734</v>
      </c>
      <c r="W44" s="207" t="s">
        <v>13</v>
      </c>
      <c r="X44" s="208"/>
      <c r="Y44" s="25">
        <f aca="true" t="shared" si="65" ref="Y44:AD44">SUM(Y42:Y43)</f>
        <v>126</v>
      </c>
      <c r="Z44" s="25">
        <f t="shared" si="65"/>
        <v>120</v>
      </c>
      <c r="AA44" s="25">
        <f t="shared" si="65"/>
        <v>122</v>
      </c>
      <c r="AB44" s="25">
        <f t="shared" si="65"/>
        <v>118</v>
      </c>
      <c r="AC44" s="25">
        <f t="shared" si="65"/>
        <v>139</v>
      </c>
      <c r="AD44" s="25">
        <f t="shared" si="65"/>
        <v>625</v>
      </c>
      <c r="AI44" s="205" t="s">
        <v>13</v>
      </c>
      <c r="AJ44" s="206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1</v>
      </c>
      <c r="AO44" s="25">
        <f t="shared" si="66"/>
        <v>0</v>
      </c>
      <c r="AP44" s="25">
        <f t="shared" si="66"/>
        <v>1</v>
      </c>
      <c r="AQ44" s="207" t="s">
        <v>13</v>
      </c>
      <c r="AR44" s="208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5" t="s">
        <v>13</v>
      </c>
      <c r="BD44" s="206"/>
      <c r="BE44" s="25">
        <f aca="true" t="shared" si="68" ref="BE44:BJ44">SUM(BE42:BE43)</f>
        <v>138</v>
      </c>
      <c r="BF44" s="25">
        <f t="shared" si="68"/>
        <v>114</v>
      </c>
      <c r="BG44" s="25">
        <f t="shared" si="68"/>
        <v>167</v>
      </c>
      <c r="BH44" s="25">
        <f t="shared" si="68"/>
        <v>157</v>
      </c>
      <c r="BI44" s="25">
        <f t="shared" si="68"/>
        <v>159</v>
      </c>
      <c r="BJ44" s="25">
        <f t="shared" si="68"/>
        <v>735</v>
      </c>
      <c r="BK44" s="207" t="s">
        <v>13</v>
      </c>
      <c r="BL44" s="208"/>
      <c r="BM44" s="25">
        <f aca="true" t="shared" si="69" ref="BM44:BR44">SUM(BM42:BM43)</f>
        <v>126</v>
      </c>
      <c r="BN44" s="25">
        <f t="shared" si="69"/>
        <v>120</v>
      </c>
      <c r="BO44" s="25">
        <f t="shared" si="69"/>
        <v>122</v>
      </c>
      <c r="BP44" s="25">
        <f t="shared" si="69"/>
        <v>118</v>
      </c>
      <c r="BQ44" s="25">
        <f t="shared" si="69"/>
        <v>139</v>
      </c>
      <c r="BR44" s="25">
        <f t="shared" si="69"/>
        <v>625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5" t="s">
        <v>11</v>
      </c>
      <c r="P46" s="206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14" t="s">
        <v>11</v>
      </c>
      <c r="X46" s="215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5" t="s">
        <v>11</v>
      </c>
      <c r="AJ46" s="206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14" t="s">
        <v>11</v>
      </c>
      <c r="AR46" s="215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5" t="s">
        <v>11</v>
      </c>
      <c r="BD46" s="206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14" t="s">
        <v>11</v>
      </c>
      <c r="BL46" s="215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5" t="s">
        <v>14</v>
      </c>
      <c r="P47" s="209"/>
      <c r="Q47" s="15">
        <v>52</v>
      </c>
      <c r="R47" s="16">
        <v>52</v>
      </c>
      <c r="S47" s="16">
        <v>43</v>
      </c>
      <c r="T47" s="16">
        <v>55</v>
      </c>
      <c r="U47" s="16">
        <v>44</v>
      </c>
      <c r="V47" s="16">
        <f>SUM(Q47:U47)</f>
        <v>246</v>
      </c>
      <c r="W47" s="212" t="s">
        <v>14</v>
      </c>
      <c r="X47" s="213"/>
      <c r="Y47" s="16">
        <v>37</v>
      </c>
      <c r="Z47" s="16">
        <v>30</v>
      </c>
      <c r="AA47" s="16">
        <v>16</v>
      </c>
      <c r="AB47" s="16">
        <v>19</v>
      </c>
      <c r="AC47" s="16">
        <v>23</v>
      </c>
      <c r="AD47" s="17">
        <f>SUM(Y47:AC47)</f>
        <v>125</v>
      </c>
      <c r="AI47" s="205" t="s">
        <v>14</v>
      </c>
      <c r="AJ47" s="209"/>
      <c r="AK47" s="15">
        <v>0</v>
      </c>
      <c r="AL47" s="16">
        <v>1</v>
      </c>
      <c r="AM47" s="16">
        <v>0</v>
      </c>
      <c r="AN47" s="16">
        <v>0</v>
      </c>
      <c r="AO47" s="16">
        <v>0</v>
      </c>
      <c r="AP47" s="16">
        <f>SUM(AK47:AO47)</f>
        <v>1</v>
      </c>
      <c r="AQ47" s="212" t="s">
        <v>14</v>
      </c>
      <c r="AR47" s="213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5" t="s">
        <v>14</v>
      </c>
      <c r="BD47" s="209"/>
      <c r="BE47" s="15">
        <f>Q47+AK47</f>
        <v>52</v>
      </c>
      <c r="BF47" s="15">
        <f aca="true" t="shared" si="70" ref="BF47:BI48">R47+AL47</f>
        <v>53</v>
      </c>
      <c r="BG47" s="15">
        <f t="shared" si="70"/>
        <v>43</v>
      </c>
      <c r="BH47" s="15">
        <f t="shared" si="70"/>
        <v>55</v>
      </c>
      <c r="BI47" s="15">
        <f t="shared" si="70"/>
        <v>44</v>
      </c>
      <c r="BJ47" s="16">
        <f>SUM(BE47:BI47)</f>
        <v>247</v>
      </c>
      <c r="BK47" s="212" t="s">
        <v>14</v>
      </c>
      <c r="BL47" s="213"/>
      <c r="BM47" s="16">
        <f>Y47+AS47</f>
        <v>37</v>
      </c>
      <c r="BN47" s="16">
        <f aca="true" t="shared" si="71" ref="BN47:BQ48">Z47+AT47</f>
        <v>30</v>
      </c>
      <c r="BO47" s="16">
        <f t="shared" si="71"/>
        <v>16</v>
      </c>
      <c r="BP47" s="16">
        <f t="shared" si="71"/>
        <v>19</v>
      </c>
      <c r="BQ47" s="16">
        <f t="shared" si="71"/>
        <v>23</v>
      </c>
      <c r="BR47" s="17">
        <f>SUM(BM47:BQ47)</f>
        <v>125</v>
      </c>
    </row>
    <row r="48" spans="15:70" ht="14.25" thickBot="1">
      <c r="O48" s="205" t="s">
        <v>16</v>
      </c>
      <c r="P48" s="209"/>
      <c r="Q48" s="20">
        <v>88</v>
      </c>
      <c r="R48" s="21">
        <v>70</v>
      </c>
      <c r="S48" s="21">
        <v>81</v>
      </c>
      <c r="T48" s="21">
        <v>90</v>
      </c>
      <c r="U48" s="21">
        <v>69</v>
      </c>
      <c r="V48" s="21">
        <f>SUM(Q48:U48)</f>
        <v>398</v>
      </c>
      <c r="W48" s="210" t="s">
        <v>16</v>
      </c>
      <c r="X48" s="211"/>
      <c r="Y48" s="21">
        <v>76</v>
      </c>
      <c r="Z48" s="21">
        <v>68</v>
      </c>
      <c r="AA48" s="21">
        <v>70</v>
      </c>
      <c r="AB48" s="21">
        <v>44</v>
      </c>
      <c r="AC48" s="21">
        <v>48</v>
      </c>
      <c r="AD48" s="22">
        <f>SUM(Y48:AC48)</f>
        <v>306</v>
      </c>
      <c r="AI48" s="205" t="s">
        <v>16</v>
      </c>
      <c r="AJ48" s="209"/>
      <c r="AK48" s="20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f>SUM(AK48:AO48)</f>
        <v>0</v>
      </c>
      <c r="AQ48" s="210" t="s">
        <v>16</v>
      </c>
      <c r="AR48" s="211"/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2">
        <f>SUM(AS48:AW48)</f>
        <v>0</v>
      </c>
      <c r="BC48" s="205" t="s">
        <v>16</v>
      </c>
      <c r="BD48" s="209"/>
      <c r="BE48" s="20">
        <f>Q48+AK48</f>
        <v>88</v>
      </c>
      <c r="BF48" s="20">
        <f t="shared" si="70"/>
        <v>70</v>
      </c>
      <c r="BG48" s="20">
        <f t="shared" si="70"/>
        <v>81</v>
      </c>
      <c r="BH48" s="20">
        <f t="shared" si="70"/>
        <v>90</v>
      </c>
      <c r="BI48" s="20">
        <f t="shared" si="70"/>
        <v>69</v>
      </c>
      <c r="BJ48" s="21">
        <f>SUM(BE48:BI48)</f>
        <v>398</v>
      </c>
      <c r="BK48" s="210" t="s">
        <v>16</v>
      </c>
      <c r="BL48" s="211"/>
      <c r="BM48" s="21">
        <f>Y48+AS48</f>
        <v>76</v>
      </c>
      <c r="BN48" s="21">
        <f t="shared" si="71"/>
        <v>68</v>
      </c>
      <c r="BO48" s="21">
        <f t="shared" si="71"/>
        <v>70</v>
      </c>
      <c r="BP48" s="21">
        <f t="shared" si="71"/>
        <v>44</v>
      </c>
      <c r="BQ48" s="21">
        <f t="shared" si="71"/>
        <v>48</v>
      </c>
      <c r="BR48" s="22">
        <f>SUM(BM48:BQ48)</f>
        <v>306</v>
      </c>
    </row>
    <row r="49" spans="15:70" ht="13.5">
      <c r="O49" s="205" t="s">
        <v>13</v>
      </c>
      <c r="P49" s="206"/>
      <c r="Q49" s="25">
        <f aca="true" t="shared" si="72" ref="Q49:V49">SUM(Q47:Q48)</f>
        <v>140</v>
      </c>
      <c r="R49" s="25">
        <f t="shared" si="72"/>
        <v>122</v>
      </c>
      <c r="S49" s="25">
        <f t="shared" si="72"/>
        <v>124</v>
      </c>
      <c r="T49" s="25">
        <f t="shared" si="72"/>
        <v>145</v>
      </c>
      <c r="U49" s="25">
        <f t="shared" si="72"/>
        <v>113</v>
      </c>
      <c r="V49" s="25">
        <f t="shared" si="72"/>
        <v>644</v>
      </c>
      <c r="W49" s="207" t="s">
        <v>13</v>
      </c>
      <c r="X49" s="208"/>
      <c r="Y49" s="25">
        <f aca="true" t="shared" si="73" ref="Y49:AD49">SUM(Y47:Y48)</f>
        <v>113</v>
      </c>
      <c r="Z49" s="25">
        <f t="shared" si="73"/>
        <v>98</v>
      </c>
      <c r="AA49" s="25">
        <f t="shared" si="73"/>
        <v>86</v>
      </c>
      <c r="AB49" s="25">
        <f t="shared" si="73"/>
        <v>63</v>
      </c>
      <c r="AC49" s="25">
        <f t="shared" si="73"/>
        <v>71</v>
      </c>
      <c r="AD49" s="25">
        <f t="shared" si="73"/>
        <v>431</v>
      </c>
      <c r="AI49" s="205" t="s">
        <v>13</v>
      </c>
      <c r="AJ49" s="206"/>
      <c r="AK49" s="25">
        <f aca="true" t="shared" si="74" ref="AK49:AP49">SUM(AK47:AK48)</f>
        <v>0</v>
      </c>
      <c r="AL49" s="25">
        <f t="shared" si="74"/>
        <v>1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07" t="s">
        <v>13</v>
      </c>
      <c r="AR49" s="208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5" t="s">
        <v>13</v>
      </c>
      <c r="BD49" s="206"/>
      <c r="BE49" s="25">
        <f aca="true" t="shared" si="76" ref="BE49:BJ49">SUM(BE47:BE48)</f>
        <v>140</v>
      </c>
      <c r="BF49" s="25">
        <f t="shared" si="76"/>
        <v>123</v>
      </c>
      <c r="BG49" s="25">
        <f t="shared" si="76"/>
        <v>124</v>
      </c>
      <c r="BH49" s="25">
        <f t="shared" si="76"/>
        <v>145</v>
      </c>
      <c r="BI49" s="25">
        <f t="shared" si="76"/>
        <v>113</v>
      </c>
      <c r="BJ49" s="25">
        <f t="shared" si="76"/>
        <v>645</v>
      </c>
      <c r="BK49" s="207" t="s">
        <v>13</v>
      </c>
      <c r="BL49" s="208"/>
      <c r="BM49" s="25">
        <f aca="true" t="shared" si="77" ref="BM49:BR49">SUM(BM47:BM48)</f>
        <v>113</v>
      </c>
      <c r="BN49" s="25">
        <f t="shared" si="77"/>
        <v>98</v>
      </c>
      <c r="BO49" s="25">
        <f t="shared" si="77"/>
        <v>86</v>
      </c>
      <c r="BP49" s="25">
        <f t="shared" si="77"/>
        <v>63</v>
      </c>
      <c r="BQ49" s="25">
        <f t="shared" si="77"/>
        <v>71</v>
      </c>
      <c r="BR49" s="25">
        <f t="shared" si="77"/>
        <v>431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5" t="s">
        <v>11</v>
      </c>
      <c r="P51" s="206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14" t="s">
        <v>11</v>
      </c>
      <c r="X51" s="215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5" t="s">
        <v>11</v>
      </c>
      <c r="AJ51" s="206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14" t="s">
        <v>11</v>
      </c>
      <c r="AR51" s="215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5" t="s">
        <v>11</v>
      </c>
      <c r="BD51" s="206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14" t="s">
        <v>11</v>
      </c>
      <c r="BL51" s="215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5" t="s">
        <v>14</v>
      </c>
      <c r="P52" s="209"/>
      <c r="Q52" s="15">
        <v>17</v>
      </c>
      <c r="R52" s="16">
        <v>16</v>
      </c>
      <c r="S52" s="16">
        <v>11</v>
      </c>
      <c r="T52" s="16">
        <v>6</v>
      </c>
      <c r="U52" s="16">
        <v>3</v>
      </c>
      <c r="V52" s="16">
        <f>SUM(Q52:U52)</f>
        <v>53</v>
      </c>
      <c r="W52" s="212" t="s">
        <v>14</v>
      </c>
      <c r="X52" s="213"/>
      <c r="Y52" s="16">
        <v>7</v>
      </c>
      <c r="Z52" s="16">
        <v>3</v>
      </c>
      <c r="AA52" s="16">
        <v>2</v>
      </c>
      <c r="AB52" s="16">
        <v>2</v>
      </c>
      <c r="AC52" s="16">
        <v>0</v>
      </c>
      <c r="AD52" s="17">
        <f>SUM(Y52:AC52)</f>
        <v>14</v>
      </c>
      <c r="AI52" s="205" t="s">
        <v>14</v>
      </c>
      <c r="AJ52" s="209"/>
      <c r="AK52" s="15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f>SUM(AK52:AO52)</f>
        <v>0</v>
      </c>
      <c r="AQ52" s="212" t="s">
        <v>14</v>
      </c>
      <c r="AR52" s="213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5" t="s">
        <v>14</v>
      </c>
      <c r="BD52" s="209"/>
      <c r="BE52" s="15">
        <f aca="true" t="shared" si="78" ref="BE52:BI53">Q52+AK52</f>
        <v>17</v>
      </c>
      <c r="BF52" s="15">
        <f t="shared" si="78"/>
        <v>16</v>
      </c>
      <c r="BG52" s="15">
        <f t="shared" si="78"/>
        <v>11</v>
      </c>
      <c r="BH52" s="15">
        <f t="shared" si="78"/>
        <v>6</v>
      </c>
      <c r="BI52" s="15">
        <f t="shared" si="78"/>
        <v>3</v>
      </c>
      <c r="BJ52" s="16">
        <f>SUM(BE52:BI52)</f>
        <v>53</v>
      </c>
      <c r="BK52" s="212" t="s">
        <v>14</v>
      </c>
      <c r="BL52" s="213"/>
      <c r="BM52" s="16">
        <f>Y52+AS52</f>
        <v>7</v>
      </c>
      <c r="BN52" s="16">
        <f aca="true" t="shared" si="79" ref="BN52:BQ53">Z52+AT52</f>
        <v>3</v>
      </c>
      <c r="BO52" s="16">
        <f t="shared" si="79"/>
        <v>2</v>
      </c>
      <c r="BP52" s="16">
        <f t="shared" si="79"/>
        <v>2</v>
      </c>
      <c r="BQ52" s="16">
        <f t="shared" si="79"/>
        <v>0</v>
      </c>
      <c r="BR52" s="17">
        <f>SUM(BM52:BQ52)</f>
        <v>14</v>
      </c>
    </row>
    <row r="53" spans="15:70" ht="14.25" thickBot="1">
      <c r="O53" s="205" t="s">
        <v>16</v>
      </c>
      <c r="P53" s="209"/>
      <c r="Q53" s="20">
        <v>39</v>
      </c>
      <c r="R53" s="21">
        <v>42</v>
      </c>
      <c r="S53" s="21">
        <v>34</v>
      </c>
      <c r="T53" s="21">
        <v>21</v>
      </c>
      <c r="U53" s="21">
        <v>29</v>
      </c>
      <c r="V53" s="21">
        <f>SUM(Q53:U53)</f>
        <v>165</v>
      </c>
      <c r="W53" s="210" t="s">
        <v>16</v>
      </c>
      <c r="X53" s="211"/>
      <c r="Y53" s="21">
        <v>22</v>
      </c>
      <c r="Z53" s="21">
        <v>15</v>
      </c>
      <c r="AA53" s="21">
        <v>9</v>
      </c>
      <c r="AB53" s="21">
        <v>5</v>
      </c>
      <c r="AC53" s="21">
        <v>9</v>
      </c>
      <c r="AD53" s="22">
        <f>SUM(Y53:AC53)</f>
        <v>60</v>
      </c>
      <c r="AI53" s="205" t="s">
        <v>16</v>
      </c>
      <c r="AJ53" s="209"/>
      <c r="AK53" s="20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f>SUM(AK53:AO53)</f>
        <v>0</v>
      </c>
      <c r="AQ53" s="210" t="s">
        <v>16</v>
      </c>
      <c r="AR53" s="211"/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2">
        <f>SUM(AS53:AW53)</f>
        <v>0</v>
      </c>
      <c r="BC53" s="205" t="s">
        <v>16</v>
      </c>
      <c r="BD53" s="209"/>
      <c r="BE53" s="20">
        <f t="shared" si="78"/>
        <v>39</v>
      </c>
      <c r="BF53" s="20">
        <f t="shared" si="78"/>
        <v>42</v>
      </c>
      <c r="BG53" s="20">
        <f t="shared" si="78"/>
        <v>34</v>
      </c>
      <c r="BH53" s="20">
        <f t="shared" si="78"/>
        <v>21</v>
      </c>
      <c r="BI53" s="20">
        <f t="shared" si="78"/>
        <v>29</v>
      </c>
      <c r="BJ53" s="21">
        <f>SUM(BE53:BI53)</f>
        <v>165</v>
      </c>
      <c r="BK53" s="210" t="s">
        <v>16</v>
      </c>
      <c r="BL53" s="211"/>
      <c r="BM53" s="21">
        <f>Y53+AS53</f>
        <v>22</v>
      </c>
      <c r="BN53" s="21">
        <f t="shared" si="79"/>
        <v>15</v>
      </c>
      <c r="BO53" s="21">
        <f t="shared" si="79"/>
        <v>9</v>
      </c>
      <c r="BP53" s="21">
        <f t="shared" si="79"/>
        <v>5</v>
      </c>
      <c r="BQ53" s="21">
        <f t="shared" si="79"/>
        <v>9</v>
      </c>
      <c r="BR53" s="22">
        <f>SUM(BM53:BQ53)</f>
        <v>60</v>
      </c>
    </row>
    <row r="54" spans="15:70" ht="13.5">
      <c r="O54" s="205" t="s">
        <v>13</v>
      </c>
      <c r="P54" s="206"/>
      <c r="Q54" s="25">
        <f aca="true" t="shared" si="80" ref="Q54:V54">SUM(Q52:Q53)</f>
        <v>56</v>
      </c>
      <c r="R54" s="25">
        <f t="shared" si="80"/>
        <v>58</v>
      </c>
      <c r="S54" s="25">
        <f t="shared" si="80"/>
        <v>45</v>
      </c>
      <c r="T54" s="25">
        <f t="shared" si="80"/>
        <v>27</v>
      </c>
      <c r="U54" s="25">
        <f t="shared" si="80"/>
        <v>32</v>
      </c>
      <c r="V54" s="25">
        <f t="shared" si="80"/>
        <v>218</v>
      </c>
      <c r="W54" s="207" t="s">
        <v>13</v>
      </c>
      <c r="X54" s="208"/>
      <c r="Y54" s="25">
        <f aca="true" t="shared" si="81" ref="Y54:AD54">SUM(Y52:Y53)</f>
        <v>29</v>
      </c>
      <c r="Z54" s="25">
        <f t="shared" si="81"/>
        <v>18</v>
      </c>
      <c r="AA54" s="25">
        <f t="shared" si="81"/>
        <v>11</v>
      </c>
      <c r="AB54" s="25">
        <f t="shared" si="81"/>
        <v>7</v>
      </c>
      <c r="AC54" s="25">
        <f t="shared" si="81"/>
        <v>9</v>
      </c>
      <c r="AD54" s="25">
        <f t="shared" si="81"/>
        <v>74</v>
      </c>
      <c r="AI54" s="205" t="s">
        <v>13</v>
      </c>
      <c r="AJ54" s="206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07" t="s">
        <v>13</v>
      </c>
      <c r="AR54" s="208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5" t="s">
        <v>13</v>
      </c>
      <c r="BD54" s="206"/>
      <c r="BE54" s="25">
        <f aca="true" t="shared" si="84" ref="BE54:BJ54">SUM(BE52:BE53)</f>
        <v>56</v>
      </c>
      <c r="BF54" s="25">
        <f t="shared" si="84"/>
        <v>58</v>
      </c>
      <c r="BG54" s="25">
        <f t="shared" si="84"/>
        <v>45</v>
      </c>
      <c r="BH54" s="25">
        <f t="shared" si="84"/>
        <v>27</v>
      </c>
      <c r="BI54" s="25">
        <f t="shared" si="84"/>
        <v>32</v>
      </c>
      <c r="BJ54" s="25">
        <f t="shared" si="84"/>
        <v>218</v>
      </c>
      <c r="BK54" s="207" t="s">
        <v>13</v>
      </c>
      <c r="BL54" s="208"/>
      <c r="BM54" s="25">
        <f aca="true" t="shared" si="85" ref="BM54:BR54">SUM(BM52:BM53)</f>
        <v>29</v>
      </c>
      <c r="BN54" s="25">
        <f t="shared" si="85"/>
        <v>18</v>
      </c>
      <c r="BO54" s="25">
        <f t="shared" si="85"/>
        <v>11</v>
      </c>
      <c r="BP54" s="25">
        <f t="shared" si="85"/>
        <v>7</v>
      </c>
      <c r="BQ54" s="25">
        <f t="shared" si="85"/>
        <v>9</v>
      </c>
      <c r="BR54" s="25">
        <f t="shared" si="85"/>
        <v>74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5" t="s">
        <v>11</v>
      </c>
      <c r="P56" s="206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14" t="s">
        <v>11</v>
      </c>
      <c r="X56" s="215"/>
      <c r="Y56" s="14">
        <v>105</v>
      </c>
      <c r="Z56" s="14">
        <v>106</v>
      </c>
      <c r="AA56" s="14">
        <v>107</v>
      </c>
      <c r="AB56" s="14" t="s">
        <v>87</v>
      </c>
      <c r="AC56" s="14" t="s">
        <v>87</v>
      </c>
      <c r="AD56" s="14" t="s">
        <v>13</v>
      </c>
      <c r="AI56" s="205" t="s">
        <v>11</v>
      </c>
      <c r="AJ56" s="206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14" t="s">
        <v>11</v>
      </c>
      <c r="AR56" s="215"/>
      <c r="AS56" s="14">
        <v>105</v>
      </c>
      <c r="AT56" s="14">
        <v>106</v>
      </c>
      <c r="AU56" s="14">
        <v>107</v>
      </c>
      <c r="AV56" s="14" t="s">
        <v>87</v>
      </c>
      <c r="AW56" s="14" t="s">
        <v>87</v>
      </c>
      <c r="AX56" s="14" t="s">
        <v>13</v>
      </c>
      <c r="BC56" s="205" t="s">
        <v>11</v>
      </c>
      <c r="BD56" s="206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14" t="s">
        <v>11</v>
      </c>
      <c r="BL56" s="215"/>
      <c r="BM56" s="14">
        <v>105</v>
      </c>
      <c r="BN56" s="14">
        <v>106</v>
      </c>
      <c r="BO56" s="14">
        <v>107</v>
      </c>
      <c r="BP56" s="14" t="s">
        <v>87</v>
      </c>
      <c r="BQ56" s="14" t="s">
        <v>87</v>
      </c>
      <c r="BR56" s="14" t="s">
        <v>13</v>
      </c>
    </row>
    <row r="57" spans="15:70" ht="14.25" thickBot="1">
      <c r="O57" s="205" t="s">
        <v>14</v>
      </c>
      <c r="P57" s="209"/>
      <c r="Q57" s="36"/>
      <c r="R57" s="37"/>
      <c r="S57" s="37"/>
      <c r="T57" s="37"/>
      <c r="U57" s="37"/>
      <c r="V57" s="37">
        <f>SUM(Q57:U57)</f>
        <v>0</v>
      </c>
      <c r="W57" s="212" t="s">
        <v>14</v>
      </c>
      <c r="X57" s="213"/>
      <c r="Y57" s="37"/>
      <c r="Z57" s="37"/>
      <c r="AA57" s="37"/>
      <c r="AB57" s="37"/>
      <c r="AC57" s="37"/>
      <c r="AD57" s="17">
        <f>SUM(Y57:AC57)</f>
        <v>0</v>
      </c>
      <c r="AI57" s="205" t="s">
        <v>14</v>
      </c>
      <c r="AJ57" s="209"/>
      <c r="AK57" s="36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f>SUM(AK57:AO57)</f>
        <v>0</v>
      </c>
      <c r="AQ57" s="212" t="s">
        <v>14</v>
      </c>
      <c r="AR57" s="213"/>
      <c r="AS57" s="37">
        <v>0</v>
      </c>
      <c r="AT57" s="37">
        <v>0</v>
      </c>
      <c r="AU57" s="37">
        <v>0</v>
      </c>
      <c r="AV57" s="37"/>
      <c r="AW57" s="37"/>
      <c r="AX57" s="17">
        <f>SUM(AS57:AW57)</f>
        <v>0</v>
      </c>
      <c r="BC57" s="205" t="s">
        <v>14</v>
      </c>
      <c r="BD57" s="209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2" t="s">
        <v>14</v>
      </c>
      <c r="BL57" s="213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5" t="s">
        <v>16</v>
      </c>
      <c r="P58" s="209"/>
      <c r="Q58" s="40">
        <v>5</v>
      </c>
      <c r="R58" s="38">
        <v>2</v>
      </c>
      <c r="S58" s="38">
        <v>0</v>
      </c>
      <c r="T58" s="38">
        <v>2</v>
      </c>
      <c r="U58" s="38">
        <v>2</v>
      </c>
      <c r="V58" s="37">
        <f>SUM(Q58:U58)</f>
        <v>11</v>
      </c>
      <c r="W58" s="210" t="s">
        <v>16</v>
      </c>
      <c r="X58" s="211"/>
      <c r="Y58" s="38"/>
      <c r="Z58" s="38"/>
      <c r="AA58" s="38"/>
      <c r="AB58" s="38"/>
      <c r="AC58" s="38"/>
      <c r="AD58" s="22">
        <f>SUM(Y58:AC58)</f>
        <v>0</v>
      </c>
      <c r="AI58" s="205" t="s">
        <v>16</v>
      </c>
      <c r="AJ58" s="209"/>
      <c r="AK58" s="40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f>SUM(AK58:AO58)</f>
        <v>0</v>
      </c>
      <c r="AQ58" s="210" t="s">
        <v>16</v>
      </c>
      <c r="AR58" s="211"/>
      <c r="AS58" s="38">
        <v>0</v>
      </c>
      <c r="AT58" s="38">
        <v>0</v>
      </c>
      <c r="AU58" s="38">
        <v>0</v>
      </c>
      <c r="AV58" s="38"/>
      <c r="AW58" s="38"/>
      <c r="AX58" s="22">
        <f>SUM(AS58:AW58)</f>
        <v>0</v>
      </c>
      <c r="BC58" s="205" t="s">
        <v>16</v>
      </c>
      <c r="BD58" s="209"/>
      <c r="BE58" s="40">
        <f>Q58+AK58</f>
        <v>5</v>
      </c>
      <c r="BF58" s="40">
        <f t="shared" si="86"/>
        <v>2</v>
      </c>
      <c r="BG58" s="40">
        <f t="shared" si="86"/>
        <v>0</v>
      </c>
      <c r="BH58" s="40">
        <f t="shared" si="86"/>
        <v>2</v>
      </c>
      <c r="BI58" s="40">
        <f t="shared" si="86"/>
        <v>2</v>
      </c>
      <c r="BJ58" s="38">
        <f>SUM(BE58:BI58)</f>
        <v>11</v>
      </c>
      <c r="BK58" s="210" t="s">
        <v>16</v>
      </c>
      <c r="BL58" s="211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5" t="s">
        <v>13</v>
      </c>
      <c r="P59" s="206"/>
      <c r="Q59" s="25">
        <f aca="true" t="shared" si="88" ref="Q59:V59">SUM(Q57:Q58)</f>
        <v>5</v>
      </c>
      <c r="R59" s="25">
        <f t="shared" si="88"/>
        <v>2</v>
      </c>
      <c r="S59" s="25">
        <f t="shared" si="88"/>
        <v>0</v>
      </c>
      <c r="T59" s="25">
        <f t="shared" si="88"/>
        <v>2</v>
      </c>
      <c r="U59" s="25">
        <f t="shared" si="88"/>
        <v>2</v>
      </c>
      <c r="V59" s="25">
        <f t="shared" si="88"/>
        <v>11</v>
      </c>
      <c r="W59" s="207" t="s">
        <v>13</v>
      </c>
      <c r="X59" s="208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5" t="s">
        <v>13</v>
      </c>
      <c r="AJ59" s="206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07" t="s">
        <v>13</v>
      </c>
      <c r="AR59" s="208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5" t="s">
        <v>13</v>
      </c>
      <c r="BD59" s="206"/>
      <c r="BE59" s="25">
        <f aca="true" t="shared" si="92" ref="BE59:BJ59">SUM(BE57:BE58)</f>
        <v>5</v>
      </c>
      <c r="BF59" s="25">
        <f t="shared" si="92"/>
        <v>2</v>
      </c>
      <c r="BG59" s="25">
        <f t="shared" si="92"/>
        <v>0</v>
      </c>
      <c r="BH59" s="25">
        <f t="shared" si="92"/>
        <v>2</v>
      </c>
      <c r="BI59" s="25">
        <f t="shared" si="92"/>
        <v>2</v>
      </c>
      <c r="BJ59" s="25">
        <f t="shared" si="92"/>
        <v>11</v>
      </c>
      <c r="BK59" s="207" t="s">
        <v>13</v>
      </c>
      <c r="BL59" s="208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335" t="s">
        <v>61</v>
      </c>
      <c r="AF60" s="335"/>
      <c r="AY60" s="335" t="s">
        <v>61</v>
      </c>
      <c r="AZ60" s="335"/>
      <c r="BS60" s="335" t="s">
        <v>61</v>
      </c>
      <c r="BT60" s="335"/>
    </row>
    <row r="61" spans="17:72" ht="14.25">
      <c r="Q61" s="336" t="s">
        <v>19</v>
      </c>
      <c r="R61" s="337"/>
      <c r="S61" s="338"/>
      <c r="T61" s="158"/>
      <c r="U61" s="159"/>
      <c r="V61" s="339" t="s">
        <v>20</v>
      </c>
      <c r="W61" s="340"/>
      <c r="X61" s="341"/>
      <c r="Y61" s="160"/>
      <c r="Z61" s="160"/>
      <c r="AA61" s="342" t="s">
        <v>21</v>
      </c>
      <c r="AB61" s="343"/>
      <c r="AC61" s="344"/>
      <c r="AE61" s="161" t="s">
        <v>23</v>
      </c>
      <c r="AF61" s="161" t="s">
        <v>24</v>
      </c>
      <c r="AK61" s="196" t="s">
        <v>19</v>
      </c>
      <c r="AL61" s="197"/>
      <c r="AM61" s="198"/>
      <c r="AN61" s="41"/>
      <c r="AP61" s="199" t="s">
        <v>20</v>
      </c>
      <c r="AQ61" s="200"/>
      <c r="AR61" s="201"/>
      <c r="AS61" s="42"/>
      <c r="AT61" s="42"/>
      <c r="AU61" s="202" t="s">
        <v>21</v>
      </c>
      <c r="AV61" s="203"/>
      <c r="AW61" s="204"/>
      <c r="AY61" s="161" t="s">
        <v>23</v>
      </c>
      <c r="AZ61" s="161" t="s">
        <v>24</v>
      </c>
      <c r="BE61" s="196" t="s">
        <v>19</v>
      </c>
      <c r="BF61" s="197"/>
      <c r="BG61" s="198"/>
      <c r="BH61" s="41"/>
      <c r="BJ61" s="199" t="s">
        <v>20</v>
      </c>
      <c r="BK61" s="200"/>
      <c r="BL61" s="201"/>
      <c r="BM61" s="42"/>
      <c r="BN61" s="42"/>
      <c r="BO61" s="202" t="s">
        <v>21</v>
      </c>
      <c r="BP61" s="203"/>
      <c r="BQ61" s="204"/>
      <c r="BS61" s="161" t="s">
        <v>23</v>
      </c>
      <c r="BT61" s="161" t="s">
        <v>24</v>
      </c>
    </row>
    <row r="62" spans="17:72" ht="14.25">
      <c r="Q62" s="162" t="s">
        <v>17</v>
      </c>
      <c r="R62" s="345">
        <f>V7+AD7+V12</f>
        <v>650</v>
      </c>
      <c r="S62" s="346"/>
      <c r="T62" s="158"/>
      <c r="U62" s="159"/>
      <c r="V62" s="162" t="s">
        <v>17</v>
      </c>
      <c r="W62" s="345">
        <f>AD12+V17+AD17+V22+AD22+V27+AD27+V32+AD32+V37</f>
        <v>3018</v>
      </c>
      <c r="X62" s="346"/>
      <c r="Y62" s="163"/>
      <c r="Z62" s="163"/>
      <c r="AA62" s="162" t="s">
        <v>17</v>
      </c>
      <c r="AB62" s="345">
        <f>AD37+V42+AD42+V47+AD47+V52+AD52+V57+AD57</f>
        <v>1599</v>
      </c>
      <c r="AC62" s="346"/>
      <c r="AD62" s="164" t="s">
        <v>17</v>
      </c>
      <c r="AE62" s="165">
        <f>AD37+V42</f>
        <v>888</v>
      </c>
      <c r="AF62" s="165">
        <f>AD42+V47+AD47+V52+AD52+V57+AD57</f>
        <v>711</v>
      </c>
      <c r="AK62" s="43" t="s">
        <v>17</v>
      </c>
      <c r="AL62" s="193">
        <f>AP7+AX7+AP12</f>
        <v>0</v>
      </c>
      <c r="AM62" s="195"/>
      <c r="AN62" s="41"/>
      <c r="AP62" s="43" t="s">
        <v>17</v>
      </c>
      <c r="AQ62" s="193">
        <f>AX12+AP17+AX17+AP22+AX22+AP27+AX27+AP32+AX32+AP37</f>
        <v>24</v>
      </c>
      <c r="AR62" s="195"/>
      <c r="AS62" s="44"/>
      <c r="AT62" s="44"/>
      <c r="AU62" s="43" t="s">
        <v>17</v>
      </c>
      <c r="AV62" s="193">
        <f>AX37+AP42+AX42+AP47+AX47+AP52+AX52+AP57+AX57</f>
        <v>2</v>
      </c>
      <c r="AW62" s="195"/>
      <c r="AX62" s="164" t="s">
        <v>17</v>
      </c>
      <c r="AY62" s="165">
        <f>AX37+AP42</f>
        <v>1</v>
      </c>
      <c r="AZ62" s="165">
        <f>AX42+AP47+AX47+AP52+AX52+AP57+AX57</f>
        <v>1</v>
      </c>
      <c r="BE62" s="43" t="s">
        <v>17</v>
      </c>
      <c r="BF62" s="193">
        <f>BJ7+BR7+BJ12</f>
        <v>650</v>
      </c>
      <c r="BG62" s="195"/>
      <c r="BH62" s="41"/>
      <c r="BJ62" s="43" t="s">
        <v>17</v>
      </c>
      <c r="BK62" s="193">
        <f>BR12+BJ17+BR17+BJ22+BR22+BJ27+BR27+BJ32+BR32+BJ37</f>
        <v>3042</v>
      </c>
      <c r="BL62" s="195"/>
      <c r="BM62" s="44"/>
      <c r="BN62" s="44"/>
      <c r="BO62" s="43" t="s">
        <v>17</v>
      </c>
      <c r="BP62" s="193">
        <f>BR37+BJ42+BR42+BJ47+BR47+BJ52+BR52+BJ57+BR57</f>
        <v>1601</v>
      </c>
      <c r="BQ62" s="195"/>
      <c r="BR62" s="164" t="s">
        <v>17</v>
      </c>
      <c r="BS62" s="165">
        <f>BR37+BJ42</f>
        <v>889</v>
      </c>
      <c r="BT62" s="165">
        <f>BR42+BJ47+BR47+BJ52+BR52+BJ57+BR57</f>
        <v>712</v>
      </c>
    </row>
    <row r="63" spans="17:72" ht="15" thickBot="1">
      <c r="Q63" s="166" t="s">
        <v>15</v>
      </c>
      <c r="R63" s="347">
        <f>V8+AD8+V13</f>
        <v>675</v>
      </c>
      <c r="S63" s="348"/>
      <c r="T63" s="158"/>
      <c r="U63" s="159"/>
      <c r="V63" s="166" t="s">
        <v>15</v>
      </c>
      <c r="W63" s="347">
        <f>AD13+V18+AD18+V23+AD23+V28+AD28+V33+AD33+V38</f>
        <v>2942</v>
      </c>
      <c r="X63" s="348"/>
      <c r="Y63" s="163"/>
      <c r="Z63" s="163"/>
      <c r="AA63" s="166" t="s">
        <v>15</v>
      </c>
      <c r="AB63" s="347">
        <f>AD38+V43+AD43+V48+AD48+V53+AD53+V58+AD58</f>
        <v>2236</v>
      </c>
      <c r="AC63" s="348"/>
      <c r="AD63" s="164" t="s">
        <v>15</v>
      </c>
      <c r="AE63" s="167">
        <f>AD38+V43</f>
        <v>944</v>
      </c>
      <c r="AF63" s="167">
        <f>AD43+V48+AD48+V53+AD53+V58+AD58</f>
        <v>1292</v>
      </c>
      <c r="AK63" s="43" t="s">
        <v>15</v>
      </c>
      <c r="AL63" s="193">
        <f>AP8+AX8+AP13</f>
        <v>0</v>
      </c>
      <c r="AM63" s="195"/>
      <c r="AN63" s="41"/>
      <c r="AP63" s="43" t="s">
        <v>15</v>
      </c>
      <c r="AQ63" s="193">
        <f>AX13+AP18+AX18+AP23+AX23+AP28+AX28+AP33+AX33+AP38</f>
        <v>38</v>
      </c>
      <c r="AR63" s="195"/>
      <c r="AS63" s="44"/>
      <c r="AT63" s="44"/>
      <c r="AU63" s="43" t="s">
        <v>15</v>
      </c>
      <c r="AV63" s="193">
        <f>AX38+AP43+AX43+AP48+AX48+AP53+AX53+AP58+AX58</f>
        <v>1</v>
      </c>
      <c r="AW63" s="195"/>
      <c r="AX63" s="164" t="s">
        <v>15</v>
      </c>
      <c r="AY63" s="167">
        <f>AX38+AP43</f>
        <v>1</v>
      </c>
      <c r="AZ63" s="167">
        <f>AX43+AP48+AX48+AP53+AX53+AP58+AX58</f>
        <v>0</v>
      </c>
      <c r="BE63" s="43" t="s">
        <v>15</v>
      </c>
      <c r="BF63" s="193">
        <f>BJ8+BR8+BJ13</f>
        <v>675</v>
      </c>
      <c r="BG63" s="195"/>
      <c r="BH63" s="41"/>
      <c r="BJ63" s="43" t="s">
        <v>15</v>
      </c>
      <c r="BK63" s="193">
        <f>BR13+BJ18+BR18+BJ23+BR23+BJ28+BR28+BJ33+BR33+BJ38</f>
        <v>2980</v>
      </c>
      <c r="BL63" s="195"/>
      <c r="BM63" s="44"/>
      <c r="BN63" s="44"/>
      <c r="BO63" s="43" t="s">
        <v>15</v>
      </c>
      <c r="BP63" s="193">
        <f>BR38+BJ43+BR43+BJ48+BR48+BJ53+BR53+BJ58+BR58</f>
        <v>2237</v>
      </c>
      <c r="BQ63" s="194"/>
      <c r="BR63" s="164" t="s">
        <v>15</v>
      </c>
      <c r="BS63" s="167">
        <f>BR38+BJ43</f>
        <v>945</v>
      </c>
      <c r="BT63" s="167">
        <f>BR43+BJ48+BR48+BJ53+BR53+BJ58+BR58</f>
        <v>1292</v>
      </c>
    </row>
    <row r="64" spans="17:76" ht="15" thickBot="1">
      <c r="Q64" s="168" t="s">
        <v>13</v>
      </c>
      <c r="R64" s="349">
        <f>R62+R63</f>
        <v>1325</v>
      </c>
      <c r="S64" s="350"/>
      <c r="T64" s="158"/>
      <c r="U64" s="159"/>
      <c r="V64" s="168" t="s">
        <v>13</v>
      </c>
      <c r="W64" s="349">
        <f>W62+W63</f>
        <v>5960</v>
      </c>
      <c r="X64" s="350"/>
      <c r="Y64" s="163"/>
      <c r="Z64" s="163"/>
      <c r="AA64" s="168" t="s">
        <v>13</v>
      </c>
      <c r="AB64" s="349">
        <f>AB62+AB63</f>
        <v>3835</v>
      </c>
      <c r="AC64" s="350"/>
      <c r="AD64" s="164" t="s">
        <v>13</v>
      </c>
      <c r="AE64" s="169">
        <f>AD39+V44</f>
        <v>1832</v>
      </c>
      <c r="AF64" s="170">
        <f>AD44+V49+AD49+V54+AD54+V59+AD59</f>
        <v>2003</v>
      </c>
      <c r="AK64" s="43" t="s">
        <v>13</v>
      </c>
      <c r="AL64" s="193">
        <f>AL62+AL63</f>
        <v>0</v>
      </c>
      <c r="AM64" s="195"/>
      <c r="AN64" s="41"/>
      <c r="AP64" s="43" t="s">
        <v>13</v>
      </c>
      <c r="AQ64" s="193">
        <f>AQ62+AQ63</f>
        <v>62</v>
      </c>
      <c r="AR64" s="195"/>
      <c r="AS64" s="44"/>
      <c r="AT64" s="44"/>
      <c r="AU64" s="43" t="s">
        <v>13</v>
      </c>
      <c r="AV64" s="193">
        <f>AV62+AV63</f>
        <v>3</v>
      </c>
      <c r="AW64" s="195"/>
      <c r="AX64" s="164" t="s">
        <v>13</v>
      </c>
      <c r="AY64" s="169">
        <f>AX39+AP44</f>
        <v>2</v>
      </c>
      <c r="AZ64" s="170">
        <f>AX44+AP49+AX49+AP54+AX54+AP59+AX59</f>
        <v>1</v>
      </c>
      <c r="BE64" s="43" t="s">
        <v>13</v>
      </c>
      <c r="BF64" s="193">
        <f>BF62+BF63</f>
        <v>1325</v>
      </c>
      <c r="BG64" s="195"/>
      <c r="BH64" s="41"/>
      <c r="BJ64" s="43" t="s">
        <v>13</v>
      </c>
      <c r="BK64" s="193">
        <f>BK62+BK63</f>
        <v>6022</v>
      </c>
      <c r="BL64" s="195"/>
      <c r="BM64" s="44"/>
      <c r="BN64" s="44"/>
      <c r="BO64" s="43" t="s">
        <v>13</v>
      </c>
      <c r="BP64" s="193">
        <f>BP62+BP63</f>
        <v>3838</v>
      </c>
      <c r="BQ64" s="195"/>
      <c r="BR64" s="164" t="s">
        <v>13</v>
      </c>
      <c r="BS64" s="169">
        <f>BR39+BJ44</f>
        <v>1834</v>
      </c>
      <c r="BT64" s="170">
        <f>BR44+BJ49+BR49+BJ54+BR54+BJ59+BR59</f>
        <v>2004</v>
      </c>
      <c r="BW64" s="45"/>
      <c r="BX64" s="45"/>
    </row>
    <row r="65" spans="17:76" ht="14.25">
      <c r="Q65" s="171" t="s">
        <v>88</v>
      </c>
      <c r="R65" s="351">
        <f>R64/O9</f>
        <v>0.1191546762589928</v>
      </c>
      <c r="S65" s="352"/>
      <c r="T65" s="159"/>
      <c r="U65" s="159"/>
      <c r="V65" s="171" t="s">
        <v>88</v>
      </c>
      <c r="W65" s="351">
        <f>W64/O9</f>
        <v>0.5359712230215827</v>
      </c>
      <c r="X65" s="352"/>
      <c r="Y65" s="172"/>
      <c r="Z65" s="172"/>
      <c r="AA65" s="171" t="s">
        <v>88</v>
      </c>
      <c r="AB65" s="351">
        <f>AB64/O9</f>
        <v>0.3448741007194245</v>
      </c>
      <c r="AC65" s="352"/>
      <c r="AE65" s="173">
        <f>AE64/O9</f>
        <v>0.1647482014388489</v>
      </c>
      <c r="AF65" s="173">
        <f>AF64/O9</f>
        <v>0.18012589928057554</v>
      </c>
      <c r="AK65" s="46" t="s">
        <v>88</v>
      </c>
      <c r="AL65" s="190">
        <f>AL64/AI9</f>
        <v>0</v>
      </c>
      <c r="AM65" s="191"/>
      <c r="AP65" s="46" t="s">
        <v>88</v>
      </c>
      <c r="AQ65" s="190">
        <f>AQ64/AI9</f>
        <v>0.9538461538461539</v>
      </c>
      <c r="AR65" s="191"/>
      <c r="AS65" s="47"/>
      <c r="AT65" s="47"/>
      <c r="AU65" s="46" t="s">
        <v>88</v>
      </c>
      <c r="AV65" s="190">
        <f>AV64/AI9</f>
        <v>0.046153846153846156</v>
      </c>
      <c r="AW65" s="191"/>
      <c r="AY65" s="173">
        <f>AY64/AI9</f>
        <v>0.03076923076923077</v>
      </c>
      <c r="AZ65" s="173">
        <f>AZ64/AI9</f>
        <v>0.015384615384615385</v>
      </c>
      <c r="BE65" s="46" t="s">
        <v>88</v>
      </c>
      <c r="BF65" s="190">
        <f>BF64/BC9</f>
        <v>0.11846222619579794</v>
      </c>
      <c r="BG65" s="191"/>
      <c r="BJ65" s="46" t="s">
        <v>88</v>
      </c>
      <c r="BK65" s="190">
        <f>BK64/BC9</f>
        <v>0.538399642378185</v>
      </c>
      <c r="BL65" s="191"/>
      <c r="BM65" s="47"/>
      <c r="BN65" s="47"/>
      <c r="BO65" s="46" t="s">
        <v>88</v>
      </c>
      <c r="BP65" s="190">
        <f>BP64/BC9</f>
        <v>0.343138131426017</v>
      </c>
      <c r="BQ65" s="191"/>
      <c r="BS65" s="173">
        <f>BS64/BC9</f>
        <v>0.1639696021457309</v>
      </c>
      <c r="BT65" s="173">
        <f>BT64/BC9</f>
        <v>0.1791685292802861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192">
        <f>V27+AD27+V32+AD32+V37</f>
        <v>1779</v>
      </c>
      <c r="AA74" s="192"/>
    </row>
    <row r="75" spans="23:27" ht="13.5">
      <c r="W75" s="49"/>
      <c r="X75" s="49"/>
      <c r="Y75" s="50" t="s">
        <v>31</v>
      </c>
      <c r="Z75" s="192">
        <f>V28+AD28+V33+AD33+V38</f>
        <v>1749</v>
      </c>
      <c r="AA75" s="192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75" zoomScaleSheetLayoutView="75" zoomScalePageLayoutView="0" workbookViewId="0" topLeftCell="A1">
      <selection activeCell="AZ21" sqref="AZ21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51"/>
      <c r="M1" s="30" t="s">
        <v>33</v>
      </c>
      <c r="N1" s="2"/>
      <c r="O1" s="2"/>
    </row>
    <row r="2" spans="1:9" ht="13.5" customHeight="1">
      <c r="A2" s="353"/>
      <c r="B2" s="353"/>
      <c r="C2" s="237" t="s">
        <v>34</v>
      </c>
      <c r="D2" s="237"/>
      <c r="E2" s="237"/>
      <c r="F2" s="237"/>
      <c r="G2" s="237"/>
      <c r="H2" s="237"/>
      <c r="I2" s="237"/>
    </row>
    <row r="3" spans="1:67" ht="13.5" customHeight="1">
      <c r="A3" s="353"/>
      <c r="B3" s="353"/>
      <c r="C3" s="237"/>
      <c r="D3" s="237"/>
      <c r="E3" s="237"/>
      <c r="F3" s="237"/>
      <c r="G3" s="237"/>
      <c r="H3" s="237"/>
      <c r="I3" s="237"/>
      <c r="Q3" s="232" t="s">
        <v>1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K3" s="232" t="s">
        <v>2</v>
      </c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BE3" s="232" t="s">
        <v>3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7:70" ht="14.25">
      <c r="G4" s="238" t="s">
        <v>89</v>
      </c>
      <c r="H4" s="239"/>
      <c r="I4" s="239"/>
      <c r="J4" s="239"/>
      <c r="K4" s="239"/>
      <c r="M4" s="3" t="s">
        <v>4</v>
      </c>
      <c r="N4" s="4"/>
      <c r="O4" s="3"/>
      <c r="V4" s="5"/>
      <c r="W4" s="6"/>
      <c r="X4" s="6"/>
      <c r="Z4" s="233" t="str">
        <f>G4</f>
        <v>平成28年12月31日現在 </v>
      </c>
      <c r="AA4" s="234"/>
      <c r="AB4" s="234"/>
      <c r="AC4" s="234"/>
      <c r="AD4" s="234"/>
      <c r="AG4" s="7" t="s">
        <v>5</v>
      </c>
      <c r="AH4" s="8"/>
      <c r="AI4" s="7"/>
      <c r="AP4" s="5"/>
      <c r="AQ4" s="6"/>
      <c r="AR4" s="6"/>
      <c r="AT4" s="235" t="str">
        <f>Z4</f>
        <v>平成28年12月31日現在 </v>
      </c>
      <c r="AU4" s="236"/>
      <c r="AV4" s="236"/>
      <c r="AW4" s="236"/>
      <c r="AX4" s="236"/>
      <c r="BA4" s="9" t="s">
        <v>6</v>
      </c>
      <c r="BB4" s="10"/>
      <c r="BC4" s="9"/>
      <c r="BJ4" s="5"/>
      <c r="BK4" s="6"/>
      <c r="BL4" s="6"/>
      <c r="BN4" s="235" t="str">
        <f>AT4</f>
        <v>平成28年12月31日現在 </v>
      </c>
      <c r="BO4" s="236"/>
      <c r="BP4" s="236"/>
      <c r="BQ4" s="236"/>
      <c r="BR4" s="236"/>
    </row>
    <row r="5" spans="13:70" ht="14.25" thickBot="1">
      <c r="M5" s="226" t="s">
        <v>7</v>
      </c>
      <c r="N5" s="227"/>
      <c r="O5" s="228" t="s">
        <v>8</v>
      </c>
      <c r="P5" s="229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226" t="s">
        <v>7</v>
      </c>
      <c r="AH5" s="227"/>
      <c r="AI5" s="226" t="s">
        <v>9</v>
      </c>
      <c r="AJ5" s="195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226" t="s">
        <v>7</v>
      </c>
      <c r="BB5" s="227"/>
      <c r="BC5" s="230" t="s">
        <v>10</v>
      </c>
      <c r="BD5" s="23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240" t="s">
        <v>36</v>
      </c>
      <c r="C6" s="242" t="s">
        <v>37</v>
      </c>
      <c r="D6" s="243"/>
      <c r="E6" s="244"/>
      <c r="F6" s="245" t="s">
        <v>38</v>
      </c>
      <c r="G6" s="243"/>
      <c r="H6" s="246"/>
      <c r="I6" s="247" t="s">
        <v>39</v>
      </c>
      <c r="J6" s="248"/>
      <c r="K6" s="249"/>
      <c r="L6" s="52"/>
      <c r="M6" s="205" t="s">
        <v>11</v>
      </c>
      <c r="N6" s="206"/>
      <c r="O6" s="224" t="s">
        <v>90</v>
      </c>
      <c r="P6" s="22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14" t="s">
        <v>11</v>
      </c>
      <c r="X6" s="215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5" t="s">
        <v>11</v>
      </c>
      <c r="AH6" s="206"/>
      <c r="AI6" s="224" t="s">
        <v>91</v>
      </c>
      <c r="AJ6" s="22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14" t="s">
        <v>11</v>
      </c>
      <c r="AR6" s="215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5" t="s">
        <v>11</v>
      </c>
      <c r="BB6" s="206"/>
      <c r="BC6" s="224" t="s">
        <v>91</v>
      </c>
      <c r="BD6" s="22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14" t="s">
        <v>11</v>
      </c>
      <c r="BL6" s="215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241"/>
      <c r="C7" s="53" t="s">
        <v>17</v>
      </c>
      <c r="D7" s="54" t="s">
        <v>15</v>
      </c>
      <c r="E7" s="55" t="s">
        <v>40</v>
      </c>
      <c r="F7" s="56" t="s">
        <v>17</v>
      </c>
      <c r="G7" s="54" t="s">
        <v>15</v>
      </c>
      <c r="H7" s="55" t="s">
        <v>40</v>
      </c>
      <c r="I7" s="57" t="s">
        <v>17</v>
      </c>
      <c r="J7" s="58" t="s">
        <v>15</v>
      </c>
      <c r="K7" s="59" t="s">
        <v>40</v>
      </c>
      <c r="M7" s="205" t="s">
        <v>14</v>
      </c>
      <c r="N7" s="206"/>
      <c r="O7" s="217">
        <f>V7+AD7+V12+AD12+V17+AD17+V22+AD22+V27+AD27+V32+AD32+V37+AD37+V42+AD42+V47+AD47+V52+AD52+V57+AD57</f>
        <v>5269</v>
      </c>
      <c r="P7" s="221"/>
      <c r="Q7" s="15">
        <v>30</v>
      </c>
      <c r="R7" s="16">
        <v>37</v>
      </c>
      <c r="S7" s="16">
        <v>30</v>
      </c>
      <c r="T7" s="16">
        <v>36</v>
      </c>
      <c r="U7" s="16">
        <v>36</v>
      </c>
      <c r="V7" s="16">
        <f>SUM(Q7:U7)</f>
        <v>169</v>
      </c>
      <c r="W7" s="212" t="s">
        <v>14</v>
      </c>
      <c r="X7" s="213"/>
      <c r="Y7" s="16">
        <v>46</v>
      </c>
      <c r="Z7" s="16">
        <v>33</v>
      </c>
      <c r="AA7" s="16">
        <v>45</v>
      </c>
      <c r="AB7" s="16">
        <v>42</v>
      </c>
      <c r="AC7" s="16">
        <v>44</v>
      </c>
      <c r="AD7" s="17">
        <f>SUM(Y7:AC7)</f>
        <v>210</v>
      </c>
      <c r="AG7" s="205" t="s">
        <v>14</v>
      </c>
      <c r="AH7" s="206"/>
      <c r="AI7" s="217">
        <f>AP7+AX7+AP12+AX12+AP17+AX17+AP22+AX22+AP27+AX27+AP32+AX32+AP37+AX37+AP42+AX42+AP47+AX47+AP52+AX52+AP57+AX57</f>
        <v>25</v>
      </c>
      <c r="AJ7" s="221"/>
      <c r="AK7" s="15"/>
      <c r="AL7" s="16"/>
      <c r="AM7" s="16"/>
      <c r="AN7" s="16"/>
      <c r="AO7" s="16"/>
      <c r="AP7" s="16">
        <f>SUM(AK7:AO7)</f>
        <v>0</v>
      </c>
      <c r="AQ7" s="212" t="s">
        <v>14</v>
      </c>
      <c r="AR7" s="213"/>
      <c r="AS7" s="16"/>
      <c r="AT7" s="16"/>
      <c r="AU7" s="16"/>
      <c r="AV7" s="16"/>
      <c r="AW7" s="16"/>
      <c r="AX7" s="17">
        <f>SUM(AS7:AW7)</f>
        <v>0</v>
      </c>
      <c r="BA7" s="205" t="s">
        <v>14</v>
      </c>
      <c r="BB7" s="206"/>
      <c r="BC7" s="217">
        <f>BJ7+BR7+BJ12+BR12+BJ17+BR17+BJ22+BR22+BJ27+BR27+BJ32+BR32+BJ37+BR37+BJ42+BR42+BJ47+BR47+BJ52+BR52+BJ57+BR57</f>
        <v>5294</v>
      </c>
      <c r="BD7" s="221"/>
      <c r="BE7" s="15">
        <f>Q7+AK7</f>
        <v>30</v>
      </c>
      <c r="BF7" s="16">
        <f aca="true" t="shared" si="0" ref="BF7:BJ8">R7+AL7</f>
        <v>37</v>
      </c>
      <c r="BG7" s="16">
        <f t="shared" si="0"/>
        <v>30</v>
      </c>
      <c r="BH7" s="16">
        <f t="shared" si="0"/>
        <v>36</v>
      </c>
      <c r="BI7" s="17">
        <f t="shared" si="0"/>
        <v>36</v>
      </c>
      <c r="BJ7" s="18">
        <f t="shared" si="0"/>
        <v>169</v>
      </c>
      <c r="BK7" s="223" t="s">
        <v>14</v>
      </c>
      <c r="BL7" s="223"/>
      <c r="BM7" s="15">
        <f>Y7+AS7</f>
        <v>46</v>
      </c>
      <c r="BN7" s="16">
        <f aca="true" t="shared" si="1" ref="BN7:BQ8">Z7+AT7</f>
        <v>33</v>
      </c>
      <c r="BO7" s="16">
        <f t="shared" si="1"/>
        <v>45</v>
      </c>
      <c r="BP7" s="16">
        <f t="shared" si="1"/>
        <v>42</v>
      </c>
      <c r="BQ7" s="17">
        <f t="shared" si="1"/>
        <v>44</v>
      </c>
      <c r="BR7" s="19">
        <f>SUM(BM7:BQ7)</f>
        <v>210</v>
      </c>
    </row>
    <row r="8" spans="2:70" ht="12.75" customHeight="1" thickBot="1">
      <c r="B8" s="60" t="s">
        <v>41</v>
      </c>
      <c r="C8" s="61">
        <f aca="true" t="shared" si="2" ref="C8:H8">+C10-C9</f>
        <v>3668</v>
      </c>
      <c r="D8" s="62">
        <f t="shared" si="2"/>
        <v>3618</v>
      </c>
      <c r="E8" s="63">
        <f t="shared" si="2"/>
        <v>7286</v>
      </c>
      <c r="F8" s="64">
        <f t="shared" si="2"/>
        <v>23</v>
      </c>
      <c r="G8" s="65">
        <f t="shared" si="2"/>
        <v>38</v>
      </c>
      <c r="H8" s="63">
        <f t="shared" si="2"/>
        <v>61</v>
      </c>
      <c r="I8" s="66">
        <f aca="true" t="shared" si="3" ref="I8:K10">+C8+F8</f>
        <v>3691</v>
      </c>
      <c r="J8" s="67">
        <f t="shared" si="3"/>
        <v>3656</v>
      </c>
      <c r="K8" s="68">
        <f t="shared" si="3"/>
        <v>7347</v>
      </c>
      <c r="L8" s="69"/>
      <c r="M8" s="205" t="s">
        <v>15</v>
      </c>
      <c r="N8" s="206"/>
      <c r="O8" s="217">
        <f>V8+AD8+V13+AD13+V18+AD18+V23+AD23+V28+AD28+V33+AD33+V38+AD38+V43+AD43+V48+AD48+V53+AD53+V58+AD58</f>
        <v>5851</v>
      </c>
      <c r="P8" s="221"/>
      <c r="Q8" s="20">
        <v>27</v>
      </c>
      <c r="R8" s="21">
        <v>36</v>
      </c>
      <c r="S8" s="21">
        <v>40</v>
      </c>
      <c r="T8" s="21">
        <v>34</v>
      </c>
      <c r="U8" s="21">
        <v>51</v>
      </c>
      <c r="V8" s="21">
        <f>SUM(Q8:U8)</f>
        <v>188</v>
      </c>
      <c r="W8" s="210" t="s">
        <v>16</v>
      </c>
      <c r="X8" s="211"/>
      <c r="Y8" s="21">
        <v>48</v>
      </c>
      <c r="Z8" s="38">
        <v>38</v>
      </c>
      <c r="AA8" s="21">
        <v>45</v>
      </c>
      <c r="AB8" s="21">
        <v>33</v>
      </c>
      <c r="AC8" s="21">
        <v>49</v>
      </c>
      <c r="AD8" s="22">
        <f>SUM(Y8:AC8)</f>
        <v>213</v>
      </c>
      <c r="AG8" s="205" t="s">
        <v>15</v>
      </c>
      <c r="AH8" s="206"/>
      <c r="AI8" s="217">
        <f>AP8+AX8+AP13+AX13+AP18+AX18+AP23+AX23+AP28+AX28+AP33+AX33+AP38+AX38+AP43+AX43+AP48+AX48+AP53+AX53+AP58+AX58</f>
        <v>39</v>
      </c>
      <c r="AJ8" s="221"/>
      <c r="AK8" s="20"/>
      <c r="AL8" s="21"/>
      <c r="AM8" s="21"/>
      <c r="AN8" s="21"/>
      <c r="AO8" s="21"/>
      <c r="AP8" s="21">
        <f>SUM(AK8:AO8)</f>
        <v>0</v>
      </c>
      <c r="AQ8" s="210" t="s">
        <v>16</v>
      </c>
      <c r="AR8" s="211"/>
      <c r="AS8" s="21"/>
      <c r="AT8" s="21"/>
      <c r="AU8" s="21"/>
      <c r="AV8" s="21"/>
      <c r="AW8" s="21"/>
      <c r="AX8" s="22">
        <f>SUM(AS8:AW8)</f>
        <v>0</v>
      </c>
      <c r="BA8" s="205" t="s">
        <v>15</v>
      </c>
      <c r="BB8" s="206"/>
      <c r="BC8" s="217">
        <f>BJ8+BR8+BJ13+BR13+BJ18+BR18+BJ23+BR23+BJ28+BR28+BJ33+BR33+BJ38+BR38+BJ43+BR43+BJ48+BR48+BJ53+BR53+BJ58+BR58</f>
        <v>5890</v>
      </c>
      <c r="BD8" s="221"/>
      <c r="BE8" s="20">
        <f>Q8+AK8</f>
        <v>27</v>
      </c>
      <c r="BF8" s="21">
        <f t="shared" si="0"/>
        <v>36</v>
      </c>
      <c r="BG8" s="21">
        <f t="shared" si="0"/>
        <v>40</v>
      </c>
      <c r="BH8" s="21">
        <f t="shared" si="0"/>
        <v>34</v>
      </c>
      <c r="BI8" s="22">
        <f t="shared" si="0"/>
        <v>51</v>
      </c>
      <c r="BJ8" s="23">
        <f>SUM(BE8:BI8)</f>
        <v>188</v>
      </c>
      <c r="BK8" s="216" t="s">
        <v>16</v>
      </c>
      <c r="BL8" s="216"/>
      <c r="BM8" s="20">
        <f>Y8+AS8</f>
        <v>48</v>
      </c>
      <c r="BN8" s="21">
        <f t="shared" si="1"/>
        <v>38</v>
      </c>
      <c r="BO8" s="21">
        <f t="shared" si="1"/>
        <v>45</v>
      </c>
      <c r="BP8" s="21">
        <f t="shared" si="1"/>
        <v>33</v>
      </c>
      <c r="BQ8" s="22">
        <f t="shared" si="1"/>
        <v>49</v>
      </c>
      <c r="BR8" s="24">
        <f>SUM(BM8:BQ8)</f>
        <v>213</v>
      </c>
    </row>
    <row r="9" spans="2:70" ht="15.75" thickBot="1">
      <c r="B9" s="70" t="s">
        <v>42</v>
      </c>
      <c r="C9" s="71">
        <f>AB62</f>
        <v>1601</v>
      </c>
      <c r="D9" s="72">
        <f>AB63</f>
        <v>2233</v>
      </c>
      <c r="E9" s="73">
        <f>+C9+D9</f>
        <v>3834</v>
      </c>
      <c r="F9" s="74">
        <f>AV62</f>
        <v>2</v>
      </c>
      <c r="G9" s="72">
        <f>AV63</f>
        <v>1</v>
      </c>
      <c r="H9" s="73">
        <f>SUM(F9:G9)</f>
        <v>3</v>
      </c>
      <c r="I9" s="75">
        <f t="shared" si="3"/>
        <v>1603</v>
      </c>
      <c r="J9" s="76">
        <f t="shared" si="3"/>
        <v>2234</v>
      </c>
      <c r="K9" s="77">
        <f t="shared" si="3"/>
        <v>3837</v>
      </c>
      <c r="L9" s="69"/>
      <c r="M9" s="205" t="s">
        <v>13</v>
      </c>
      <c r="N9" s="206"/>
      <c r="O9" s="217">
        <f>SUM(O7:O8)</f>
        <v>11120</v>
      </c>
      <c r="P9" s="218"/>
      <c r="Q9" s="25">
        <f aca="true" t="shared" si="4" ref="Q9:V9">SUM(Q7:Q8)</f>
        <v>57</v>
      </c>
      <c r="R9" s="25">
        <f t="shared" si="4"/>
        <v>73</v>
      </c>
      <c r="S9" s="25">
        <f t="shared" si="4"/>
        <v>70</v>
      </c>
      <c r="T9" s="25">
        <f t="shared" si="4"/>
        <v>70</v>
      </c>
      <c r="U9" s="25">
        <f t="shared" si="4"/>
        <v>87</v>
      </c>
      <c r="V9" s="25">
        <f t="shared" si="4"/>
        <v>357</v>
      </c>
      <c r="W9" s="219" t="s">
        <v>13</v>
      </c>
      <c r="X9" s="220"/>
      <c r="Y9" s="25">
        <f aca="true" t="shared" si="5" ref="Y9:AD9">SUM(Y7:Y8)</f>
        <v>94</v>
      </c>
      <c r="Z9" s="25">
        <f t="shared" si="5"/>
        <v>71</v>
      </c>
      <c r="AA9" s="25">
        <f t="shared" si="5"/>
        <v>90</v>
      </c>
      <c r="AB9" s="25">
        <f t="shared" si="5"/>
        <v>75</v>
      </c>
      <c r="AC9" s="25">
        <f t="shared" si="5"/>
        <v>93</v>
      </c>
      <c r="AD9" s="25">
        <f t="shared" si="5"/>
        <v>423</v>
      </c>
      <c r="AG9" s="205" t="s">
        <v>13</v>
      </c>
      <c r="AH9" s="206"/>
      <c r="AI9" s="217">
        <f>SUM(AI7:AI8)</f>
        <v>64</v>
      </c>
      <c r="AJ9" s="218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9" t="s">
        <v>13</v>
      </c>
      <c r="AR9" s="220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5" t="s">
        <v>13</v>
      </c>
      <c r="BB9" s="206"/>
      <c r="BC9" s="217">
        <f>SUM(BC7:BC8)</f>
        <v>11184</v>
      </c>
      <c r="BD9" s="221"/>
      <c r="BE9" s="26">
        <f aca="true" t="shared" si="8" ref="BE9:BJ9">SUM(BE7:BE8)</f>
        <v>57</v>
      </c>
      <c r="BF9" s="27">
        <f t="shared" si="8"/>
        <v>73</v>
      </c>
      <c r="BG9" s="27">
        <f t="shared" si="8"/>
        <v>70</v>
      </c>
      <c r="BH9" s="27">
        <f t="shared" si="8"/>
        <v>70</v>
      </c>
      <c r="BI9" s="28">
        <f t="shared" si="8"/>
        <v>87</v>
      </c>
      <c r="BJ9" s="29">
        <f t="shared" si="8"/>
        <v>357</v>
      </c>
      <c r="BK9" s="222" t="s">
        <v>13</v>
      </c>
      <c r="BL9" s="222"/>
      <c r="BM9" s="26">
        <f aca="true" t="shared" si="9" ref="BM9:BR9">SUM(BM7:BM8)</f>
        <v>94</v>
      </c>
      <c r="BN9" s="27">
        <f t="shared" si="9"/>
        <v>71</v>
      </c>
      <c r="BO9" s="27">
        <f t="shared" si="9"/>
        <v>90</v>
      </c>
      <c r="BP9" s="27">
        <f t="shared" si="9"/>
        <v>75</v>
      </c>
      <c r="BQ9" s="28">
        <f t="shared" si="9"/>
        <v>93</v>
      </c>
      <c r="BR9" s="29">
        <f t="shared" si="9"/>
        <v>423</v>
      </c>
    </row>
    <row r="10" spans="2:70" ht="15.75" thickBot="1">
      <c r="B10" s="78" t="s">
        <v>13</v>
      </c>
      <c r="C10" s="79">
        <f>O7</f>
        <v>5269</v>
      </c>
      <c r="D10" s="80">
        <f>O8</f>
        <v>5851</v>
      </c>
      <c r="E10" s="81">
        <f>+C10+D10</f>
        <v>11120</v>
      </c>
      <c r="F10" s="82">
        <f>AI7</f>
        <v>25</v>
      </c>
      <c r="G10" s="80">
        <f>AI8</f>
        <v>39</v>
      </c>
      <c r="H10" s="81">
        <f>SUM(F10:G10)</f>
        <v>64</v>
      </c>
      <c r="I10" s="83">
        <f t="shared" si="3"/>
        <v>5294</v>
      </c>
      <c r="J10" s="84">
        <f t="shared" si="3"/>
        <v>5890</v>
      </c>
      <c r="K10" s="85">
        <f t="shared" si="3"/>
        <v>11184</v>
      </c>
      <c r="L10" s="69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86"/>
      <c r="D11" s="86"/>
      <c r="E11" s="69"/>
      <c r="F11" s="86"/>
      <c r="G11" s="86"/>
      <c r="H11" s="69"/>
      <c r="I11" s="87"/>
      <c r="J11" s="87"/>
      <c r="K11" s="88"/>
      <c r="L11" s="89"/>
      <c r="O11" s="205" t="s">
        <v>11</v>
      </c>
      <c r="P11" s="206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14" t="s">
        <v>11</v>
      </c>
      <c r="X11" s="215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5" t="s">
        <v>11</v>
      </c>
      <c r="AJ11" s="206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14" t="s">
        <v>11</v>
      </c>
      <c r="AR11" s="215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5" t="s">
        <v>11</v>
      </c>
      <c r="BD11" s="206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14" t="s">
        <v>11</v>
      </c>
      <c r="BL11" s="215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90" t="s">
        <v>43</v>
      </c>
      <c r="C12" s="91">
        <f aca="true" t="shared" si="10" ref="C12:K12">ROUND(C9/C10*100,2)</f>
        <v>30.39</v>
      </c>
      <c r="D12" s="182">
        <f t="shared" si="10"/>
        <v>38.16</v>
      </c>
      <c r="E12" s="93">
        <f t="shared" si="10"/>
        <v>34.48</v>
      </c>
      <c r="F12" s="91">
        <f t="shared" si="10"/>
        <v>8</v>
      </c>
      <c r="G12" s="182">
        <f t="shared" si="10"/>
        <v>2.56</v>
      </c>
      <c r="H12" s="93">
        <f t="shared" si="10"/>
        <v>4.69</v>
      </c>
      <c r="I12" s="94">
        <f t="shared" si="10"/>
        <v>30.28</v>
      </c>
      <c r="J12" s="95">
        <f t="shared" si="10"/>
        <v>37.93</v>
      </c>
      <c r="K12" s="96">
        <f t="shared" si="10"/>
        <v>34.31</v>
      </c>
      <c r="L12" s="89"/>
      <c r="N12" s="176"/>
      <c r="O12" s="205" t="s">
        <v>14</v>
      </c>
      <c r="P12" s="209"/>
      <c r="Q12" s="36">
        <v>58</v>
      </c>
      <c r="R12" s="16">
        <v>58</v>
      </c>
      <c r="S12" s="16">
        <v>52</v>
      </c>
      <c r="T12" s="16">
        <v>63</v>
      </c>
      <c r="U12" s="16">
        <v>41</v>
      </c>
      <c r="V12" s="16">
        <f>SUM(Q12:U12)</f>
        <v>272</v>
      </c>
      <c r="W12" s="212" t="s">
        <v>14</v>
      </c>
      <c r="X12" s="213"/>
      <c r="Y12" s="16">
        <v>46</v>
      </c>
      <c r="Z12" s="16">
        <v>57</v>
      </c>
      <c r="AA12" s="16">
        <v>58</v>
      </c>
      <c r="AB12" s="16">
        <v>49</v>
      </c>
      <c r="AC12" s="16">
        <v>50</v>
      </c>
      <c r="AD12" s="17">
        <f>SUM(Y12:AC12)</f>
        <v>260</v>
      </c>
      <c r="AI12" s="205" t="s">
        <v>14</v>
      </c>
      <c r="AJ12" s="209"/>
      <c r="AK12" s="15"/>
      <c r="AL12" s="16"/>
      <c r="AM12" s="16"/>
      <c r="AN12" s="16"/>
      <c r="AO12" s="16"/>
      <c r="AP12" s="16">
        <f>SUM(AK12:AO12)</f>
        <v>0</v>
      </c>
      <c r="AQ12" s="212" t="s">
        <v>14</v>
      </c>
      <c r="AR12" s="213"/>
      <c r="AS12" s="16"/>
      <c r="AT12" s="16"/>
      <c r="AU12" s="16"/>
      <c r="AV12" s="16"/>
      <c r="AW12" s="16">
        <v>1</v>
      </c>
      <c r="AX12" s="17">
        <f>SUM(AS12:AW12)</f>
        <v>1</v>
      </c>
      <c r="BC12" s="205" t="s">
        <v>14</v>
      </c>
      <c r="BD12" s="209"/>
      <c r="BE12" s="34">
        <f>Q12+AK12</f>
        <v>58</v>
      </c>
      <c r="BF12" s="34">
        <f aca="true" t="shared" si="11" ref="BF12:BI13">R12+AL12</f>
        <v>58</v>
      </c>
      <c r="BG12" s="34">
        <f t="shared" si="11"/>
        <v>52</v>
      </c>
      <c r="BH12" s="34">
        <f t="shared" si="11"/>
        <v>63</v>
      </c>
      <c r="BI12" s="34">
        <f t="shared" si="11"/>
        <v>41</v>
      </c>
      <c r="BJ12" s="16">
        <f>SUM(BE12:BI12)</f>
        <v>272</v>
      </c>
      <c r="BK12" s="212" t="s">
        <v>14</v>
      </c>
      <c r="BL12" s="213"/>
      <c r="BM12" s="16">
        <f>Y12+AS12</f>
        <v>46</v>
      </c>
      <c r="BN12" s="16">
        <f aca="true" t="shared" si="12" ref="BN12:BQ13">Z12+AT12</f>
        <v>57</v>
      </c>
      <c r="BO12" s="16">
        <f t="shared" si="12"/>
        <v>58</v>
      </c>
      <c r="BP12" s="16">
        <f t="shared" si="12"/>
        <v>49</v>
      </c>
      <c r="BQ12" s="16">
        <f t="shared" si="12"/>
        <v>51</v>
      </c>
      <c r="BR12" s="17">
        <f>SUM(BM12:BQ12)</f>
        <v>261</v>
      </c>
    </row>
    <row r="13" spans="5:70" ht="16.5" thickBot="1" thickTop="1">
      <c r="E13" s="48"/>
      <c r="H13" s="48"/>
      <c r="I13" s="97"/>
      <c r="J13" s="97"/>
      <c r="K13" s="98"/>
      <c r="L13" s="89"/>
      <c r="O13" s="205" t="s">
        <v>16</v>
      </c>
      <c r="P13" s="209"/>
      <c r="Q13" s="20">
        <v>58</v>
      </c>
      <c r="R13" s="21">
        <v>53</v>
      </c>
      <c r="S13" s="21">
        <v>58</v>
      </c>
      <c r="T13" s="21">
        <v>48</v>
      </c>
      <c r="U13" s="21">
        <v>57</v>
      </c>
      <c r="V13" s="21">
        <f>SUM(Q13:U13)</f>
        <v>274</v>
      </c>
      <c r="W13" s="210" t="s">
        <v>16</v>
      </c>
      <c r="X13" s="211"/>
      <c r="Y13" s="21">
        <v>67</v>
      </c>
      <c r="Z13" s="21">
        <v>58</v>
      </c>
      <c r="AA13" s="21">
        <v>43</v>
      </c>
      <c r="AB13" s="21">
        <v>46</v>
      </c>
      <c r="AC13" s="21">
        <v>50</v>
      </c>
      <c r="AD13" s="22">
        <f>SUM(Y13:AC13)</f>
        <v>264</v>
      </c>
      <c r="AI13" s="205" t="s">
        <v>16</v>
      </c>
      <c r="AJ13" s="209"/>
      <c r="AK13" s="20"/>
      <c r="AL13" s="21"/>
      <c r="AM13" s="21"/>
      <c r="AN13" s="21"/>
      <c r="AO13" s="21"/>
      <c r="AP13" s="21">
        <f>SUM(AK13:AO13)</f>
        <v>0</v>
      </c>
      <c r="AQ13" s="210" t="s">
        <v>16</v>
      </c>
      <c r="AR13" s="211"/>
      <c r="AS13" s="21"/>
      <c r="AT13" s="21"/>
      <c r="AU13" s="21"/>
      <c r="AV13" s="21"/>
      <c r="AW13" s="21">
        <v>1</v>
      </c>
      <c r="AX13" s="22">
        <f>SUM(AS13:AW13)</f>
        <v>1</v>
      </c>
      <c r="BC13" s="205" t="s">
        <v>16</v>
      </c>
      <c r="BD13" s="209"/>
      <c r="BE13" s="34">
        <f>Q13+AK13</f>
        <v>58</v>
      </c>
      <c r="BF13" s="34">
        <f t="shared" si="11"/>
        <v>53</v>
      </c>
      <c r="BG13" s="34">
        <f t="shared" si="11"/>
        <v>58</v>
      </c>
      <c r="BH13" s="34">
        <f t="shared" si="11"/>
        <v>48</v>
      </c>
      <c r="BI13" s="34">
        <f t="shared" si="11"/>
        <v>57</v>
      </c>
      <c r="BJ13" s="21">
        <f>SUM(BE13:BI13)</f>
        <v>274</v>
      </c>
      <c r="BK13" s="210" t="s">
        <v>16</v>
      </c>
      <c r="BL13" s="211"/>
      <c r="BM13" s="16">
        <f>Y13+AS13</f>
        <v>67</v>
      </c>
      <c r="BN13" s="16">
        <f t="shared" si="12"/>
        <v>58</v>
      </c>
      <c r="BO13" s="16">
        <f t="shared" si="12"/>
        <v>43</v>
      </c>
      <c r="BP13" s="16">
        <f t="shared" si="12"/>
        <v>46</v>
      </c>
      <c r="BQ13" s="16">
        <f t="shared" si="12"/>
        <v>51</v>
      </c>
      <c r="BR13" s="22">
        <f>SUM(BM13:BQ13)</f>
        <v>265</v>
      </c>
    </row>
    <row r="14" spans="1:70" ht="15">
      <c r="A14" s="2"/>
      <c r="E14" s="48"/>
      <c r="H14" s="48"/>
      <c r="I14" s="97"/>
      <c r="J14" s="97"/>
      <c r="K14" s="98"/>
      <c r="L14" s="99"/>
      <c r="O14" s="205" t="s">
        <v>13</v>
      </c>
      <c r="P14" s="206"/>
      <c r="Q14" s="25">
        <f aca="true" t="shared" si="13" ref="Q14:V14">SUM(Q12:Q13)</f>
        <v>116</v>
      </c>
      <c r="R14" s="25">
        <f t="shared" si="13"/>
        <v>111</v>
      </c>
      <c r="S14" s="25">
        <f t="shared" si="13"/>
        <v>110</v>
      </c>
      <c r="T14" s="25">
        <f t="shared" si="13"/>
        <v>111</v>
      </c>
      <c r="U14" s="25">
        <f t="shared" si="13"/>
        <v>98</v>
      </c>
      <c r="V14" s="25">
        <f t="shared" si="13"/>
        <v>546</v>
      </c>
      <c r="W14" s="207" t="s">
        <v>13</v>
      </c>
      <c r="X14" s="208"/>
      <c r="Y14" s="25">
        <f aca="true" t="shared" si="14" ref="Y14:AD14">SUM(Y12:Y13)</f>
        <v>113</v>
      </c>
      <c r="Z14" s="25">
        <f t="shared" si="14"/>
        <v>115</v>
      </c>
      <c r="AA14" s="25">
        <f t="shared" si="14"/>
        <v>101</v>
      </c>
      <c r="AB14" s="25">
        <f t="shared" si="14"/>
        <v>95</v>
      </c>
      <c r="AC14" s="25">
        <f t="shared" si="14"/>
        <v>100</v>
      </c>
      <c r="AD14" s="25">
        <f t="shared" si="14"/>
        <v>524</v>
      </c>
      <c r="AI14" s="205" t="s">
        <v>13</v>
      </c>
      <c r="AJ14" s="206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07" t="s">
        <v>13</v>
      </c>
      <c r="AR14" s="208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2</v>
      </c>
      <c r="AX14" s="25">
        <f t="shared" si="16"/>
        <v>2</v>
      </c>
      <c r="BC14" s="205" t="s">
        <v>13</v>
      </c>
      <c r="BD14" s="206"/>
      <c r="BE14" s="25">
        <f aca="true" t="shared" si="17" ref="BE14:BJ14">SUM(BE12:BE13)</f>
        <v>116</v>
      </c>
      <c r="BF14" s="25">
        <f t="shared" si="17"/>
        <v>111</v>
      </c>
      <c r="BG14" s="25">
        <f t="shared" si="17"/>
        <v>110</v>
      </c>
      <c r="BH14" s="25">
        <f t="shared" si="17"/>
        <v>111</v>
      </c>
      <c r="BI14" s="25">
        <f t="shared" si="17"/>
        <v>98</v>
      </c>
      <c r="BJ14" s="25">
        <f t="shared" si="17"/>
        <v>546</v>
      </c>
      <c r="BK14" s="207" t="s">
        <v>13</v>
      </c>
      <c r="BL14" s="208"/>
      <c r="BM14" s="25">
        <f aca="true" t="shared" si="18" ref="BM14:BR14">SUM(BM12:BM13)</f>
        <v>113</v>
      </c>
      <c r="BN14" s="25">
        <f t="shared" si="18"/>
        <v>115</v>
      </c>
      <c r="BO14" s="25">
        <f t="shared" si="18"/>
        <v>101</v>
      </c>
      <c r="BP14" s="25">
        <f t="shared" si="18"/>
        <v>95</v>
      </c>
      <c r="BQ14" s="25">
        <f t="shared" si="18"/>
        <v>102</v>
      </c>
      <c r="BR14" s="25">
        <f t="shared" si="18"/>
        <v>526</v>
      </c>
    </row>
    <row r="15" spans="1:70" ht="15.75" thickBot="1">
      <c r="A15" s="2"/>
      <c r="E15" s="48"/>
      <c r="H15" s="48"/>
      <c r="I15" s="97"/>
      <c r="J15" s="97"/>
      <c r="K15" s="98"/>
      <c r="L15" s="99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00" t="s">
        <v>44</v>
      </c>
      <c r="C16" s="250" t="s">
        <v>37</v>
      </c>
      <c r="D16" s="251"/>
      <c r="E16" s="252"/>
      <c r="F16" s="250" t="s">
        <v>38</v>
      </c>
      <c r="G16" s="251"/>
      <c r="H16" s="252"/>
      <c r="I16" s="253" t="s">
        <v>45</v>
      </c>
      <c r="J16" s="254"/>
      <c r="K16" s="255"/>
      <c r="L16" s="69"/>
      <c r="O16" s="205" t="s">
        <v>11</v>
      </c>
      <c r="P16" s="206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14" t="s">
        <v>11</v>
      </c>
      <c r="X16" s="215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5" t="s">
        <v>11</v>
      </c>
      <c r="AJ16" s="206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14" t="s">
        <v>11</v>
      </c>
      <c r="AR16" s="215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5" t="s">
        <v>11</v>
      </c>
      <c r="BD16" s="206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14" t="s">
        <v>11</v>
      </c>
      <c r="BL16" s="215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01" t="s">
        <v>46</v>
      </c>
      <c r="C17" s="102">
        <f>V27+AD27+V32+AD32+V37</f>
        <v>1784</v>
      </c>
      <c r="D17" s="103">
        <f>V28+AD28+V33+AD33+V38</f>
        <v>1752</v>
      </c>
      <c r="E17" s="104">
        <f>SUM(C17:D17)</f>
        <v>3536</v>
      </c>
      <c r="F17" s="105">
        <f>AP27+AX27+AP32+AX32+AP37</f>
        <v>3</v>
      </c>
      <c r="G17" s="103">
        <f>AP28+AX28+AP33+AX33+AP38</f>
        <v>19</v>
      </c>
      <c r="H17" s="104">
        <f>SUM(F17:G17)</f>
        <v>22</v>
      </c>
      <c r="I17" s="106">
        <f aca="true" t="shared" si="19" ref="I17:K20">+C17+F17</f>
        <v>1787</v>
      </c>
      <c r="J17" s="107">
        <f t="shared" si="19"/>
        <v>1771</v>
      </c>
      <c r="K17" s="108">
        <f t="shared" si="19"/>
        <v>3558</v>
      </c>
      <c r="L17" s="69"/>
      <c r="O17" s="205" t="s">
        <v>14</v>
      </c>
      <c r="P17" s="209"/>
      <c r="Q17" s="15">
        <v>50</v>
      </c>
      <c r="R17" s="16">
        <v>38</v>
      </c>
      <c r="S17" s="16">
        <v>46</v>
      </c>
      <c r="T17" s="16">
        <v>29</v>
      </c>
      <c r="U17" s="16">
        <v>46</v>
      </c>
      <c r="V17" s="16">
        <f>SUM(Q17:U17)</f>
        <v>209</v>
      </c>
      <c r="W17" s="212" t="s">
        <v>14</v>
      </c>
      <c r="X17" s="213"/>
      <c r="Y17" s="16">
        <v>35</v>
      </c>
      <c r="Z17" s="16">
        <v>46</v>
      </c>
      <c r="AA17" s="16">
        <v>43</v>
      </c>
      <c r="AB17" s="16">
        <v>38</v>
      </c>
      <c r="AC17" s="16">
        <v>43</v>
      </c>
      <c r="AD17" s="17">
        <f>SUM(Y17:AC17)</f>
        <v>205</v>
      </c>
      <c r="AI17" s="205" t="s">
        <v>14</v>
      </c>
      <c r="AJ17" s="209"/>
      <c r="AK17" s="36">
        <v>1</v>
      </c>
      <c r="AL17" s="16"/>
      <c r="AM17" s="16"/>
      <c r="AN17" s="16">
        <v>1</v>
      </c>
      <c r="AO17" s="16">
        <v>2</v>
      </c>
      <c r="AP17" s="16">
        <f>SUM(AK17:AO17)</f>
        <v>4</v>
      </c>
      <c r="AQ17" s="212" t="s">
        <v>14</v>
      </c>
      <c r="AR17" s="213"/>
      <c r="AS17" s="16">
        <v>3</v>
      </c>
      <c r="AT17" s="16">
        <v>1</v>
      </c>
      <c r="AU17" s="16">
        <v>1</v>
      </c>
      <c r="AV17" s="16">
        <v>1</v>
      </c>
      <c r="AW17" s="16">
        <v>2</v>
      </c>
      <c r="AX17" s="17">
        <f>SUM(AS17:AW17)</f>
        <v>8</v>
      </c>
      <c r="BC17" s="205" t="s">
        <v>14</v>
      </c>
      <c r="BD17" s="209"/>
      <c r="BE17" s="15">
        <f>Q17+AK17</f>
        <v>51</v>
      </c>
      <c r="BF17" s="15">
        <f aca="true" t="shared" si="20" ref="BF17:BI18">R17+AL17</f>
        <v>38</v>
      </c>
      <c r="BG17" s="15">
        <f t="shared" si="20"/>
        <v>46</v>
      </c>
      <c r="BH17" s="15">
        <f t="shared" si="20"/>
        <v>30</v>
      </c>
      <c r="BI17" s="15">
        <f t="shared" si="20"/>
        <v>48</v>
      </c>
      <c r="BJ17" s="16">
        <f>SUM(BE17:BI17)</f>
        <v>213</v>
      </c>
      <c r="BK17" s="212" t="s">
        <v>14</v>
      </c>
      <c r="BL17" s="213"/>
      <c r="BM17" s="16">
        <f>Y17+AS17</f>
        <v>38</v>
      </c>
      <c r="BN17" s="16">
        <f aca="true" t="shared" si="21" ref="BN17:BQ18">Z17+AT17</f>
        <v>47</v>
      </c>
      <c r="BO17" s="16">
        <f t="shared" si="21"/>
        <v>44</v>
      </c>
      <c r="BP17" s="16">
        <f t="shared" si="21"/>
        <v>39</v>
      </c>
      <c r="BQ17" s="16">
        <f t="shared" si="21"/>
        <v>45</v>
      </c>
      <c r="BR17" s="17">
        <f>SUM(BM17:BQ17)</f>
        <v>213</v>
      </c>
    </row>
    <row r="18" spans="2:70" ht="15.75" thickBot="1">
      <c r="B18" s="109" t="s">
        <v>47</v>
      </c>
      <c r="C18" s="110">
        <f>AD37</f>
        <v>532</v>
      </c>
      <c r="D18" s="111">
        <f>AD38</f>
        <v>559</v>
      </c>
      <c r="E18" s="112">
        <f>SUM(C18:D18)</f>
        <v>1091</v>
      </c>
      <c r="F18" s="113">
        <f>AX37</f>
        <v>1</v>
      </c>
      <c r="G18" s="111">
        <f>AX38</f>
        <v>0</v>
      </c>
      <c r="H18" s="112">
        <f>SUM(F18:G18)</f>
        <v>1</v>
      </c>
      <c r="I18" s="114">
        <f t="shared" si="19"/>
        <v>533</v>
      </c>
      <c r="J18" s="115">
        <f t="shared" si="19"/>
        <v>559</v>
      </c>
      <c r="K18" s="116">
        <f t="shared" si="19"/>
        <v>1092</v>
      </c>
      <c r="L18" s="89"/>
      <c r="O18" s="205" t="s">
        <v>16</v>
      </c>
      <c r="P18" s="209"/>
      <c r="Q18" s="20">
        <v>55</v>
      </c>
      <c r="R18" s="21">
        <v>48</v>
      </c>
      <c r="S18" s="21">
        <v>42</v>
      </c>
      <c r="T18" s="21">
        <v>34</v>
      </c>
      <c r="U18" s="21">
        <v>35</v>
      </c>
      <c r="V18" s="21">
        <f>SUM(Q18:U18)</f>
        <v>214</v>
      </c>
      <c r="W18" s="210" t="s">
        <v>16</v>
      </c>
      <c r="X18" s="211"/>
      <c r="Y18" s="21">
        <v>27</v>
      </c>
      <c r="Z18" s="21">
        <v>39</v>
      </c>
      <c r="AA18" s="21">
        <v>34</v>
      </c>
      <c r="AB18" s="21">
        <v>37</v>
      </c>
      <c r="AC18" s="21">
        <v>33</v>
      </c>
      <c r="AD18" s="22">
        <f>SUM(Y18:AC18)</f>
        <v>170</v>
      </c>
      <c r="AI18" s="205" t="s">
        <v>16</v>
      </c>
      <c r="AJ18" s="209"/>
      <c r="AK18" s="20"/>
      <c r="AL18" s="21">
        <v>1</v>
      </c>
      <c r="AM18" s="21"/>
      <c r="AN18" s="21"/>
      <c r="AO18" s="21"/>
      <c r="AP18" s="21">
        <f>SUM(AK18:AO18)</f>
        <v>1</v>
      </c>
      <c r="AQ18" s="210" t="s">
        <v>16</v>
      </c>
      <c r="AR18" s="211"/>
      <c r="AS18" s="21"/>
      <c r="AT18" s="21">
        <v>1</v>
      </c>
      <c r="AU18" s="21">
        <v>1</v>
      </c>
      <c r="AV18" s="21"/>
      <c r="AW18" s="21">
        <v>1</v>
      </c>
      <c r="AX18" s="22">
        <f>SUM(AS18:AW18)</f>
        <v>3</v>
      </c>
      <c r="BC18" s="205" t="s">
        <v>16</v>
      </c>
      <c r="BD18" s="209"/>
      <c r="BE18" s="20">
        <f>Q18+AK18</f>
        <v>55</v>
      </c>
      <c r="BF18" s="20">
        <f t="shared" si="20"/>
        <v>49</v>
      </c>
      <c r="BG18" s="20">
        <f t="shared" si="20"/>
        <v>42</v>
      </c>
      <c r="BH18" s="20">
        <f t="shared" si="20"/>
        <v>34</v>
      </c>
      <c r="BI18" s="20">
        <f t="shared" si="20"/>
        <v>35</v>
      </c>
      <c r="BJ18" s="21">
        <f>SUM(BE18:BI18)</f>
        <v>215</v>
      </c>
      <c r="BK18" s="210" t="s">
        <v>16</v>
      </c>
      <c r="BL18" s="211"/>
      <c r="BM18" s="16">
        <f>Y18+AS18</f>
        <v>27</v>
      </c>
      <c r="BN18" s="16">
        <f t="shared" si="21"/>
        <v>40</v>
      </c>
      <c r="BO18" s="16">
        <f t="shared" si="21"/>
        <v>35</v>
      </c>
      <c r="BP18" s="16">
        <f t="shared" si="21"/>
        <v>37</v>
      </c>
      <c r="BQ18" s="16">
        <f t="shared" si="21"/>
        <v>34</v>
      </c>
      <c r="BR18" s="22">
        <f>SUM(BM18:BQ18)</f>
        <v>173</v>
      </c>
    </row>
    <row r="19" spans="2:70" ht="15">
      <c r="B19" s="117" t="s">
        <v>48</v>
      </c>
      <c r="C19" s="71">
        <f>V42</f>
        <v>354</v>
      </c>
      <c r="D19" s="72">
        <f>V43</f>
        <v>386</v>
      </c>
      <c r="E19" s="73">
        <f>SUM(C19:D19)</f>
        <v>740</v>
      </c>
      <c r="F19" s="74">
        <f>AP42</f>
        <v>0</v>
      </c>
      <c r="G19" s="72">
        <f>AP43</f>
        <v>1</v>
      </c>
      <c r="H19" s="73">
        <f>SUM(F19:G19)</f>
        <v>1</v>
      </c>
      <c r="I19" s="75">
        <f t="shared" si="19"/>
        <v>354</v>
      </c>
      <c r="J19" s="76">
        <f t="shared" si="19"/>
        <v>387</v>
      </c>
      <c r="K19" s="118">
        <f t="shared" si="19"/>
        <v>741</v>
      </c>
      <c r="L19" s="89"/>
      <c r="O19" s="205" t="s">
        <v>13</v>
      </c>
      <c r="P19" s="206"/>
      <c r="Q19" s="25">
        <f aca="true" t="shared" si="22" ref="Q19:V19">SUM(Q17:Q18)</f>
        <v>105</v>
      </c>
      <c r="R19" s="25">
        <f t="shared" si="22"/>
        <v>86</v>
      </c>
      <c r="S19" s="25">
        <f t="shared" si="22"/>
        <v>88</v>
      </c>
      <c r="T19" s="25">
        <f t="shared" si="22"/>
        <v>63</v>
      </c>
      <c r="U19" s="25">
        <f t="shared" si="22"/>
        <v>81</v>
      </c>
      <c r="V19" s="25">
        <f t="shared" si="22"/>
        <v>423</v>
      </c>
      <c r="W19" s="207" t="s">
        <v>13</v>
      </c>
      <c r="X19" s="208"/>
      <c r="Y19" s="25">
        <f aca="true" t="shared" si="23" ref="Y19:AD19">SUM(Y17:Y18)</f>
        <v>62</v>
      </c>
      <c r="Z19" s="25">
        <f t="shared" si="23"/>
        <v>85</v>
      </c>
      <c r="AA19" s="25">
        <f t="shared" si="23"/>
        <v>77</v>
      </c>
      <c r="AB19" s="25">
        <f t="shared" si="23"/>
        <v>75</v>
      </c>
      <c r="AC19" s="25">
        <f t="shared" si="23"/>
        <v>76</v>
      </c>
      <c r="AD19" s="25">
        <f t="shared" si="23"/>
        <v>375</v>
      </c>
      <c r="AI19" s="205" t="s">
        <v>13</v>
      </c>
      <c r="AJ19" s="206"/>
      <c r="AK19" s="25">
        <f aca="true" t="shared" si="24" ref="AK19:AP19">SUM(AK17:AK18)</f>
        <v>1</v>
      </c>
      <c r="AL19" s="25">
        <f t="shared" si="24"/>
        <v>1</v>
      </c>
      <c r="AM19" s="25">
        <f t="shared" si="24"/>
        <v>0</v>
      </c>
      <c r="AN19" s="25">
        <f t="shared" si="24"/>
        <v>1</v>
      </c>
      <c r="AO19" s="25">
        <f t="shared" si="24"/>
        <v>2</v>
      </c>
      <c r="AP19" s="25">
        <f t="shared" si="24"/>
        <v>5</v>
      </c>
      <c r="AQ19" s="207" t="s">
        <v>13</v>
      </c>
      <c r="AR19" s="208"/>
      <c r="AS19" s="25">
        <f aca="true" t="shared" si="25" ref="AS19:AX19">SUM(AS17:AS18)</f>
        <v>3</v>
      </c>
      <c r="AT19" s="25">
        <f t="shared" si="25"/>
        <v>2</v>
      </c>
      <c r="AU19" s="25">
        <f t="shared" si="25"/>
        <v>2</v>
      </c>
      <c r="AV19" s="25">
        <f t="shared" si="25"/>
        <v>1</v>
      </c>
      <c r="AW19" s="25">
        <f t="shared" si="25"/>
        <v>3</v>
      </c>
      <c r="AX19" s="25">
        <f t="shared" si="25"/>
        <v>11</v>
      </c>
      <c r="BC19" s="205" t="s">
        <v>13</v>
      </c>
      <c r="BD19" s="206"/>
      <c r="BE19" s="25">
        <f aca="true" t="shared" si="26" ref="BE19:BJ19">SUM(BE17:BE18)</f>
        <v>106</v>
      </c>
      <c r="BF19" s="25">
        <f t="shared" si="26"/>
        <v>87</v>
      </c>
      <c r="BG19" s="25">
        <f t="shared" si="26"/>
        <v>88</v>
      </c>
      <c r="BH19" s="25">
        <f t="shared" si="26"/>
        <v>64</v>
      </c>
      <c r="BI19" s="25">
        <f t="shared" si="26"/>
        <v>83</v>
      </c>
      <c r="BJ19" s="25">
        <f t="shared" si="26"/>
        <v>428</v>
      </c>
      <c r="BK19" s="207" t="s">
        <v>13</v>
      </c>
      <c r="BL19" s="208"/>
      <c r="BM19" s="25">
        <f aca="true" t="shared" si="27" ref="BM19:BR19">SUM(BM17:BM18)</f>
        <v>65</v>
      </c>
      <c r="BN19" s="25">
        <f t="shared" si="27"/>
        <v>87</v>
      </c>
      <c r="BO19" s="25">
        <f t="shared" si="27"/>
        <v>79</v>
      </c>
      <c r="BP19" s="25">
        <f t="shared" si="27"/>
        <v>76</v>
      </c>
      <c r="BQ19" s="25">
        <f t="shared" si="27"/>
        <v>79</v>
      </c>
      <c r="BR19" s="25">
        <f t="shared" si="27"/>
        <v>386</v>
      </c>
    </row>
    <row r="20" spans="2:70" ht="15.75" thickBot="1">
      <c r="B20" s="119" t="s">
        <v>24</v>
      </c>
      <c r="C20" s="120">
        <f>C9-C18-C19</f>
        <v>715</v>
      </c>
      <c r="D20" s="121">
        <f>D9-D18-D19</f>
        <v>1288</v>
      </c>
      <c r="E20" s="122">
        <f>SUM(C20:D20)</f>
        <v>2003</v>
      </c>
      <c r="F20" s="123">
        <f>F9-F18-F19</f>
        <v>1</v>
      </c>
      <c r="G20" s="121">
        <f>G9-G18-G19</f>
        <v>0</v>
      </c>
      <c r="H20" s="124">
        <f>H9-H18-H19</f>
        <v>1</v>
      </c>
      <c r="I20" s="125">
        <f>+C20+F20</f>
        <v>716</v>
      </c>
      <c r="J20" s="126">
        <f t="shared" si="19"/>
        <v>1288</v>
      </c>
      <c r="K20" s="127">
        <f t="shared" si="19"/>
        <v>2004</v>
      </c>
      <c r="L20" s="89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256" t="s">
        <v>49</v>
      </c>
      <c r="C21" s="258" t="s">
        <v>50</v>
      </c>
      <c r="D21" s="260" t="s">
        <v>51</v>
      </c>
      <c r="E21" s="262" t="s">
        <v>52</v>
      </c>
      <c r="F21" s="258" t="s">
        <v>50</v>
      </c>
      <c r="G21" s="260" t="s">
        <v>51</v>
      </c>
      <c r="H21" s="262" t="s">
        <v>53</v>
      </c>
      <c r="I21" s="264" t="s">
        <v>50</v>
      </c>
      <c r="J21" s="266" t="s">
        <v>51</v>
      </c>
      <c r="K21" s="268" t="s">
        <v>54</v>
      </c>
      <c r="L21" s="89"/>
      <c r="O21" s="205" t="s">
        <v>11</v>
      </c>
      <c r="P21" s="206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14" t="s">
        <v>11</v>
      </c>
      <c r="X21" s="215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5" t="s">
        <v>11</v>
      </c>
      <c r="AJ21" s="206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14" t="s">
        <v>11</v>
      </c>
      <c r="AR21" s="215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5" t="s">
        <v>11</v>
      </c>
      <c r="BD21" s="206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14" t="s">
        <v>11</v>
      </c>
      <c r="BL21" s="215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257"/>
      <c r="C22" s="259"/>
      <c r="D22" s="261"/>
      <c r="E22" s="263"/>
      <c r="F22" s="259"/>
      <c r="G22" s="261"/>
      <c r="H22" s="263"/>
      <c r="I22" s="265"/>
      <c r="J22" s="267"/>
      <c r="K22" s="269"/>
      <c r="L22" s="89"/>
      <c r="O22" s="205" t="s">
        <v>14</v>
      </c>
      <c r="P22" s="209"/>
      <c r="Q22" s="15">
        <v>50</v>
      </c>
      <c r="R22" s="16">
        <v>48</v>
      </c>
      <c r="S22" s="16">
        <v>42</v>
      </c>
      <c r="T22" s="16">
        <v>63</v>
      </c>
      <c r="U22" s="16">
        <v>58</v>
      </c>
      <c r="V22" s="16">
        <f>SUM(Q22:U22)</f>
        <v>261</v>
      </c>
      <c r="W22" s="212" t="s">
        <v>14</v>
      </c>
      <c r="X22" s="213"/>
      <c r="Y22" s="16">
        <v>56</v>
      </c>
      <c r="Z22" s="16">
        <v>48</v>
      </c>
      <c r="AA22" s="16">
        <v>62</v>
      </c>
      <c r="AB22" s="16">
        <v>60</v>
      </c>
      <c r="AC22" s="37">
        <v>72</v>
      </c>
      <c r="AD22" s="17">
        <f>SUM(Y22:AC22)</f>
        <v>298</v>
      </c>
      <c r="AI22" s="205" t="s">
        <v>14</v>
      </c>
      <c r="AJ22" s="209"/>
      <c r="AK22" s="15">
        <v>2</v>
      </c>
      <c r="AL22" s="16">
        <v>1</v>
      </c>
      <c r="AM22" s="16"/>
      <c r="AN22" s="16">
        <v>1</v>
      </c>
      <c r="AO22" s="16">
        <v>1</v>
      </c>
      <c r="AP22" s="16">
        <f>SUM(AK22:AO22)</f>
        <v>5</v>
      </c>
      <c r="AQ22" s="212" t="s">
        <v>14</v>
      </c>
      <c r="AR22" s="213"/>
      <c r="AS22" s="16">
        <v>1</v>
      </c>
      <c r="AT22" s="16"/>
      <c r="AU22" s="16">
        <v>1</v>
      </c>
      <c r="AV22" s="16"/>
      <c r="AW22" s="16"/>
      <c r="AX22" s="17">
        <f>SUM(AS22:AW22)</f>
        <v>2</v>
      </c>
      <c r="BC22" s="205" t="s">
        <v>14</v>
      </c>
      <c r="BD22" s="209"/>
      <c r="BE22" s="15">
        <f>Q22+AK22</f>
        <v>52</v>
      </c>
      <c r="BF22" s="15">
        <f aca="true" t="shared" si="28" ref="BF22:BI23">R22+AL22</f>
        <v>49</v>
      </c>
      <c r="BG22" s="15">
        <f t="shared" si="28"/>
        <v>42</v>
      </c>
      <c r="BH22" s="15">
        <f t="shared" si="28"/>
        <v>64</v>
      </c>
      <c r="BI22" s="15">
        <f t="shared" si="28"/>
        <v>59</v>
      </c>
      <c r="BJ22" s="16">
        <f>SUM(BE22:BI22)</f>
        <v>266</v>
      </c>
      <c r="BK22" s="212" t="s">
        <v>14</v>
      </c>
      <c r="BL22" s="213"/>
      <c r="BM22" s="16">
        <f>Y22+AS22</f>
        <v>57</v>
      </c>
      <c r="BN22" s="16">
        <f aca="true" t="shared" si="29" ref="BN22:BQ23">Z22+AT22</f>
        <v>48</v>
      </c>
      <c r="BO22" s="16">
        <f t="shared" si="29"/>
        <v>63</v>
      </c>
      <c r="BP22" s="16">
        <f t="shared" si="29"/>
        <v>60</v>
      </c>
      <c r="BQ22" s="16">
        <f t="shared" si="29"/>
        <v>72</v>
      </c>
      <c r="BR22" s="17">
        <f>SUM(BM22:BQ22)</f>
        <v>300</v>
      </c>
    </row>
    <row r="23" spans="2:70" ht="16.5" thickBot="1" thickTop="1">
      <c r="B23" s="128" t="s">
        <v>46</v>
      </c>
      <c r="C23" s="129">
        <f>ROUND(C17/$C$10,4)</f>
        <v>0.3386</v>
      </c>
      <c r="D23" s="130">
        <f>ROUND(D17/$D$10,4)</f>
        <v>0.2994</v>
      </c>
      <c r="E23" s="131">
        <f>ROUND(E17/$E$10,4)</f>
        <v>0.318</v>
      </c>
      <c r="F23" s="129">
        <f>ROUND(F17/$F$10,4)</f>
        <v>0.12</v>
      </c>
      <c r="G23" s="130">
        <f>ROUND(G17/$G$10,4)</f>
        <v>0.4872</v>
      </c>
      <c r="H23" s="131">
        <f>ROUND(H17/$H$10,4)</f>
        <v>0.3438</v>
      </c>
      <c r="I23" s="132">
        <f>ROUND(I17/$I$10,4)</f>
        <v>0.3376</v>
      </c>
      <c r="J23" s="133">
        <f>ROUND(J17/$J$10,4)</f>
        <v>0.3007</v>
      </c>
      <c r="K23" s="134">
        <f>ROUND(K17/$K$10,4)</f>
        <v>0.3181</v>
      </c>
      <c r="L23" s="89"/>
      <c r="O23" s="205" t="s">
        <v>16</v>
      </c>
      <c r="P23" s="209"/>
      <c r="Q23" s="20">
        <v>45</v>
      </c>
      <c r="R23" s="21">
        <v>32</v>
      </c>
      <c r="S23" s="21">
        <v>54</v>
      </c>
      <c r="T23" s="21">
        <v>58</v>
      </c>
      <c r="U23" s="21">
        <v>55</v>
      </c>
      <c r="V23" s="21">
        <f>SUM(Q23:U23)</f>
        <v>244</v>
      </c>
      <c r="W23" s="210" t="s">
        <v>16</v>
      </c>
      <c r="X23" s="211"/>
      <c r="Y23" s="21">
        <v>50</v>
      </c>
      <c r="Z23" s="21">
        <v>48</v>
      </c>
      <c r="AA23" s="21">
        <v>60</v>
      </c>
      <c r="AB23" s="21">
        <v>74</v>
      </c>
      <c r="AC23" s="38">
        <v>67</v>
      </c>
      <c r="AD23" s="22">
        <f>SUM(Y23:AC23)</f>
        <v>299</v>
      </c>
      <c r="AI23" s="205" t="s">
        <v>16</v>
      </c>
      <c r="AJ23" s="209"/>
      <c r="AK23" s="20">
        <v>2</v>
      </c>
      <c r="AL23" s="21">
        <v>2</v>
      </c>
      <c r="AM23" s="21"/>
      <c r="AN23" s="21">
        <v>3</v>
      </c>
      <c r="AO23" s="21"/>
      <c r="AP23" s="21">
        <f>SUM(AK23:AO23)</f>
        <v>7</v>
      </c>
      <c r="AQ23" s="210" t="s">
        <v>16</v>
      </c>
      <c r="AR23" s="211"/>
      <c r="AS23" s="21">
        <v>1</v>
      </c>
      <c r="AT23" s="21">
        <v>2</v>
      </c>
      <c r="AU23" s="21">
        <v>3</v>
      </c>
      <c r="AV23" s="21"/>
      <c r="AW23" s="21">
        <v>1</v>
      </c>
      <c r="AX23" s="22">
        <f>SUM(AS23:AW23)</f>
        <v>7</v>
      </c>
      <c r="BC23" s="205" t="s">
        <v>16</v>
      </c>
      <c r="BD23" s="209"/>
      <c r="BE23" s="15">
        <f>Q23+AK23</f>
        <v>47</v>
      </c>
      <c r="BF23" s="15">
        <f t="shared" si="28"/>
        <v>34</v>
      </c>
      <c r="BG23" s="15">
        <f t="shared" si="28"/>
        <v>54</v>
      </c>
      <c r="BH23" s="15">
        <f t="shared" si="28"/>
        <v>61</v>
      </c>
      <c r="BI23" s="15">
        <f t="shared" si="28"/>
        <v>55</v>
      </c>
      <c r="BJ23" s="21">
        <f>SUM(BE23:BI23)</f>
        <v>251</v>
      </c>
      <c r="BK23" s="210" t="s">
        <v>16</v>
      </c>
      <c r="BL23" s="211"/>
      <c r="BM23" s="16">
        <f>Y23+AS23</f>
        <v>51</v>
      </c>
      <c r="BN23" s="16">
        <f t="shared" si="29"/>
        <v>50</v>
      </c>
      <c r="BO23" s="16">
        <f t="shared" si="29"/>
        <v>63</v>
      </c>
      <c r="BP23" s="16">
        <f t="shared" si="29"/>
        <v>74</v>
      </c>
      <c r="BQ23" s="16">
        <f t="shared" si="29"/>
        <v>68</v>
      </c>
      <c r="BR23" s="22">
        <f>SUM(BM23:BQ23)</f>
        <v>306</v>
      </c>
    </row>
    <row r="24" spans="2:70" ht="15">
      <c r="B24" s="135" t="s">
        <v>47</v>
      </c>
      <c r="C24" s="136">
        <f>ROUND(C18/$C$10,4)</f>
        <v>0.101</v>
      </c>
      <c r="D24" s="137">
        <f>ROUND(D18/$D$10,4)</f>
        <v>0.0955</v>
      </c>
      <c r="E24" s="138">
        <f>ROUND(E18/$E$10,4)</f>
        <v>0.0981</v>
      </c>
      <c r="F24" s="136">
        <f>ROUND(F18/$F$10,4)</f>
        <v>0.04</v>
      </c>
      <c r="G24" s="137">
        <f>ROUND(G18/$G$10,4)</f>
        <v>0</v>
      </c>
      <c r="H24" s="138">
        <f>ROUND(H18/$H$10,4)</f>
        <v>0.0156</v>
      </c>
      <c r="I24" s="139">
        <f>ROUND(I18/$I$10,4)</f>
        <v>0.1007</v>
      </c>
      <c r="J24" s="140">
        <f>ROUND(J18/$J$10,4)</f>
        <v>0.0949</v>
      </c>
      <c r="K24" s="141">
        <f>ROUND(K18/$K$10,4)</f>
        <v>0.0976</v>
      </c>
      <c r="O24" s="205" t="s">
        <v>13</v>
      </c>
      <c r="P24" s="206"/>
      <c r="Q24" s="25">
        <f aca="true" t="shared" si="30" ref="Q24:V24">SUM(Q22:Q23)</f>
        <v>95</v>
      </c>
      <c r="R24" s="25">
        <f t="shared" si="30"/>
        <v>80</v>
      </c>
      <c r="S24" s="25">
        <f t="shared" si="30"/>
        <v>96</v>
      </c>
      <c r="T24" s="25">
        <f t="shared" si="30"/>
        <v>121</v>
      </c>
      <c r="U24" s="25">
        <f t="shared" si="30"/>
        <v>113</v>
      </c>
      <c r="V24" s="25">
        <f t="shared" si="30"/>
        <v>505</v>
      </c>
      <c r="W24" s="207" t="s">
        <v>13</v>
      </c>
      <c r="X24" s="208"/>
      <c r="Y24" s="25">
        <f aca="true" t="shared" si="31" ref="Y24:AD24">SUM(Y22:Y23)</f>
        <v>106</v>
      </c>
      <c r="Z24" s="25">
        <f t="shared" si="31"/>
        <v>96</v>
      </c>
      <c r="AA24" s="25">
        <f t="shared" si="31"/>
        <v>122</v>
      </c>
      <c r="AB24" s="25">
        <f t="shared" si="31"/>
        <v>134</v>
      </c>
      <c r="AC24" s="25">
        <f t="shared" si="31"/>
        <v>139</v>
      </c>
      <c r="AD24" s="25">
        <f t="shared" si="31"/>
        <v>597</v>
      </c>
      <c r="AI24" s="205" t="s">
        <v>13</v>
      </c>
      <c r="AJ24" s="206"/>
      <c r="AK24" s="25">
        <f aca="true" t="shared" si="32" ref="AK24:AP24">SUM(AK22:AK23)</f>
        <v>4</v>
      </c>
      <c r="AL24" s="25">
        <f t="shared" si="32"/>
        <v>3</v>
      </c>
      <c r="AM24" s="25">
        <f t="shared" si="32"/>
        <v>0</v>
      </c>
      <c r="AN24" s="25">
        <f t="shared" si="32"/>
        <v>4</v>
      </c>
      <c r="AO24" s="25">
        <f t="shared" si="32"/>
        <v>1</v>
      </c>
      <c r="AP24" s="39">
        <f t="shared" si="32"/>
        <v>12</v>
      </c>
      <c r="AQ24" s="207" t="s">
        <v>13</v>
      </c>
      <c r="AR24" s="208"/>
      <c r="AS24" s="25">
        <f aca="true" t="shared" si="33" ref="AS24:AX24">SUM(AS22:AS23)</f>
        <v>2</v>
      </c>
      <c r="AT24" s="25">
        <f t="shared" si="33"/>
        <v>2</v>
      </c>
      <c r="AU24" s="25">
        <f t="shared" si="33"/>
        <v>4</v>
      </c>
      <c r="AV24" s="25">
        <f t="shared" si="33"/>
        <v>0</v>
      </c>
      <c r="AW24" s="25">
        <f t="shared" si="33"/>
        <v>1</v>
      </c>
      <c r="AX24" s="25">
        <f t="shared" si="33"/>
        <v>9</v>
      </c>
      <c r="BC24" s="205" t="s">
        <v>13</v>
      </c>
      <c r="BD24" s="206"/>
      <c r="BE24" s="25">
        <f aca="true" t="shared" si="34" ref="BE24:BJ24">SUM(BE22:BE23)</f>
        <v>99</v>
      </c>
      <c r="BF24" s="25">
        <f t="shared" si="34"/>
        <v>83</v>
      </c>
      <c r="BG24" s="25">
        <f t="shared" si="34"/>
        <v>96</v>
      </c>
      <c r="BH24" s="25">
        <f t="shared" si="34"/>
        <v>125</v>
      </c>
      <c r="BI24" s="25">
        <f t="shared" si="34"/>
        <v>114</v>
      </c>
      <c r="BJ24" s="25">
        <f t="shared" si="34"/>
        <v>517</v>
      </c>
      <c r="BK24" s="207" t="s">
        <v>13</v>
      </c>
      <c r="BL24" s="208"/>
      <c r="BM24" s="25">
        <f aca="true" t="shared" si="35" ref="BM24:BR24">SUM(BM22:BM23)</f>
        <v>108</v>
      </c>
      <c r="BN24" s="25">
        <f t="shared" si="35"/>
        <v>98</v>
      </c>
      <c r="BO24" s="25">
        <f t="shared" si="35"/>
        <v>126</v>
      </c>
      <c r="BP24" s="25">
        <f t="shared" si="35"/>
        <v>134</v>
      </c>
      <c r="BQ24" s="25">
        <f t="shared" si="35"/>
        <v>140</v>
      </c>
      <c r="BR24" s="25">
        <f t="shared" si="35"/>
        <v>606</v>
      </c>
    </row>
    <row r="25" spans="2:70" ht="15">
      <c r="B25" s="135" t="s">
        <v>48</v>
      </c>
      <c r="C25" s="136">
        <f>ROUND(C19/$C$10,4)</f>
        <v>0.0672</v>
      </c>
      <c r="D25" s="137">
        <f>ROUND(D19/$D$10,4)</f>
        <v>0.066</v>
      </c>
      <c r="E25" s="138">
        <f>ROUND(E19/$E$10,4)</f>
        <v>0.0665</v>
      </c>
      <c r="F25" s="136">
        <f>ROUND(F19/$F$10,4)</f>
        <v>0</v>
      </c>
      <c r="G25" s="137">
        <f>ROUND(G19/$G$10,4)</f>
        <v>0.0256</v>
      </c>
      <c r="H25" s="138">
        <f>ROUND(H19/$H$10,4)</f>
        <v>0.0156</v>
      </c>
      <c r="I25" s="139">
        <f>ROUND(I19/$I$10,4)</f>
        <v>0.0669</v>
      </c>
      <c r="J25" s="140">
        <f>ROUND(J19/$J$10,4)</f>
        <v>0.0657</v>
      </c>
      <c r="K25" s="141">
        <f>ROUND(K19/$K$10,4)</f>
        <v>0.0663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142" t="s">
        <v>24</v>
      </c>
      <c r="C26" s="143">
        <f>ROUND(C20/$C$10,4)</f>
        <v>0.1357</v>
      </c>
      <c r="D26" s="144">
        <f>ROUND(D20/$D$10,4)</f>
        <v>0.2201</v>
      </c>
      <c r="E26" s="145">
        <f>ROUND(E20/$E$10,4)</f>
        <v>0.1801</v>
      </c>
      <c r="F26" s="143">
        <f>ROUND(F20/$F$10,4)</f>
        <v>0.04</v>
      </c>
      <c r="G26" s="144">
        <f>ROUND(G20/$G$10,4)</f>
        <v>0</v>
      </c>
      <c r="H26" s="145">
        <f>ROUND(H20/$H$10,4)</f>
        <v>0.0156</v>
      </c>
      <c r="I26" s="146">
        <f>ROUND(I20/$I$10,4)</f>
        <v>0.1352</v>
      </c>
      <c r="J26" s="147">
        <f>ROUND(J20/$J$10,4)</f>
        <v>0.2187</v>
      </c>
      <c r="K26" s="148">
        <f>ROUND(K20/$K$10,4)</f>
        <v>0.1792</v>
      </c>
      <c r="O26" s="205" t="s">
        <v>11</v>
      </c>
      <c r="P26" s="206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14" t="s">
        <v>11</v>
      </c>
      <c r="X26" s="215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5" t="s">
        <v>11</v>
      </c>
      <c r="AJ26" s="206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14" t="s">
        <v>11</v>
      </c>
      <c r="AR26" s="215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5" t="s">
        <v>11</v>
      </c>
      <c r="BD26" s="206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14" t="s">
        <v>11</v>
      </c>
      <c r="BL26" s="215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97"/>
      <c r="J27" s="97"/>
      <c r="K27" s="97"/>
      <c r="O27" s="205" t="s">
        <v>14</v>
      </c>
      <c r="P27" s="209"/>
      <c r="Q27" s="15">
        <v>84</v>
      </c>
      <c r="R27" s="16">
        <v>92</v>
      </c>
      <c r="S27" s="16">
        <v>77</v>
      </c>
      <c r="T27" s="16">
        <v>62</v>
      </c>
      <c r="U27" s="16">
        <v>64</v>
      </c>
      <c r="V27" s="16">
        <f>SUM(Q27:U27)</f>
        <v>379</v>
      </c>
      <c r="W27" s="212" t="s">
        <v>14</v>
      </c>
      <c r="X27" s="213"/>
      <c r="Y27" s="16">
        <v>64</v>
      </c>
      <c r="Z27" s="16">
        <v>67</v>
      </c>
      <c r="AA27" s="16">
        <v>64</v>
      </c>
      <c r="AB27" s="16">
        <v>55</v>
      </c>
      <c r="AC27" s="16">
        <v>55</v>
      </c>
      <c r="AD27" s="17">
        <f>SUM(Y27:AC27)</f>
        <v>305</v>
      </c>
      <c r="AI27" s="205" t="s">
        <v>14</v>
      </c>
      <c r="AJ27" s="209"/>
      <c r="AK27" s="15"/>
      <c r="AL27" s="16"/>
      <c r="AM27" s="16">
        <v>1</v>
      </c>
      <c r="AN27" s="16"/>
      <c r="AO27" s="16">
        <v>1</v>
      </c>
      <c r="AP27" s="16">
        <f>SUM(AK27:AO27)</f>
        <v>2</v>
      </c>
      <c r="AQ27" s="212" t="s">
        <v>14</v>
      </c>
      <c r="AR27" s="213"/>
      <c r="AS27" s="16"/>
      <c r="AT27" s="16"/>
      <c r="AU27" s="16"/>
      <c r="AV27" s="16"/>
      <c r="AW27" s="16">
        <v>1</v>
      </c>
      <c r="AX27" s="17">
        <f>SUM(AS27:AW27)</f>
        <v>1</v>
      </c>
      <c r="BC27" s="205" t="s">
        <v>14</v>
      </c>
      <c r="BD27" s="209"/>
      <c r="BE27" s="15">
        <f>Q27+AK27</f>
        <v>84</v>
      </c>
      <c r="BF27" s="15">
        <f aca="true" t="shared" si="36" ref="BF27:BI28">R27+AL27</f>
        <v>92</v>
      </c>
      <c r="BG27" s="15">
        <f t="shared" si="36"/>
        <v>78</v>
      </c>
      <c r="BH27" s="15">
        <f t="shared" si="36"/>
        <v>62</v>
      </c>
      <c r="BI27" s="15">
        <f t="shared" si="36"/>
        <v>65</v>
      </c>
      <c r="BJ27" s="16">
        <f>SUM(BE27:BI27)</f>
        <v>381</v>
      </c>
      <c r="BK27" s="212" t="s">
        <v>14</v>
      </c>
      <c r="BL27" s="213"/>
      <c r="BM27" s="16">
        <f>Y27+AS27</f>
        <v>64</v>
      </c>
      <c r="BN27" s="16">
        <f aca="true" t="shared" si="37" ref="BN27:BQ28">Z27+AT27</f>
        <v>67</v>
      </c>
      <c r="BO27" s="16">
        <f t="shared" si="37"/>
        <v>64</v>
      </c>
      <c r="BP27" s="16">
        <f t="shared" si="37"/>
        <v>55</v>
      </c>
      <c r="BQ27" s="16">
        <f t="shared" si="37"/>
        <v>56</v>
      </c>
      <c r="BR27" s="17">
        <f>SUM(BM27:BQ27)</f>
        <v>306</v>
      </c>
    </row>
    <row r="28" spans="9:70" ht="15.75" thickBot="1">
      <c r="I28" s="97"/>
      <c r="J28" s="97"/>
      <c r="K28" s="97"/>
      <c r="O28" s="205" t="s">
        <v>16</v>
      </c>
      <c r="P28" s="209"/>
      <c r="Q28" s="20">
        <v>62</v>
      </c>
      <c r="R28" s="21">
        <v>67</v>
      </c>
      <c r="S28" s="21">
        <v>66</v>
      </c>
      <c r="T28" s="21">
        <v>65</v>
      </c>
      <c r="U28" s="21">
        <v>85</v>
      </c>
      <c r="V28" s="21">
        <f>SUM(Q28:U28)</f>
        <v>345</v>
      </c>
      <c r="W28" s="210" t="s">
        <v>16</v>
      </c>
      <c r="X28" s="211"/>
      <c r="Y28" s="21">
        <v>73</v>
      </c>
      <c r="Z28" s="21">
        <v>56</v>
      </c>
      <c r="AA28" s="21">
        <v>54</v>
      </c>
      <c r="AB28" s="21">
        <v>65</v>
      </c>
      <c r="AC28" s="21">
        <v>61</v>
      </c>
      <c r="AD28" s="22">
        <f>SUM(Y28:AC28)</f>
        <v>309</v>
      </c>
      <c r="AI28" s="205" t="s">
        <v>16</v>
      </c>
      <c r="AJ28" s="209"/>
      <c r="AK28" s="20">
        <v>1</v>
      </c>
      <c r="AL28" s="21">
        <v>2</v>
      </c>
      <c r="AM28" s="21">
        <v>4</v>
      </c>
      <c r="AN28" s="21"/>
      <c r="AO28" s="21">
        <v>7</v>
      </c>
      <c r="AP28" s="21">
        <f>SUM(AK28:AO28)</f>
        <v>14</v>
      </c>
      <c r="AQ28" s="210" t="s">
        <v>16</v>
      </c>
      <c r="AR28" s="211"/>
      <c r="AS28" s="21">
        <v>1</v>
      </c>
      <c r="AT28" s="21">
        <v>1</v>
      </c>
      <c r="AU28" s="21">
        <v>1</v>
      </c>
      <c r="AV28" s="21">
        <v>1</v>
      </c>
      <c r="AW28" s="21"/>
      <c r="AX28" s="22">
        <f>SUM(AS28:AW28)</f>
        <v>4</v>
      </c>
      <c r="BC28" s="205" t="s">
        <v>16</v>
      </c>
      <c r="BD28" s="209"/>
      <c r="BE28" s="15">
        <f>Q28+AK28</f>
        <v>63</v>
      </c>
      <c r="BF28" s="15">
        <f t="shared" si="36"/>
        <v>69</v>
      </c>
      <c r="BG28" s="15">
        <f t="shared" si="36"/>
        <v>70</v>
      </c>
      <c r="BH28" s="15">
        <f t="shared" si="36"/>
        <v>65</v>
      </c>
      <c r="BI28" s="15">
        <f t="shared" si="36"/>
        <v>92</v>
      </c>
      <c r="BJ28" s="21">
        <f>SUM(BE28:BI28)</f>
        <v>359</v>
      </c>
      <c r="BK28" s="210" t="s">
        <v>16</v>
      </c>
      <c r="BL28" s="211"/>
      <c r="BM28" s="16">
        <f>Y28+AS28</f>
        <v>74</v>
      </c>
      <c r="BN28" s="16">
        <f t="shared" si="37"/>
        <v>57</v>
      </c>
      <c r="BO28" s="16">
        <f t="shared" si="37"/>
        <v>55</v>
      </c>
      <c r="BP28" s="16">
        <f t="shared" si="37"/>
        <v>66</v>
      </c>
      <c r="BQ28" s="16">
        <f t="shared" si="37"/>
        <v>61</v>
      </c>
      <c r="BR28" s="22">
        <f>SUM(BM28:BQ28)</f>
        <v>313</v>
      </c>
    </row>
    <row r="29" spans="9:70" ht="15.75" thickBot="1">
      <c r="I29" s="97"/>
      <c r="J29" s="97"/>
      <c r="K29" s="97"/>
      <c r="O29" s="205" t="s">
        <v>13</v>
      </c>
      <c r="P29" s="206"/>
      <c r="Q29" s="25">
        <f aca="true" t="shared" si="38" ref="Q29:V29">SUM(Q27:Q28)</f>
        <v>146</v>
      </c>
      <c r="R29" s="25">
        <f t="shared" si="38"/>
        <v>159</v>
      </c>
      <c r="S29" s="25">
        <f t="shared" si="38"/>
        <v>143</v>
      </c>
      <c r="T29" s="25">
        <f t="shared" si="38"/>
        <v>127</v>
      </c>
      <c r="U29" s="25">
        <f t="shared" si="38"/>
        <v>149</v>
      </c>
      <c r="V29" s="25">
        <f t="shared" si="38"/>
        <v>724</v>
      </c>
      <c r="W29" s="207" t="s">
        <v>13</v>
      </c>
      <c r="X29" s="208"/>
      <c r="Y29" s="25">
        <f aca="true" t="shared" si="39" ref="Y29:AD29">SUM(Y27:Y28)</f>
        <v>137</v>
      </c>
      <c r="Z29" s="25">
        <f t="shared" si="39"/>
        <v>123</v>
      </c>
      <c r="AA29" s="25">
        <f t="shared" si="39"/>
        <v>118</v>
      </c>
      <c r="AB29" s="25">
        <f t="shared" si="39"/>
        <v>120</v>
      </c>
      <c r="AC29" s="25">
        <f t="shared" si="39"/>
        <v>116</v>
      </c>
      <c r="AD29" s="25">
        <f t="shared" si="39"/>
        <v>614</v>
      </c>
      <c r="AI29" s="205" t="s">
        <v>13</v>
      </c>
      <c r="AJ29" s="206"/>
      <c r="AK29" s="25">
        <f aca="true" t="shared" si="40" ref="AK29:AP29">SUM(AK27:AK28)</f>
        <v>1</v>
      </c>
      <c r="AL29" s="25">
        <f t="shared" si="40"/>
        <v>2</v>
      </c>
      <c r="AM29" s="25">
        <f t="shared" si="40"/>
        <v>5</v>
      </c>
      <c r="AN29" s="25">
        <f t="shared" si="40"/>
        <v>0</v>
      </c>
      <c r="AO29" s="25">
        <f t="shared" si="40"/>
        <v>8</v>
      </c>
      <c r="AP29" s="25">
        <f t="shared" si="40"/>
        <v>16</v>
      </c>
      <c r="AQ29" s="207" t="s">
        <v>13</v>
      </c>
      <c r="AR29" s="208"/>
      <c r="AS29" s="25">
        <f aca="true" t="shared" si="41" ref="AS29:AX29">SUM(AS27:AS28)</f>
        <v>1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1</v>
      </c>
      <c r="AX29" s="25">
        <f t="shared" si="41"/>
        <v>5</v>
      </c>
      <c r="BC29" s="205" t="s">
        <v>13</v>
      </c>
      <c r="BD29" s="206"/>
      <c r="BE29" s="25">
        <f aca="true" t="shared" si="42" ref="BE29:BJ29">SUM(BE27:BE28)</f>
        <v>147</v>
      </c>
      <c r="BF29" s="25">
        <f t="shared" si="42"/>
        <v>161</v>
      </c>
      <c r="BG29" s="25">
        <f t="shared" si="42"/>
        <v>148</v>
      </c>
      <c r="BH29" s="25">
        <f t="shared" si="42"/>
        <v>127</v>
      </c>
      <c r="BI29" s="25">
        <f t="shared" si="42"/>
        <v>157</v>
      </c>
      <c r="BJ29" s="25">
        <f t="shared" si="42"/>
        <v>740</v>
      </c>
      <c r="BK29" s="207" t="s">
        <v>13</v>
      </c>
      <c r="BL29" s="208"/>
      <c r="BM29" s="25">
        <f aca="true" t="shared" si="43" ref="BM29:BR29">SUM(BM27:BM28)</f>
        <v>138</v>
      </c>
      <c r="BN29" s="25">
        <f t="shared" si="43"/>
        <v>124</v>
      </c>
      <c r="BO29" s="25">
        <f t="shared" si="43"/>
        <v>119</v>
      </c>
      <c r="BP29" s="25">
        <f t="shared" si="43"/>
        <v>121</v>
      </c>
      <c r="BQ29" s="25">
        <f t="shared" si="43"/>
        <v>117</v>
      </c>
      <c r="BR29" s="25">
        <f t="shared" si="43"/>
        <v>619</v>
      </c>
    </row>
    <row r="30" spans="2:70" ht="15">
      <c r="B30" s="270" t="s">
        <v>44</v>
      </c>
      <c r="C30" s="272" t="s">
        <v>37</v>
      </c>
      <c r="D30" s="243"/>
      <c r="E30" s="273"/>
      <c r="F30" s="272" t="s">
        <v>38</v>
      </c>
      <c r="G30" s="243"/>
      <c r="H30" s="273"/>
      <c r="I30" s="274" t="s">
        <v>45</v>
      </c>
      <c r="J30" s="274"/>
      <c r="K30" s="275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271"/>
      <c r="C31" s="20" t="s">
        <v>17</v>
      </c>
      <c r="D31" s="21" t="s">
        <v>15</v>
      </c>
      <c r="E31" s="22" t="s">
        <v>40</v>
      </c>
      <c r="F31" s="20" t="s">
        <v>17</v>
      </c>
      <c r="G31" s="21" t="s">
        <v>15</v>
      </c>
      <c r="H31" s="22" t="s">
        <v>40</v>
      </c>
      <c r="I31" s="149" t="s">
        <v>17</v>
      </c>
      <c r="J31" s="150" t="s">
        <v>15</v>
      </c>
      <c r="K31" s="151" t="s">
        <v>40</v>
      </c>
      <c r="O31" s="205" t="s">
        <v>11</v>
      </c>
      <c r="P31" s="206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14" t="s">
        <v>11</v>
      </c>
      <c r="X31" s="215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5" t="s">
        <v>11</v>
      </c>
      <c r="AJ31" s="206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14" t="s">
        <v>11</v>
      </c>
      <c r="AR31" s="215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5" t="s">
        <v>11</v>
      </c>
      <c r="BD31" s="206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14" t="s">
        <v>11</v>
      </c>
      <c r="BL31" s="215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152" t="s">
        <v>55</v>
      </c>
      <c r="C32" s="276">
        <f aca="true" t="shared" si="44" ref="C32:K32">C18+C19</f>
        <v>886</v>
      </c>
      <c r="D32" s="278">
        <f t="shared" si="44"/>
        <v>945</v>
      </c>
      <c r="E32" s="280">
        <f t="shared" si="44"/>
        <v>1831</v>
      </c>
      <c r="F32" s="276">
        <f t="shared" si="44"/>
        <v>1</v>
      </c>
      <c r="G32" s="278">
        <f t="shared" si="44"/>
        <v>1</v>
      </c>
      <c r="H32" s="280">
        <f t="shared" si="44"/>
        <v>2</v>
      </c>
      <c r="I32" s="282">
        <f t="shared" si="44"/>
        <v>887</v>
      </c>
      <c r="J32" s="284">
        <f t="shared" si="44"/>
        <v>946</v>
      </c>
      <c r="K32" s="286">
        <f t="shared" si="44"/>
        <v>1833</v>
      </c>
      <c r="O32" s="205" t="s">
        <v>14</v>
      </c>
      <c r="P32" s="209"/>
      <c r="Q32" s="15">
        <v>48</v>
      </c>
      <c r="R32" s="16">
        <v>68</v>
      </c>
      <c r="S32" s="16">
        <v>51</v>
      </c>
      <c r="T32" s="16">
        <v>47</v>
      </c>
      <c r="U32" s="16">
        <v>60</v>
      </c>
      <c r="V32" s="16">
        <f>SUM(Q32:U32)</f>
        <v>274</v>
      </c>
      <c r="W32" s="212" t="s">
        <v>14</v>
      </c>
      <c r="X32" s="213"/>
      <c r="Y32" s="16">
        <v>84</v>
      </c>
      <c r="Z32" s="16">
        <v>71</v>
      </c>
      <c r="AA32" s="16">
        <v>83</v>
      </c>
      <c r="AB32" s="16">
        <v>74</v>
      </c>
      <c r="AC32" s="16">
        <v>79</v>
      </c>
      <c r="AD32" s="17">
        <f>SUM(Y32:AC32)</f>
        <v>391</v>
      </c>
      <c r="AI32" s="205" t="s">
        <v>14</v>
      </c>
      <c r="AJ32" s="209"/>
      <c r="AK32" s="15"/>
      <c r="AL32" s="16"/>
      <c r="AM32" s="16"/>
      <c r="AN32" s="16"/>
      <c r="AO32" s="16"/>
      <c r="AP32" s="16">
        <f>SUM(AK32:AO32)</f>
        <v>0</v>
      </c>
      <c r="AQ32" s="212" t="s">
        <v>14</v>
      </c>
      <c r="AR32" s="213"/>
      <c r="AS32" s="16"/>
      <c r="AT32" s="16"/>
      <c r="AU32" s="16"/>
      <c r="AV32" s="16"/>
      <c r="AW32" s="16"/>
      <c r="AX32" s="17">
        <f>SUM(AS32:AW32)</f>
        <v>0</v>
      </c>
      <c r="BC32" s="205" t="s">
        <v>14</v>
      </c>
      <c r="BD32" s="209"/>
      <c r="BE32" s="15">
        <f>Q32+AK32</f>
        <v>48</v>
      </c>
      <c r="BF32" s="15">
        <f aca="true" t="shared" si="45" ref="BF32:BI33">R32+AL32</f>
        <v>68</v>
      </c>
      <c r="BG32" s="15">
        <f t="shared" si="45"/>
        <v>51</v>
      </c>
      <c r="BH32" s="15">
        <f t="shared" si="45"/>
        <v>47</v>
      </c>
      <c r="BI32" s="15">
        <f t="shared" si="45"/>
        <v>60</v>
      </c>
      <c r="BJ32" s="16">
        <f>SUM(BE32:BI32)</f>
        <v>274</v>
      </c>
      <c r="BK32" s="212" t="s">
        <v>14</v>
      </c>
      <c r="BL32" s="213"/>
      <c r="BM32" s="16">
        <f>Y32+AS32</f>
        <v>84</v>
      </c>
      <c r="BN32" s="16">
        <f aca="true" t="shared" si="46" ref="BN32:BQ33">Z32+AT32</f>
        <v>71</v>
      </c>
      <c r="BO32" s="16">
        <f t="shared" si="46"/>
        <v>83</v>
      </c>
      <c r="BP32" s="16">
        <f t="shared" si="46"/>
        <v>74</v>
      </c>
      <c r="BQ32" s="16">
        <f t="shared" si="46"/>
        <v>79</v>
      </c>
      <c r="BR32" s="17">
        <f>SUM(BM32:BQ32)</f>
        <v>391</v>
      </c>
    </row>
    <row r="33" spans="2:70" ht="14.25" thickBot="1">
      <c r="B33" s="153" t="s">
        <v>56</v>
      </c>
      <c r="C33" s="277"/>
      <c r="D33" s="279"/>
      <c r="E33" s="281"/>
      <c r="F33" s="277"/>
      <c r="G33" s="279"/>
      <c r="H33" s="281"/>
      <c r="I33" s="283"/>
      <c r="J33" s="285"/>
      <c r="K33" s="287"/>
      <c r="O33" s="205" t="s">
        <v>16</v>
      </c>
      <c r="P33" s="209"/>
      <c r="Q33" s="20">
        <v>48</v>
      </c>
      <c r="R33" s="21">
        <v>47</v>
      </c>
      <c r="S33" s="21">
        <v>64</v>
      </c>
      <c r="T33" s="21">
        <v>65</v>
      </c>
      <c r="U33" s="21">
        <v>74</v>
      </c>
      <c r="V33" s="21">
        <f>SUM(Q33:U33)</f>
        <v>298</v>
      </c>
      <c r="W33" s="210" t="s">
        <v>16</v>
      </c>
      <c r="X33" s="211"/>
      <c r="Y33" s="21">
        <v>71</v>
      </c>
      <c r="Z33" s="21">
        <v>57</v>
      </c>
      <c r="AA33" s="21">
        <v>73</v>
      </c>
      <c r="AB33" s="21">
        <v>80</v>
      </c>
      <c r="AC33" s="21">
        <v>89</v>
      </c>
      <c r="AD33" s="22">
        <f>SUM(Y33:AC33)</f>
        <v>370</v>
      </c>
      <c r="AI33" s="205" t="s">
        <v>16</v>
      </c>
      <c r="AJ33" s="209"/>
      <c r="AK33" s="20"/>
      <c r="AL33" s="21"/>
      <c r="AM33" s="21"/>
      <c r="AN33" s="21"/>
      <c r="AO33" s="21"/>
      <c r="AP33" s="21">
        <f>SUM(AK33:AO33)</f>
        <v>0</v>
      </c>
      <c r="AQ33" s="210" t="s">
        <v>16</v>
      </c>
      <c r="AR33" s="211"/>
      <c r="AS33" s="21"/>
      <c r="AT33" s="21">
        <v>1</v>
      </c>
      <c r="AU33" s="21"/>
      <c r="AV33" s="21"/>
      <c r="AW33" s="21"/>
      <c r="AX33" s="22">
        <f>SUM(AS33:AW33)</f>
        <v>1</v>
      </c>
      <c r="BC33" s="205" t="s">
        <v>16</v>
      </c>
      <c r="BD33" s="209"/>
      <c r="BE33" s="15">
        <f>Q33+AK33</f>
        <v>48</v>
      </c>
      <c r="BF33" s="15">
        <f t="shared" si="45"/>
        <v>47</v>
      </c>
      <c r="BG33" s="15">
        <f t="shared" si="45"/>
        <v>64</v>
      </c>
      <c r="BH33" s="15">
        <f t="shared" si="45"/>
        <v>65</v>
      </c>
      <c r="BI33" s="15">
        <f t="shared" si="45"/>
        <v>74</v>
      </c>
      <c r="BJ33" s="21">
        <f>SUM(BE33:BI33)</f>
        <v>298</v>
      </c>
      <c r="BK33" s="210" t="s">
        <v>16</v>
      </c>
      <c r="BL33" s="211"/>
      <c r="BM33" s="16">
        <f>Y33+AS33</f>
        <v>71</v>
      </c>
      <c r="BN33" s="16">
        <f t="shared" si="46"/>
        <v>58</v>
      </c>
      <c r="BO33" s="16">
        <f t="shared" si="46"/>
        <v>73</v>
      </c>
      <c r="BP33" s="16">
        <f t="shared" si="46"/>
        <v>80</v>
      </c>
      <c r="BQ33" s="16">
        <f t="shared" si="46"/>
        <v>89</v>
      </c>
      <c r="BR33" s="22">
        <f>SUM(BM33:BQ33)</f>
        <v>371</v>
      </c>
    </row>
    <row r="34" spans="2:70" ht="13.5">
      <c r="B34" s="152" t="s">
        <v>57</v>
      </c>
      <c r="C34" s="288">
        <f aca="true" t="shared" si="47" ref="C34:K34">C20</f>
        <v>715</v>
      </c>
      <c r="D34" s="290">
        <f t="shared" si="47"/>
        <v>1288</v>
      </c>
      <c r="E34" s="292">
        <f t="shared" si="47"/>
        <v>2003</v>
      </c>
      <c r="F34" s="288">
        <f t="shared" si="47"/>
        <v>1</v>
      </c>
      <c r="G34" s="294">
        <f t="shared" si="47"/>
        <v>0</v>
      </c>
      <c r="H34" s="295">
        <f t="shared" si="47"/>
        <v>1</v>
      </c>
      <c r="I34" s="296">
        <f t="shared" si="47"/>
        <v>716</v>
      </c>
      <c r="J34" s="298">
        <f t="shared" si="47"/>
        <v>1288</v>
      </c>
      <c r="K34" s="300">
        <f t="shared" si="47"/>
        <v>2004</v>
      </c>
      <c r="O34" s="205" t="s">
        <v>13</v>
      </c>
      <c r="P34" s="206"/>
      <c r="Q34" s="25">
        <f aca="true" t="shared" si="48" ref="Q34:V34">SUM(Q32:Q33)</f>
        <v>96</v>
      </c>
      <c r="R34" s="25">
        <f t="shared" si="48"/>
        <v>115</v>
      </c>
      <c r="S34" s="25">
        <f t="shared" si="48"/>
        <v>115</v>
      </c>
      <c r="T34" s="25">
        <f t="shared" si="48"/>
        <v>112</v>
      </c>
      <c r="U34" s="25">
        <f t="shared" si="48"/>
        <v>134</v>
      </c>
      <c r="V34" s="25">
        <f t="shared" si="48"/>
        <v>572</v>
      </c>
      <c r="W34" s="207" t="s">
        <v>13</v>
      </c>
      <c r="X34" s="208"/>
      <c r="Y34" s="25">
        <f aca="true" t="shared" si="49" ref="Y34:AD34">SUM(Y32:Y33)</f>
        <v>155</v>
      </c>
      <c r="Z34" s="25">
        <f t="shared" si="49"/>
        <v>128</v>
      </c>
      <c r="AA34" s="25">
        <f t="shared" si="49"/>
        <v>156</v>
      </c>
      <c r="AB34" s="25">
        <f t="shared" si="49"/>
        <v>154</v>
      </c>
      <c r="AC34" s="25">
        <f t="shared" si="49"/>
        <v>168</v>
      </c>
      <c r="AD34" s="25">
        <f t="shared" si="49"/>
        <v>761</v>
      </c>
      <c r="AI34" s="205" t="s">
        <v>13</v>
      </c>
      <c r="AJ34" s="206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07" t="s">
        <v>13</v>
      </c>
      <c r="AR34" s="208"/>
      <c r="AS34" s="25">
        <f aca="true" t="shared" si="51" ref="AS34:AX34">SUM(AS32:AS33)</f>
        <v>0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5" t="s">
        <v>13</v>
      </c>
      <c r="BD34" s="206"/>
      <c r="BE34" s="25">
        <f aca="true" t="shared" si="52" ref="BE34:BJ34">SUM(BE32:BE33)</f>
        <v>96</v>
      </c>
      <c r="BF34" s="25">
        <f t="shared" si="52"/>
        <v>115</v>
      </c>
      <c r="BG34" s="25">
        <f t="shared" si="52"/>
        <v>115</v>
      </c>
      <c r="BH34" s="25">
        <f t="shared" si="52"/>
        <v>112</v>
      </c>
      <c r="BI34" s="25">
        <f t="shared" si="52"/>
        <v>134</v>
      </c>
      <c r="BJ34" s="25">
        <f t="shared" si="52"/>
        <v>572</v>
      </c>
      <c r="BK34" s="207" t="s">
        <v>13</v>
      </c>
      <c r="BL34" s="208"/>
      <c r="BM34" s="25">
        <f aca="true" t="shared" si="53" ref="BM34:BR34">SUM(BM32:BM33)</f>
        <v>155</v>
      </c>
      <c r="BN34" s="25">
        <f t="shared" si="53"/>
        <v>129</v>
      </c>
      <c r="BO34" s="25">
        <f t="shared" si="53"/>
        <v>156</v>
      </c>
      <c r="BP34" s="25">
        <f t="shared" si="53"/>
        <v>154</v>
      </c>
      <c r="BQ34" s="25">
        <f t="shared" si="53"/>
        <v>168</v>
      </c>
      <c r="BR34" s="25">
        <f t="shared" si="53"/>
        <v>762</v>
      </c>
    </row>
    <row r="35" spans="2:70" ht="14.25" thickBot="1">
      <c r="B35" s="153" t="s">
        <v>24</v>
      </c>
      <c r="C35" s="289"/>
      <c r="D35" s="291"/>
      <c r="E35" s="293"/>
      <c r="F35" s="289"/>
      <c r="G35" s="291"/>
      <c r="H35" s="293"/>
      <c r="I35" s="297"/>
      <c r="J35" s="299"/>
      <c r="K35" s="301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302" t="s">
        <v>49</v>
      </c>
      <c r="C36" s="304" t="s">
        <v>50</v>
      </c>
      <c r="D36" s="306" t="s">
        <v>51</v>
      </c>
      <c r="E36" s="308" t="s">
        <v>52</v>
      </c>
      <c r="F36" s="304" t="s">
        <v>50</v>
      </c>
      <c r="G36" s="306" t="s">
        <v>51</v>
      </c>
      <c r="H36" s="308" t="s">
        <v>53</v>
      </c>
      <c r="I36" s="310" t="s">
        <v>50</v>
      </c>
      <c r="J36" s="312" t="s">
        <v>51</v>
      </c>
      <c r="K36" s="308" t="s">
        <v>58</v>
      </c>
      <c r="O36" s="205" t="s">
        <v>11</v>
      </c>
      <c r="P36" s="206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14" t="s">
        <v>11</v>
      </c>
      <c r="X36" s="215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5" t="s">
        <v>11</v>
      </c>
      <c r="AJ36" s="206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14" t="s">
        <v>11</v>
      </c>
      <c r="AR36" s="215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5" t="s">
        <v>11</v>
      </c>
      <c r="BD36" s="206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14" t="s">
        <v>11</v>
      </c>
      <c r="BL36" s="215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303"/>
      <c r="C37" s="305"/>
      <c r="D37" s="307"/>
      <c r="E37" s="309"/>
      <c r="F37" s="305"/>
      <c r="G37" s="307"/>
      <c r="H37" s="309"/>
      <c r="I37" s="311"/>
      <c r="J37" s="313"/>
      <c r="K37" s="309"/>
      <c r="O37" s="205" t="s">
        <v>14</v>
      </c>
      <c r="P37" s="209"/>
      <c r="Q37" s="15">
        <v>56</v>
      </c>
      <c r="R37" s="16">
        <v>90</v>
      </c>
      <c r="S37" s="16">
        <v>100</v>
      </c>
      <c r="T37" s="16">
        <v>103</v>
      </c>
      <c r="U37" s="16">
        <v>86</v>
      </c>
      <c r="V37" s="16">
        <f>SUM(Q37:U37)</f>
        <v>435</v>
      </c>
      <c r="W37" s="212" t="s">
        <v>14</v>
      </c>
      <c r="X37" s="213"/>
      <c r="Y37" s="16">
        <v>98</v>
      </c>
      <c r="Z37" s="16">
        <v>95</v>
      </c>
      <c r="AA37" s="16">
        <v>111</v>
      </c>
      <c r="AB37" s="16">
        <v>121</v>
      </c>
      <c r="AC37" s="16">
        <v>107</v>
      </c>
      <c r="AD37" s="17">
        <f>SUM(Y37:AC37)</f>
        <v>532</v>
      </c>
      <c r="AI37" s="205" t="s">
        <v>14</v>
      </c>
      <c r="AJ37" s="209"/>
      <c r="AK37" s="15"/>
      <c r="AL37" s="16"/>
      <c r="AM37" s="16"/>
      <c r="AN37" s="16"/>
      <c r="AO37" s="16"/>
      <c r="AP37" s="16">
        <f>SUM(AK37:AO37)</f>
        <v>0</v>
      </c>
      <c r="AQ37" s="212" t="s">
        <v>14</v>
      </c>
      <c r="AR37" s="213"/>
      <c r="AS37" s="16"/>
      <c r="AT37" s="16"/>
      <c r="AU37" s="16"/>
      <c r="AV37" s="16">
        <v>1</v>
      </c>
      <c r="AW37" s="16"/>
      <c r="AX37" s="17">
        <f>SUM(AS37:AW37)</f>
        <v>1</v>
      </c>
      <c r="BC37" s="205" t="s">
        <v>14</v>
      </c>
      <c r="BD37" s="209"/>
      <c r="BE37" s="15">
        <f>Q37+AK37</f>
        <v>56</v>
      </c>
      <c r="BF37" s="15">
        <f aca="true" t="shared" si="54" ref="BF37:BI38">R37+AL37</f>
        <v>90</v>
      </c>
      <c r="BG37" s="15">
        <f t="shared" si="54"/>
        <v>100</v>
      </c>
      <c r="BH37" s="15">
        <f t="shared" si="54"/>
        <v>103</v>
      </c>
      <c r="BI37" s="15">
        <f t="shared" si="54"/>
        <v>86</v>
      </c>
      <c r="BJ37" s="16">
        <f>SUM(BE37:BI37)</f>
        <v>435</v>
      </c>
      <c r="BK37" s="212" t="s">
        <v>14</v>
      </c>
      <c r="BL37" s="213"/>
      <c r="BM37" s="16">
        <f>Y37+AS37</f>
        <v>98</v>
      </c>
      <c r="BN37" s="16">
        <f aca="true" t="shared" si="55" ref="BN37:BQ38">Z37+AT37</f>
        <v>95</v>
      </c>
      <c r="BO37" s="16">
        <f t="shared" si="55"/>
        <v>111</v>
      </c>
      <c r="BP37" s="16">
        <f t="shared" si="55"/>
        <v>122</v>
      </c>
      <c r="BQ37" s="16">
        <f t="shared" si="55"/>
        <v>107</v>
      </c>
      <c r="BR37" s="17">
        <f>SUM(BM37:BQ37)</f>
        <v>533</v>
      </c>
    </row>
    <row r="38" spans="2:70" ht="14.25" thickBot="1">
      <c r="B38" s="154" t="s">
        <v>59</v>
      </c>
      <c r="C38" s="314">
        <f>ROUND(C32/$C$10,4)</f>
        <v>0.1682</v>
      </c>
      <c r="D38" s="316">
        <f>ROUND(D32/$D$10,4)</f>
        <v>0.1615</v>
      </c>
      <c r="E38" s="318">
        <f>ROUND(E32/$E$10,4)</f>
        <v>0.1647</v>
      </c>
      <c r="F38" s="314">
        <f>ROUND(F32/$F$10,4)</f>
        <v>0.04</v>
      </c>
      <c r="G38" s="316">
        <f>ROUND(G32/$G$10,4)</f>
        <v>0.0256</v>
      </c>
      <c r="H38" s="320">
        <f>ROUND(H32/$H$10,4)</f>
        <v>0.0313</v>
      </c>
      <c r="I38" s="322">
        <f>ROUND(I32/$I$10,4)</f>
        <v>0.1675</v>
      </c>
      <c r="J38" s="324">
        <f>ROUND(J32/$J$10,4)</f>
        <v>0.1606</v>
      </c>
      <c r="K38" s="326">
        <f>ROUND(K32/$K$10,4)</f>
        <v>0.1639</v>
      </c>
      <c r="O38" s="205" t="s">
        <v>16</v>
      </c>
      <c r="P38" s="209"/>
      <c r="Q38" s="20">
        <v>82</v>
      </c>
      <c r="R38" s="21">
        <v>77</v>
      </c>
      <c r="S38" s="21">
        <v>88</v>
      </c>
      <c r="T38" s="21">
        <v>89</v>
      </c>
      <c r="U38" s="21">
        <v>94</v>
      </c>
      <c r="V38" s="21">
        <f>SUM(Q38:U38)</f>
        <v>430</v>
      </c>
      <c r="W38" s="210" t="s">
        <v>16</v>
      </c>
      <c r="X38" s="211"/>
      <c r="Y38" s="21">
        <v>105</v>
      </c>
      <c r="Z38" s="21">
        <v>113</v>
      </c>
      <c r="AA38" s="21">
        <v>109</v>
      </c>
      <c r="AB38" s="21">
        <v>108</v>
      </c>
      <c r="AC38" s="21">
        <v>124</v>
      </c>
      <c r="AD38" s="22">
        <f>SUM(Y38:AC38)</f>
        <v>559</v>
      </c>
      <c r="AI38" s="205" t="s">
        <v>16</v>
      </c>
      <c r="AJ38" s="209"/>
      <c r="AK38" s="20"/>
      <c r="AL38" s="21"/>
      <c r="AM38" s="21"/>
      <c r="AN38" s="21"/>
      <c r="AO38" s="21"/>
      <c r="AP38" s="21">
        <f>SUM(AK38:AO38)</f>
        <v>0</v>
      </c>
      <c r="AQ38" s="210" t="s">
        <v>16</v>
      </c>
      <c r="AR38" s="211"/>
      <c r="AS38" s="21"/>
      <c r="AT38" s="21"/>
      <c r="AU38" s="21"/>
      <c r="AV38" s="21"/>
      <c r="AW38" s="21"/>
      <c r="AX38" s="22">
        <f>SUM(AS38:AW38)</f>
        <v>0</v>
      </c>
      <c r="BC38" s="205" t="s">
        <v>16</v>
      </c>
      <c r="BD38" s="209"/>
      <c r="BE38" s="15">
        <f>Q38+AK38</f>
        <v>82</v>
      </c>
      <c r="BF38" s="15">
        <f t="shared" si="54"/>
        <v>77</v>
      </c>
      <c r="BG38" s="15">
        <f t="shared" si="54"/>
        <v>88</v>
      </c>
      <c r="BH38" s="15">
        <f t="shared" si="54"/>
        <v>89</v>
      </c>
      <c r="BI38" s="15">
        <f t="shared" si="54"/>
        <v>94</v>
      </c>
      <c r="BJ38" s="21">
        <f>SUM(BE38:BI38)</f>
        <v>430</v>
      </c>
      <c r="BK38" s="210" t="s">
        <v>16</v>
      </c>
      <c r="BL38" s="211"/>
      <c r="BM38" s="16">
        <f>Y38+AS38</f>
        <v>105</v>
      </c>
      <c r="BN38" s="16">
        <f t="shared" si="55"/>
        <v>113</v>
      </c>
      <c r="BO38" s="16">
        <f t="shared" si="55"/>
        <v>109</v>
      </c>
      <c r="BP38" s="16">
        <f t="shared" si="55"/>
        <v>108</v>
      </c>
      <c r="BQ38" s="16">
        <f t="shared" si="55"/>
        <v>124</v>
      </c>
      <c r="BR38" s="22">
        <f>SUM(BM38:BQ38)</f>
        <v>559</v>
      </c>
    </row>
    <row r="39" spans="2:70" ht="14.25" thickBot="1">
      <c r="B39" s="155" t="s">
        <v>49</v>
      </c>
      <c r="C39" s="315"/>
      <c r="D39" s="317"/>
      <c r="E39" s="319"/>
      <c r="F39" s="315"/>
      <c r="G39" s="317"/>
      <c r="H39" s="321"/>
      <c r="I39" s="323"/>
      <c r="J39" s="325"/>
      <c r="K39" s="327"/>
      <c r="L39" s="89"/>
      <c r="O39" s="205" t="s">
        <v>13</v>
      </c>
      <c r="P39" s="206"/>
      <c r="Q39" s="25">
        <f aca="true" t="shared" si="56" ref="Q39:V39">SUM(Q37:Q38)</f>
        <v>138</v>
      </c>
      <c r="R39" s="25">
        <f t="shared" si="56"/>
        <v>167</v>
      </c>
      <c r="S39" s="25">
        <f t="shared" si="56"/>
        <v>188</v>
      </c>
      <c r="T39" s="25">
        <f t="shared" si="56"/>
        <v>192</v>
      </c>
      <c r="U39" s="25">
        <f t="shared" si="56"/>
        <v>180</v>
      </c>
      <c r="V39" s="25">
        <f t="shared" si="56"/>
        <v>865</v>
      </c>
      <c r="W39" s="207" t="s">
        <v>13</v>
      </c>
      <c r="X39" s="208"/>
      <c r="Y39" s="25">
        <f aca="true" t="shared" si="57" ref="Y39:AD39">SUM(Y37:Y38)</f>
        <v>203</v>
      </c>
      <c r="Z39" s="25">
        <f t="shared" si="57"/>
        <v>208</v>
      </c>
      <c r="AA39" s="25">
        <f t="shared" si="57"/>
        <v>220</v>
      </c>
      <c r="AB39" s="25">
        <f t="shared" si="57"/>
        <v>229</v>
      </c>
      <c r="AC39" s="25">
        <f t="shared" si="57"/>
        <v>231</v>
      </c>
      <c r="AD39" s="25">
        <f t="shared" si="57"/>
        <v>1091</v>
      </c>
      <c r="AI39" s="205" t="s">
        <v>13</v>
      </c>
      <c r="AJ39" s="206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07" t="s">
        <v>13</v>
      </c>
      <c r="AR39" s="208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0</v>
      </c>
      <c r="AV39" s="25">
        <f t="shared" si="59"/>
        <v>1</v>
      </c>
      <c r="AW39" s="25">
        <f t="shared" si="59"/>
        <v>0</v>
      </c>
      <c r="AX39" s="25">
        <f t="shared" si="59"/>
        <v>1</v>
      </c>
      <c r="BC39" s="205" t="s">
        <v>13</v>
      </c>
      <c r="BD39" s="206"/>
      <c r="BE39" s="25">
        <f aca="true" t="shared" si="60" ref="BE39:BJ39">SUM(BE37:BE38)</f>
        <v>138</v>
      </c>
      <c r="BF39" s="25">
        <f t="shared" si="60"/>
        <v>167</v>
      </c>
      <c r="BG39" s="25">
        <f t="shared" si="60"/>
        <v>188</v>
      </c>
      <c r="BH39" s="25">
        <f t="shared" si="60"/>
        <v>192</v>
      </c>
      <c r="BI39" s="25">
        <f t="shared" si="60"/>
        <v>180</v>
      </c>
      <c r="BJ39" s="25">
        <f t="shared" si="60"/>
        <v>865</v>
      </c>
      <c r="BK39" s="207" t="s">
        <v>13</v>
      </c>
      <c r="BL39" s="208"/>
      <c r="BM39" s="25">
        <f aca="true" t="shared" si="61" ref="BM39:BR39">SUM(BM37:BM38)</f>
        <v>203</v>
      </c>
      <c r="BN39" s="25">
        <f t="shared" si="61"/>
        <v>208</v>
      </c>
      <c r="BO39" s="25">
        <f t="shared" si="61"/>
        <v>220</v>
      </c>
      <c r="BP39" s="25">
        <f t="shared" si="61"/>
        <v>230</v>
      </c>
      <c r="BQ39" s="25">
        <f t="shared" si="61"/>
        <v>231</v>
      </c>
      <c r="BR39" s="25">
        <f t="shared" si="61"/>
        <v>1092</v>
      </c>
    </row>
    <row r="40" spans="2:70" ht="13.5">
      <c r="B40" s="156" t="s">
        <v>60</v>
      </c>
      <c r="C40" s="315">
        <f>ROUND(C34/$C$10,4)</f>
        <v>0.1357</v>
      </c>
      <c r="D40" s="317">
        <f>ROUND(D34/$D$10,4)</f>
        <v>0.2201</v>
      </c>
      <c r="E40" s="319">
        <f>ROUND(E34/$E$10,4)</f>
        <v>0.1801</v>
      </c>
      <c r="F40" s="315">
        <f>ROUND(F34/$F$10,4)</f>
        <v>0.04</v>
      </c>
      <c r="G40" s="317">
        <f>ROUND(G34/$G$10,4)</f>
        <v>0</v>
      </c>
      <c r="H40" s="321">
        <f>ROUND(H34/$H$10,4)</f>
        <v>0.0156</v>
      </c>
      <c r="I40" s="323">
        <f>ROUND(I34/$I$10,4)</f>
        <v>0.1352</v>
      </c>
      <c r="J40" s="325">
        <f>ROUND(J34/$J$10,4)</f>
        <v>0.2187</v>
      </c>
      <c r="K40" s="327">
        <f>ROUND(K34/$K$10,4)</f>
        <v>0.1792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57" t="s">
        <v>49</v>
      </c>
      <c r="C41" s="328"/>
      <c r="D41" s="329"/>
      <c r="E41" s="330"/>
      <c r="F41" s="328"/>
      <c r="G41" s="329"/>
      <c r="H41" s="331"/>
      <c r="I41" s="332"/>
      <c r="J41" s="333"/>
      <c r="K41" s="334"/>
      <c r="O41" s="205" t="s">
        <v>11</v>
      </c>
      <c r="P41" s="206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14" t="s">
        <v>11</v>
      </c>
      <c r="X41" s="215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5" t="s">
        <v>11</v>
      </c>
      <c r="AJ41" s="206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14" t="s">
        <v>11</v>
      </c>
      <c r="AR41" s="215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5" t="s">
        <v>11</v>
      </c>
      <c r="BD41" s="206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14" t="s">
        <v>11</v>
      </c>
      <c r="BL41" s="215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97"/>
      <c r="J42" s="97"/>
      <c r="K42" s="97"/>
      <c r="O42" s="205" t="s">
        <v>17</v>
      </c>
      <c r="P42" s="209"/>
      <c r="Q42" s="15">
        <v>59</v>
      </c>
      <c r="R42" s="16">
        <v>52</v>
      </c>
      <c r="S42" s="16">
        <v>80</v>
      </c>
      <c r="T42" s="16">
        <v>82</v>
      </c>
      <c r="U42" s="16">
        <v>81</v>
      </c>
      <c r="V42" s="16">
        <f>SUM(Q42:U42)</f>
        <v>354</v>
      </c>
      <c r="W42" s="212" t="s">
        <v>14</v>
      </c>
      <c r="X42" s="213"/>
      <c r="Y42" s="16">
        <v>59</v>
      </c>
      <c r="Z42" s="16">
        <v>52</v>
      </c>
      <c r="AA42" s="16">
        <v>62</v>
      </c>
      <c r="AB42" s="16">
        <v>42</v>
      </c>
      <c r="AC42" s="16">
        <v>55</v>
      </c>
      <c r="AD42" s="17">
        <f>SUM(Y42:AC42)</f>
        <v>270</v>
      </c>
      <c r="AI42" s="205" t="s">
        <v>14</v>
      </c>
      <c r="AJ42" s="209"/>
      <c r="AK42" s="15"/>
      <c r="AL42" s="16"/>
      <c r="AM42" s="16"/>
      <c r="AN42" s="16"/>
      <c r="AO42" s="16"/>
      <c r="AP42" s="16">
        <f>SUM(AK42:AO42)</f>
        <v>0</v>
      </c>
      <c r="AQ42" s="212" t="s">
        <v>14</v>
      </c>
      <c r="AR42" s="213"/>
      <c r="AS42" s="16"/>
      <c r="AT42" s="16"/>
      <c r="AU42" s="16"/>
      <c r="AV42" s="16"/>
      <c r="AW42" s="16"/>
      <c r="AX42" s="17">
        <f>SUM(AS42:AW42)</f>
        <v>0</v>
      </c>
      <c r="BC42" s="205" t="s">
        <v>14</v>
      </c>
      <c r="BD42" s="209"/>
      <c r="BE42" s="15">
        <f>Q42+AK42</f>
        <v>59</v>
      </c>
      <c r="BF42" s="15">
        <f aca="true" t="shared" si="62" ref="BF42:BI43">R42+AL42</f>
        <v>52</v>
      </c>
      <c r="BG42" s="15">
        <f t="shared" si="62"/>
        <v>80</v>
      </c>
      <c r="BH42" s="15">
        <f t="shared" si="62"/>
        <v>82</v>
      </c>
      <c r="BI42" s="15">
        <f t="shared" si="62"/>
        <v>81</v>
      </c>
      <c r="BJ42" s="16">
        <f>SUM(BE42:BI42)</f>
        <v>354</v>
      </c>
      <c r="BK42" s="212" t="s">
        <v>14</v>
      </c>
      <c r="BL42" s="213"/>
      <c r="BM42" s="16">
        <f>Y42+AS42</f>
        <v>59</v>
      </c>
      <c r="BN42" s="16">
        <f aca="true" t="shared" si="63" ref="BN42:BQ43">Z42+AT42</f>
        <v>52</v>
      </c>
      <c r="BO42" s="16">
        <f t="shared" si="63"/>
        <v>62</v>
      </c>
      <c r="BP42" s="16">
        <f t="shared" si="63"/>
        <v>42</v>
      </c>
      <c r="BQ42" s="16">
        <f t="shared" si="63"/>
        <v>55</v>
      </c>
      <c r="BR42" s="17">
        <f>SUM(BM42:BQ42)</f>
        <v>270</v>
      </c>
    </row>
    <row r="43" spans="9:70" ht="15.75" thickBot="1">
      <c r="I43" s="97"/>
      <c r="J43" s="97"/>
      <c r="K43" s="97"/>
      <c r="O43" s="205" t="s">
        <v>16</v>
      </c>
      <c r="P43" s="209"/>
      <c r="Q43" s="20">
        <v>86</v>
      </c>
      <c r="R43" s="21">
        <v>60</v>
      </c>
      <c r="S43" s="21">
        <v>82</v>
      </c>
      <c r="T43" s="21">
        <v>78</v>
      </c>
      <c r="U43" s="21">
        <v>80</v>
      </c>
      <c r="V43" s="21">
        <f>SUM(Q43:U43)</f>
        <v>386</v>
      </c>
      <c r="W43" s="210" t="s">
        <v>16</v>
      </c>
      <c r="X43" s="211"/>
      <c r="Y43" s="21">
        <v>63</v>
      </c>
      <c r="Z43" s="21">
        <v>68</v>
      </c>
      <c r="AA43" s="21">
        <v>63</v>
      </c>
      <c r="AB43" s="21">
        <v>75</v>
      </c>
      <c r="AC43" s="21">
        <v>81</v>
      </c>
      <c r="AD43" s="183">
        <f>SUM(Y43:AC43)</f>
        <v>350</v>
      </c>
      <c r="AI43" s="205" t="s">
        <v>16</v>
      </c>
      <c r="AJ43" s="209"/>
      <c r="AK43" s="20"/>
      <c r="AL43" s="21"/>
      <c r="AM43" s="21"/>
      <c r="AN43" s="21">
        <v>1</v>
      </c>
      <c r="AO43" s="21"/>
      <c r="AP43" s="21">
        <f>SUM(AK43:AO43)</f>
        <v>1</v>
      </c>
      <c r="AQ43" s="210" t="s">
        <v>16</v>
      </c>
      <c r="AR43" s="211"/>
      <c r="AS43" s="21"/>
      <c r="AT43" s="21"/>
      <c r="AU43" s="21"/>
      <c r="AV43" s="21"/>
      <c r="AW43" s="21"/>
      <c r="AX43" s="22">
        <f>SUM(AS43:AW43)</f>
        <v>0</v>
      </c>
      <c r="BC43" s="205" t="s">
        <v>16</v>
      </c>
      <c r="BD43" s="209"/>
      <c r="BE43" s="20">
        <f>Q43+AK43</f>
        <v>86</v>
      </c>
      <c r="BF43" s="20">
        <f t="shared" si="62"/>
        <v>60</v>
      </c>
      <c r="BG43" s="20">
        <f t="shared" si="62"/>
        <v>82</v>
      </c>
      <c r="BH43" s="20">
        <f t="shared" si="62"/>
        <v>79</v>
      </c>
      <c r="BI43" s="20">
        <f t="shared" si="62"/>
        <v>80</v>
      </c>
      <c r="BJ43" s="21">
        <f>SUM(BE43:BI43)</f>
        <v>387</v>
      </c>
      <c r="BK43" s="210" t="s">
        <v>16</v>
      </c>
      <c r="BL43" s="211"/>
      <c r="BM43" s="21">
        <f>Y43+AS43</f>
        <v>63</v>
      </c>
      <c r="BN43" s="21">
        <f t="shared" si="63"/>
        <v>68</v>
      </c>
      <c r="BO43" s="21">
        <f t="shared" si="63"/>
        <v>63</v>
      </c>
      <c r="BP43" s="21">
        <f t="shared" si="63"/>
        <v>75</v>
      </c>
      <c r="BQ43" s="21">
        <f t="shared" si="63"/>
        <v>81</v>
      </c>
      <c r="BR43" s="22">
        <f>SUM(BM43:BQ43)</f>
        <v>350</v>
      </c>
    </row>
    <row r="44" spans="15:70" ht="13.5">
      <c r="O44" s="205" t="s">
        <v>13</v>
      </c>
      <c r="P44" s="206"/>
      <c r="Q44" s="25">
        <f aca="true" t="shared" si="64" ref="Q44:V44">SUM(Q42:Q43)</f>
        <v>145</v>
      </c>
      <c r="R44" s="25">
        <f t="shared" si="64"/>
        <v>112</v>
      </c>
      <c r="S44" s="25">
        <f t="shared" si="64"/>
        <v>162</v>
      </c>
      <c r="T44" s="25">
        <f t="shared" si="64"/>
        <v>160</v>
      </c>
      <c r="U44" s="25">
        <f t="shared" si="64"/>
        <v>161</v>
      </c>
      <c r="V44" s="25">
        <f t="shared" si="64"/>
        <v>740</v>
      </c>
      <c r="W44" s="207" t="s">
        <v>13</v>
      </c>
      <c r="X44" s="208"/>
      <c r="Y44" s="25">
        <f aca="true" t="shared" si="65" ref="Y44:AD44">SUM(Y42:Y43)</f>
        <v>122</v>
      </c>
      <c r="Z44" s="25">
        <f t="shared" si="65"/>
        <v>120</v>
      </c>
      <c r="AA44" s="25">
        <f t="shared" si="65"/>
        <v>125</v>
      </c>
      <c r="AB44" s="25">
        <f t="shared" si="65"/>
        <v>117</v>
      </c>
      <c r="AC44" s="25">
        <f t="shared" si="65"/>
        <v>136</v>
      </c>
      <c r="AD44" s="25">
        <f t="shared" si="65"/>
        <v>620</v>
      </c>
      <c r="AI44" s="205" t="s">
        <v>13</v>
      </c>
      <c r="AJ44" s="206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1</v>
      </c>
      <c r="AO44" s="25">
        <f t="shared" si="66"/>
        <v>0</v>
      </c>
      <c r="AP44" s="25">
        <f t="shared" si="66"/>
        <v>1</v>
      </c>
      <c r="AQ44" s="207" t="s">
        <v>13</v>
      </c>
      <c r="AR44" s="208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5" t="s">
        <v>13</v>
      </c>
      <c r="BD44" s="206"/>
      <c r="BE44" s="25">
        <f aca="true" t="shared" si="68" ref="BE44:BJ44">SUM(BE42:BE43)</f>
        <v>145</v>
      </c>
      <c r="BF44" s="25">
        <f t="shared" si="68"/>
        <v>112</v>
      </c>
      <c r="BG44" s="25">
        <f t="shared" si="68"/>
        <v>162</v>
      </c>
      <c r="BH44" s="25">
        <f t="shared" si="68"/>
        <v>161</v>
      </c>
      <c r="BI44" s="25">
        <f t="shared" si="68"/>
        <v>161</v>
      </c>
      <c r="BJ44" s="25">
        <f t="shared" si="68"/>
        <v>741</v>
      </c>
      <c r="BK44" s="207" t="s">
        <v>13</v>
      </c>
      <c r="BL44" s="208"/>
      <c r="BM44" s="25">
        <f aca="true" t="shared" si="69" ref="BM44:BR44">SUM(BM42:BM43)</f>
        <v>122</v>
      </c>
      <c r="BN44" s="25">
        <f t="shared" si="69"/>
        <v>120</v>
      </c>
      <c r="BO44" s="25">
        <f t="shared" si="69"/>
        <v>125</v>
      </c>
      <c r="BP44" s="25">
        <f t="shared" si="69"/>
        <v>117</v>
      </c>
      <c r="BQ44" s="25">
        <f t="shared" si="69"/>
        <v>136</v>
      </c>
      <c r="BR44" s="25">
        <f t="shared" si="69"/>
        <v>620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5" t="s">
        <v>11</v>
      </c>
      <c r="P46" s="206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14" t="s">
        <v>11</v>
      </c>
      <c r="X46" s="215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5" t="s">
        <v>11</v>
      </c>
      <c r="AJ46" s="206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14" t="s">
        <v>11</v>
      </c>
      <c r="AR46" s="215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5" t="s">
        <v>11</v>
      </c>
      <c r="BD46" s="206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14" t="s">
        <v>11</v>
      </c>
      <c r="BL46" s="215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5" t="s">
        <v>14</v>
      </c>
      <c r="P47" s="209"/>
      <c r="Q47" s="15">
        <v>57</v>
      </c>
      <c r="R47" s="16">
        <v>50</v>
      </c>
      <c r="S47" s="16">
        <v>44</v>
      </c>
      <c r="T47" s="16">
        <v>52</v>
      </c>
      <c r="U47" s="16">
        <v>48</v>
      </c>
      <c r="V47" s="16">
        <f>SUM(Q47:U47)</f>
        <v>251</v>
      </c>
      <c r="W47" s="212" t="s">
        <v>14</v>
      </c>
      <c r="X47" s="213"/>
      <c r="Y47" s="16">
        <v>35</v>
      </c>
      <c r="Z47" s="16">
        <v>32</v>
      </c>
      <c r="AA47" s="16">
        <v>17</v>
      </c>
      <c r="AB47" s="16">
        <v>19</v>
      </c>
      <c r="AC47" s="16">
        <v>22</v>
      </c>
      <c r="AD47" s="17">
        <f>SUM(Y47:AC47)</f>
        <v>125</v>
      </c>
      <c r="AI47" s="205" t="s">
        <v>14</v>
      </c>
      <c r="AJ47" s="209"/>
      <c r="AK47" s="15"/>
      <c r="AL47" s="16">
        <v>1</v>
      </c>
      <c r="AM47" s="16"/>
      <c r="AN47" s="16"/>
      <c r="AO47" s="16"/>
      <c r="AP47" s="16">
        <f>SUM(AK47:AO47)</f>
        <v>1</v>
      </c>
      <c r="AQ47" s="212" t="s">
        <v>14</v>
      </c>
      <c r="AR47" s="213"/>
      <c r="AS47" s="16"/>
      <c r="AT47" s="16"/>
      <c r="AU47" s="16"/>
      <c r="AV47" s="16"/>
      <c r="AW47" s="16"/>
      <c r="AX47" s="17">
        <f>SUM(AS47:AW47)</f>
        <v>0</v>
      </c>
      <c r="BC47" s="205" t="s">
        <v>14</v>
      </c>
      <c r="BD47" s="209"/>
      <c r="BE47" s="15">
        <f>Q47+AK47</f>
        <v>57</v>
      </c>
      <c r="BF47" s="15">
        <f aca="true" t="shared" si="70" ref="BF47:BI48">R47+AL47</f>
        <v>51</v>
      </c>
      <c r="BG47" s="15">
        <f t="shared" si="70"/>
        <v>44</v>
      </c>
      <c r="BH47" s="15">
        <f t="shared" si="70"/>
        <v>52</v>
      </c>
      <c r="BI47" s="15">
        <f t="shared" si="70"/>
        <v>48</v>
      </c>
      <c r="BJ47" s="16">
        <f>SUM(BE47:BI47)</f>
        <v>252</v>
      </c>
      <c r="BK47" s="212" t="s">
        <v>14</v>
      </c>
      <c r="BL47" s="213"/>
      <c r="BM47" s="16">
        <f>Y47+AS47</f>
        <v>35</v>
      </c>
      <c r="BN47" s="16">
        <f aca="true" t="shared" si="71" ref="BN47:BQ48">Z47+AT47</f>
        <v>32</v>
      </c>
      <c r="BO47" s="16">
        <f t="shared" si="71"/>
        <v>17</v>
      </c>
      <c r="BP47" s="16">
        <f t="shared" si="71"/>
        <v>19</v>
      </c>
      <c r="BQ47" s="16">
        <f t="shared" si="71"/>
        <v>22</v>
      </c>
      <c r="BR47" s="17">
        <f>SUM(BM47:BQ47)</f>
        <v>125</v>
      </c>
    </row>
    <row r="48" spans="15:70" ht="14.25" thickBot="1">
      <c r="O48" s="205" t="s">
        <v>16</v>
      </c>
      <c r="P48" s="209"/>
      <c r="Q48" s="20">
        <v>88</v>
      </c>
      <c r="R48" s="21">
        <v>69</v>
      </c>
      <c r="S48" s="21">
        <v>79</v>
      </c>
      <c r="T48" s="21">
        <v>90</v>
      </c>
      <c r="U48" s="21">
        <v>69</v>
      </c>
      <c r="V48" s="21">
        <f>SUM(Q48:U48)</f>
        <v>395</v>
      </c>
      <c r="W48" s="210" t="s">
        <v>16</v>
      </c>
      <c r="X48" s="211"/>
      <c r="Y48" s="21">
        <v>74</v>
      </c>
      <c r="Z48" s="21">
        <v>73</v>
      </c>
      <c r="AA48" s="21">
        <v>66</v>
      </c>
      <c r="AB48" s="21">
        <v>48</v>
      </c>
      <c r="AC48" s="21">
        <v>44</v>
      </c>
      <c r="AD48" s="22">
        <f>SUM(Y48:AC48)</f>
        <v>305</v>
      </c>
      <c r="AI48" s="205" t="s">
        <v>16</v>
      </c>
      <c r="AJ48" s="209"/>
      <c r="AK48" s="20"/>
      <c r="AL48" s="21"/>
      <c r="AM48" s="21"/>
      <c r="AN48" s="21"/>
      <c r="AO48" s="21"/>
      <c r="AP48" s="21">
        <f>SUM(AK48:AO48)</f>
        <v>0</v>
      </c>
      <c r="AQ48" s="210" t="s">
        <v>16</v>
      </c>
      <c r="AR48" s="211"/>
      <c r="AS48" s="21"/>
      <c r="AT48" s="21"/>
      <c r="AU48" s="21"/>
      <c r="AV48" s="21"/>
      <c r="AW48" s="21"/>
      <c r="AX48" s="22">
        <f>SUM(AS48:AW48)</f>
        <v>0</v>
      </c>
      <c r="BC48" s="205" t="s">
        <v>16</v>
      </c>
      <c r="BD48" s="209"/>
      <c r="BE48" s="20">
        <f>Q48+AK48</f>
        <v>88</v>
      </c>
      <c r="BF48" s="20">
        <f t="shared" si="70"/>
        <v>69</v>
      </c>
      <c r="BG48" s="20">
        <f t="shared" si="70"/>
        <v>79</v>
      </c>
      <c r="BH48" s="20">
        <f t="shared" si="70"/>
        <v>90</v>
      </c>
      <c r="BI48" s="20">
        <f t="shared" si="70"/>
        <v>69</v>
      </c>
      <c r="BJ48" s="21">
        <f>SUM(BE48:BI48)</f>
        <v>395</v>
      </c>
      <c r="BK48" s="210" t="s">
        <v>16</v>
      </c>
      <c r="BL48" s="211"/>
      <c r="BM48" s="21">
        <f>Y48+AS48</f>
        <v>74</v>
      </c>
      <c r="BN48" s="21">
        <f t="shared" si="71"/>
        <v>73</v>
      </c>
      <c r="BO48" s="21">
        <f t="shared" si="71"/>
        <v>66</v>
      </c>
      <c r="BP48" s="21">
        <f t="shared" si="71"/>
        <v>48</v>
      </c>
      <c r="BQ48" s="21">
        <f t="shared" si="71"/>
        <v>44</v>
      </c>
      <c r="BR48" s="22">
        <f>SUM(BM48:BQ48)</f>
        <v>305</v>
      </c>
    </row>
    <row r="49" spans="15:70" ht="13.5">
      <c r="O49" s="205" t="s">
        <v>13</v>
      </c>
      <c r="P49" s="206"/>
      <c r="Q49" s="25">
        <f aca="true" t="shared" si="72" ref="Q49:V49">SUM(Q47:Q48)</f>
        <v>145</v>
      </c>
      <c r="R49" s="25">
        <f t="shared" si="72"/>
        <v>119</v>
      </c>
      <c r="S49" s="25">
        <f t="shared" si="72"/>
        <v>123</v>
      </c>
      <c r="T49" s="25">
        <f t="shared" si="72"/>
        <v>142</v>
      </c>
      <c r="U49" s="25">
        <f t="shared" si="72"/>
        <v>117</v>
      </c>
      <c r="V49" s="25">
        <f t="shared" si="72"/>
        <v>646</v>
      </c>
      <c r="W49" s="207" t="s">
        <v>13</v>
      </c>
      <c r="X49" s="208"/>
      <c r="Y49" s="25">
        <f aca="true" t="shared" si="73" ref="Y49:AD49">SUM(Y47:Y48)</f>
        <v>109</v>
      </c>
      <c r="Z49" s="25">
        <f t="shared" si="73"/>
        <v>105</v>
      </c>
      <c r="AA49" s="25">
        <f t="shared" si="73"/>
        <v>83</v>
      </c>
      <c r="AB49" s="25">
        <f t="shared" si="73"/>
        <v>67</v>
      </c>
      <c r="AC49" s="25">
        <f t="shared" si="73"/>
        <v>66</v>
      </c>
      <c r="AD49" s="25">
        <f t="shared" si="73"/>
        <v>430</v>
      </c>
      <c r="AI49" s="205" t="s">
        <v>13</v>
      </c>
      <c r="AJ49" s="206"/>
      <c r="AK49" s="25">
        <f aca="true" t="shared" si="74" ref="AK49:AP49">SUM(AK47:AK48)</f>
        <v>0</v>
      </c>
      <c r="AL49" s="25">
        <f t="shared" si="74"/>
        <v>1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07" t="s">
        <v>13</v>
      </c>
      <c r="AR49" s="208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5" t="s">
        <v>13</v>
      </c>
      <c r="BD49" s="206"/>
      <c r="BE49" s="25">
        <f aca="true" t="shared" si="76" ref="BE49:BJ49">SUM(BE47:BE48)</f>
        <v>145</v>
      </c>
      <c r="BF49" s="25">
        <f t="shared" si="76"/>
        <v>120</v>
      </c>
      <c r="BG49" s="25">
        <f t="shared" si="76"/>
        <v>123</v>
      </c>
      <c r="BH49" s="25">
        <f t="shared" si="76"/>
        <v>142</v>
      </c>
      <c r="BI49" s="25">
        <f t="shared" si="76"/>
        <v>117</v>
      </c>
      <c r="BJ49" s="25">
        <f t="shared" si="76"/>
        <v>647</v>
      </c>
      <c r="BK49" s="207" t="s">
        <v>13</v>
      </c>
      <c r="BL49" s="208"/>
      <c r="BM49" s="25">
        <f aca="true" t="shared" si="77" ref="BM49:BR49">SUM(BM47:BM48)</f>
        <v>109</v>
      </c>
      <c r="BN49" s="25">
        <f t="shared" si="77"/>
        <v>105</v>
      </c>
      <c r="BO49" s="25">
        <f t="shared" si="77"/>
        <v>83</v>
      </c>
      <c r="BP49" s="25">
        <f t="shared" si="77"/>
        <v>67</v>
      </c>
      <c r="BQ49" s="25">
        <f t="shared" si="77"/>
        <v>66</v>
      </c>
      <c r="BR49" s="25">
        <f t="shared" si="77"/>
        <v>430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5" t="s">
        <v>11</v>
      </c>
      <c r="P51" s="206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14" t="s">
        <v>11</v>
      </c>
      <c r="X51" s="215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5" t="s">
        <v>11</v>
      </c>
      <c r="AJ51" s="206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14" t="s">
        <v>11</v>
      </c>
      <c r="AR51" s="215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5" t="s">
        <v>11</v>
      </c>
      <c r="BD51" s="206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14" t="s">
        <v>11</v>
      </c>
      <c r="BL51" s="215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5" t="s">
        <v>14</v>
      </c>
      <c r="P52" s="209"/>
      <c r="Q52" s="15">
        <v>17</v>
      </c>
      <c r="R52" s="16">
        <v>15</v>
      </c>
      <c r="S52" s="16">
        <v>13</v>
      </c>
      <c r="T52" s="16">
        <v>7</v>
      </c>
      <c r="U52" s="16">
        <v>3</v>
      </c>
      <c r="V52" s="16">
        <f>SUM(Q52:U52)</f>
        <v>55</v>
      </c>
      <c r="W52" s="212" t="s">
        <v>14</v>
      </c>
      <c r="X52" s="213"/>
      <c r="Y52" s="16">
        <v>7</v>
      </c>
      <c r="Z52" s="16">
        <v>3</v>
      </c>
      <c r="AA52" s="16">
        <v>2</v>
      </c>
      <c r="AB52" s="16">
        <v>2</v>
      </c>
      <c r="AC52" s="16"/>
      <c r="AD52" s="17">
        <f>SUM(Y52:AC52)</f>
        <v>14</v>
      </c>
      <c r="AI52" s="205" t="s">
        <v>14</v>
      </c>
      <c r="AJ52" s="209"/>
      <c r="AK52" s="15"/>
      <c r="AL52" s="16"/>
      <c r="AM52" s="16"/>
      <c r="AN52" s="16"/>
      <c r="AO52" s="16"/>
      <c r="AP52" s="16">
        <f>SUM(AK52:AO52)</f>
        <v>0</v>
      </c>
      <c r="AQ52" s="212" t="s">
        <v>14</v>
      </c>
      <c r="AR52" s="213"/>
      <c r="AS52" s="16"/>
      <c r="AT52" s="16"/>
      <c r="AU52" s="16"/>
      <c r="AV52" s="16"/>
      <c r="AW52" s="16"/>
      <c r="AX52" s="17">
        <f>SUM(AS52:AW52)</f>
        <v>0</v>
      </c>
      <c r="BC52" s="205" t="s">
        <v>14</v>
      </c>
      <c r="BD52" s="209"/>
      <c r="BE52" s="15">
        <f aca="true" t="shared" si="78" ref="BE52:BI53">Q52+AK52</f>
        <v>17</v>
      </c>
      <c r="BF52" s="15">
        <f t="shared" si="78"/>
        <v>15</v>
      </c>
      <c r="BG52" s="15">
        <f t="shared" si="78"/>
        <v>13</v>
      </c>
      <c r="BH52" s="15">
        <f t="shared" si="78"/>
        <v>7</v>
      </c>
      <c r="BI52" s="15">
        <f t="shared" si="78"/>
        <v>3</v>
      </c>
      <c r="BJ52" s="16">
        <f>SUM(BE52:BI52)</f>
        <v>55</v>
      </c>
      <c r="BK52" s="212" t="s">
        <v>14</v>
      </c>
      <c r="BL52" s="213"/>
      <c r="BM52" s="16">
        <f>Y52+AS52</f>
        <v>7</v>
      </c>
      <c r="BN52" s="16">
        <f aca="true" t="shared" si="79" ref="BN52:BQ53">Z52+AT52</f>
        <v>3</v>
      </c>
      <c r="BO52" s="16">
        <f t="shared" si="79"/>
        <v>2</v>
      </c>
      <c r="BP52" s="16">
        <f t="shared" si="79"/>
        <v>2</v>
      </c>
      <c r="BQ52" s="16">
        <f t="shared" si="79"/>
        <v>0</v>
      </c>
      <c r="BR52" s="17">
        <f>SUM(BM52:BQ52)</f>
        <v>14</v>
      </c>
    </row>
    <row r="53" spans="15:70" ht="14.25" thickBot="1">
      <c r="O53" s="205" t="s">
        <v>16</v>
      </c>
      <c r="P53" s="209"/>
      <c r="Q53" s="20">
        <v>37</v>
      </c>
      <c r="R53" s="21">
        <v>45</v>
      </c>
      <c r="S53" s="21">
        <v>34</v>
      </c>
      <c r="T53" s="21">
        <v>22</v>
      </c>
      <c r="U53" s="21">
        <v>29</v>
      </c>
      <c r="V53" s="21">
        <f>SUM(Q53:U53)</f>
        <v>167</v>
      </c>
      <c r="W53" s="210" t="s">
        <v>16</v>
      </c>
      <c r="X53" s="211"/>
      <c r="Y53" s="21">
        <v>20</v>
      </c>
      <c r="Z53" s="21">
        <v>17</v>
      </c>
      <c r="AA53" s="21">
        <v>9</v>
      </c>
      <c r="AB53" s="21">
        <v>5</v>
      </c>
      <c r="AC53" s="21">
        <v>8</v>
      </c>
      <c r="AD53" s="22">
        <f>SUM(Y53:AC53)</f>
        <v>59</v>
      </c>
      <c r="AI53" s="205" t="s">
        <v>16</v>
      </c>
      <c r="AJ53" s="209"/>
      <c r="AK53" s="20"/>
      <c r="AL53" s="21"/>
      <c r="AM53" s="21"/>
      <c r="AN53" s="21"/>
      <c r="AO53" s="21"/>
      <c r="AP53" s="21">
        <f>SUM(AK53:AO53)</f>
        <v>0</v>
      </c>
      <c r="AQ53" s="210" t="s">
        <v>16</v>
      </c>
      <c r="AR53" s="211"/>
      <c r="AS53" s="21"/>
      <c r="AT53" s="21"/>
      <c r="AU53" s="21"/>
      <c r="AV53" s="21"/>
      <c r="AW53" s="21"/>
      <c r="AX53" s="22">
        <f>SUM(AS53:AW53)</f>
        <v>0</v>
      </c>
      <c r="BC53" s="205" t="s">
        <v>16</v>
      </c>
      <c r="BD53" s="209"/>
      <c r="BE53" s="20">
        <f t="shared" si="78"/>
        <v>37</v>
      </c>
      <c r="BF53" s="20">
        <f t="shared" si="78"/>
        <v>45</v>
      </c>
      <c r="BG53" s="20">
        <f t="shared" si="78"/>
        <v>34</v>
      </c>
      <c r="BH53" s="20">
        <f t="shared" si="78"/>
        <v>22</v>
      </c>
      <c r="BI53" s="20">
        <f t="shared" si="78"/>
        <v>29</v>
      </c>
      <c r="BJ53" s="21">
        <f>SUM(BE53:BI53)</f>
        <v>167</v>
      </c>
      <c r="BK53" s="210" t="s">
        <v>16</v>
      </c>
      <c r="BL53" s="211"/>
      <c r="BM53" s="21">
        <f>Y53+AS53</f>
        <v>20</v>
      </c>
      <c r="BN53" s="21">
        <f t="shared" si="79"/>
        <v>17</v>
      </c>
      <c r="BO53" s="21">
        <f t="shared" si="79"/>
        <v>9</v>
      </c>
      <c r="BP53" s="21">
        <f t="shared" si="79"/>
        <v>5</v>
      </c>
      <c r="BQ53" s="21">
        <f t="shared" si="79"/>
        <v>8</v>
      </c>
      <c r="BR53" s="22">
        <f>SUM(BM53:BQ53)</f>
        <v>59</v>
      </c>
    </row>
    <row r="54" spans="15:70" ht="13.5">
      <c r="O54" s="205" t="s">
        <v>13</v>
      </c>
      <c r="P54" s="206"/>
      <c r="Q54" s="25">
        <f aca="true" t="shared" si="80" ref="Q54:V54">SUM(Q52:Q53)</f>
        <v>54</v>
      </c>
      <c r="R54" s="25">
        <f t="shared" si="80"/>
        <v>60</v>
      </c>
      <c r="S54" s="25">
        <f t="shared" si="80"/>
        <v>47</v>
      </c>
      <c r="T54" s="25">
        <f t="shared" si="80"/>
        <v>29</v>
      </c>
      <c r="U54" s="25">
        <f t="shared" si="80"/>
        <v>32</v>
      </c>
      <c r="V54" s="25">
        <f t="shared" si="80"/>
        <v>222</v>
      </c>
      <c r="W54" s="207" t="s">
        <v>13</v>
      </c>
      <c r="X54" s="208"/>
      <c r="Y54" s="25">
        <f aca="true" t="shared" si="81" ref="Y54:AD54">SUM(Y52:Y53)</f>
        <v>27</v>
      </c>
      <c r="Z54" s="25">
        <f t="shared" si="81"/>
        <v>20</v>
      </c>
      <c r="AA54" s="25">
        <f t="shared" si="81"/>
        <v>11</v>
      </c>
      <c r="AB54" s="25">
        <f t="shared" si="81"/>
        <v>7</v>
      </c>
      <c r="AC54" s="25">
        <f t="shared" si="81"/>
        <v>8</v>
      </c>
      <c r="AD54" s="25">
        <f t="shared" si="81"/>
        <v>73</v>
      </c>
      <c r="AI54" s="205" t="s">
        <v>13</v>
      </c>
      <c r="AJ54" s="206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07" t="s">
        <v>13</v>
      </c>
      <c r="AR54" s="208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5" t="s">
        <v>13</v>
      </c>
      <c r="BD54" s="206"/>
      <c r="BE54" s="25">
        <f aca="true" t="shared" si="84" ref="BE54:BJ54">SUM(BE52:BE53)</f>
        <v>54</v>
      </c>
      <c r="BF54" s="25">
        <f t="shared" si="84"/>
        <v>60</v>
      </c>
      <c r="BG54" s="25">
        <f t="shared" si="84"/>
        <v>47</v>
      </c>
      <c r="BH54" s="25">
        <f t="shared" si="84"/>
        <v>29</v>
      </c>
      <c r="BI54" s="25">
        <f t="shared" si="84"/>
        <v>32</v>
      </c>
      <c r="BJ54" s="25">
        <f t="shared" si="84"/>
        <v>222</v>
      </c>
      <c r="BK54" s="207" t="s">
        <v>13</v>
      </c>
      <c r="BL54" s="208"/>
      <c r="BM54" s="25">
        <f aca="true" t="shared" si="85" ref="BM54:BR54">SUM(BM52:BM53)</f>
        <v>27</v>
      </c>
      <c r="BN54" s="25">
        <f t="shared" si="85"/>
        <v>20</v>
      </c>
      <c r="BO54" s="25">
        <f t="shared" si="85"/>
        <v>11</v>
      </c>
      <c r="BP54" s="25">
        <f t="shared" si="85"/>
        <v>7</v>
      </c>
      <c r="BQ54" s="25">
        <f t="shared" si="85"/>
        <v>8</v>
      </c>
      <c r="BR54" s="25">
        <f t="shared" si="85"/>
        <v>73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5" t="s">
        <v>11</v>
      </c>
      <c r="P56" s="206"/>
      <c r="Q56" s="184">
        <v>100</v>
      </c>
      <c r="R56" s="184">
        <v>101</v>
      </c>
      <c r="S56" s="184">
        <v>102</v>
      </c>
      <c r="T56" s="184">
        <v>103</v>
      </c>
      <c r="U56" s="184">
        <v>104</v>
      </c>
      <c r="V56" s="184" t="s">
        <v>13</v>
      </c>
      <c r="W56" s="214" t="s">
        <v>11</v>
      </c>
      <c r="X56" s="215"/>
      <c r="Y56" s="14">
        <v>105</v>
      </c>
      <c r="Z56" s="14">
        <v>106</v>
      </c>
      <c r="AA56" s="14">
        <v>107</v>
      </c>
      <c r="AB56" s="14" t="s">
        <v>92</v>
      </c>
      <c r="AC56" s="14" t="s">
        <v>92</v>
      </c>
      <c r="AD56" s="14" t="s">
        <v>13</v>
      </c>
      <c r="AI56" s="205" t="s">
        <v>11</v>
      </c>
      <c r="AJ56" s="206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14" t="s">
        <v>11</v>
      </c>
      <c r="AR56" s="215"/>
      <c r="AS56" s="14">
        <v>105</v>
      </c>
      <c r="AT56" s="14">
        <v>106</v>
      </c>
      <c r="AU56" s="14">
        <v>107</v>
      </c>
      <c r="AV56" s="14" t="s">
        <v>92</v>
      </c>
      <c r="AW56" s="14" t="s">
        <v>92</v>
      </c>
      <c r="AX56" s="14" t="s">
        <v>13</v>
      </c>
      <c r="BC56" s="205" t="s">
        <v>11</v>
      </c>
      <c r="BD56" s="206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14" t="s">
        <v>11</v>
      </c>
      <c r="BL56" s="215"/>
      <c r="BM56" s="14">
        <v>105</v>
      </c>
      <c r="BN56" s="14">
        <v>106</v>
      </c>
      <c r="BO56" s="14">
        <v>107</v>
      </c>
      <c r="BP56" s="14" t="s">
        <v>92</v>
      </c>
      <c r="BQ56" s="14" t="s">
        <v>92</v>
      </c>
      <c r="BR56" s="14" t="s">
        <v>13</v>
      </c>
    </row>
    <row r="57" spans="15:70" ht="13.5">
      <c r="O57" s="205" t="s">
        <v>14</v>
      </c>
      <c r="P57" s="209"/>
      <c r="Q57" s="185"/>
      <c r="R57" s="186"/>
      <c r="S57" s="186"/>
      <c r="T57" s="186"/>
      <c r="U57" s="186"/>
      <c r="V57" s="186">
        <f>SUM(Q57:U57)</f>
        <v>0</v>
      </c>
      <c r="W57" s="212" t="s">
        <v>14</v>
      </c>
      <c r="X57" s="213"/>
      <c r="Y57" s="37"/>
      <c r="Z57" s="37"/>
      <c r="AA57" s="37"/>
      <c r="AB57" s="37"/>
      <c r="AC57" s="37"/>
      <c r="AD57" s="17">
        <f>SUM(Y57:AC57)</f>
        <v>0</v>
      </c>
      <c r="AI57" s="205" t="s">
        <v>14</v>
      </c>
      <c r="AJ57" s="209"/>
      <c r="AK57" s="36"/>
      <c r="AL57" s="37"/>
      <c r="AM57" s="37"/>
      <c r="AN57" s="37"/>
      <c r="AO57" s="37"/>
      <c r="AP57" s="37">
        <f>SUM(AK57:AO57)</f>
        <v>0</v>
      </c>
      <c r="AQ57" s="212" t="s">
        <v>14</v>
      </c>
      <c r="AR57" s="213"/>
      <c r="AS57" s="37"/>
      <c r="AT57" s="37"/>
      <c r="AU57" s="37"/>
      <c r="AV57" s="37"/>
      <c r="AW57" s="37"/>
      <c r="AX57" s="17">
        <f>SUM(AS57:AW57)</f>
        <v>0</v>
      </c>
      <c r="BC57" s="205" t="s">
        <v>14</v>
      </c>
      <c r="BD57" s="209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2" t="s">
        <v>14</v>
      </c>
      <c r="BL57" s="213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5" t="s">
        <v>16</v>
      </c>
      <c r="P58" s="209"/>
      <c r="Q58" s="178">
        <v>6</v>
      </c>
      <c r="R58" s="179">
        <v>2</v>
      </c>
      <c r="S58" s="179"/>
      <c r="T58" s="179">
        <v>2</v>
      </c>
      <c r="U58" s="179">
        <v>2</v>
      </c>
      <c r="V58" s="179">
        <f>SUM(Q58:U58)</f>
        <v>12</v>
      </c>
      <c r="W58" s="210" t="s">
        <v>16</v>
      </c>
      <c r="X58" s="211"/>
      <c r="Y58" s="38"/>
      <c r="Z58" s="38"/>
      <c r="AA58" s="38"/>
      <c r="AB58" s="38"/>
      <c r="AC58" s="38"/>
      <c r="AD58" s="22">
        <f>SUM(Y58:AC58)</f>
        <v>0</v>
      </c>
      <c r="AI58" s="205" t="s">
        <v>16</v>
      </c>
      <c r="AJ58" s="209"/>
      <c r="AK58" s="40"/>
      <c r="AL58" s="38"/>
      <c r="AM58" s="38"/>
      <c r="AN58" s="38"/>
      <c r="AO58" s="38"/>
      <c r="AP58" s="38">
        <f>SUM(AK58:AO58)</f>
        <v>0</v>
      </c>
      <c r="AQ58" s="210" t="s">
        <v>16</v>
      </c>
      <c r="AR58" s="211"/>
      <c r="AS58" s="38"/>
      <c r="AT58" s="38"/>
      <c r="AU58" s="38"/>
      <c r="AV58" s="38"/>
      <c r="AW58" s="38"/>
      <c r="AX58" s="22">
        <f>SUM(AS58:AW58)</f>
        <v>0</v>
      </c>
      <c r="BC58" s="205" t="s">
        <v>16</v>
      </c>
      <c r="BD58" s="209"/>
      <c r="BE58" s="40">
        <f>Q58+AK58</f>
        <v>6</v>
      </c>
      <c r="BF58" s="40">
        <f t="shared" si="86"/>
        <v>2</v>
      </c>
      <c r="BG58" s="40">
        <f t="shared" si="86"/>
        <v>0</v>
      </c>
      <c r="BH58" s="40">
        <f t="shared" si="86"/>
        <v>2</v>
      </c>
      <c r="BI58" s="40">
        <f t="shared" si="86"/>
        <v>2</v>
      </c>
      <c r="BJ58" s="38">
        <f>SUM(BE58:BI58)</f>
        <v>12</v>
      </c>
      <c r="BK58" s="210" t="s">
        <v>16</v>
      </c>
      <c r="BL58" s="211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5" t="s">
        <v>13</v>
      </c>
      <c r="P59" s="206"/>
      <c r="Q59" s="187">
        <f aca="true" t="shared" si="88" ref="Q59:V59">SUM(Q57:Q58)</f>
        <v>6</v>
      </c>
      <c r="R59" s="187">
        <f t="shared" si="88"/>
        <v>2</v>
      </c>
      <c r="S59" s="187">
        <f t="shared" si="88"/>
        <v>0</v>
      </c>
      <c r="T59" s="187">
        <f t="shared" si="88"/>
        <v>2</v>
      </c>
      <c r="U59" s="187">
        <f t="shared" si="88"/>
        <v>2</v>
      </c>
      <c r="V59" s="187">
        <f t="shared" si="88"/>
        <v>12</v>
      </c>
      <c r="W59" s="207" t="s">
        <v>13</v>
      </c>
      <c r="X59" s="208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5" t="s">
        <v>13</v>
      </c>
      <c r="AJ59" s="206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07" t="s">
        <v>13</v>
      </c>
      <c r="AR59" s="208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5" t="s">
        <v>13</v>
      </c>
      <c r="BD59" s="206"/>
      <c r="BE59" s="25">
        <f aca="true" t="shared" si="92" ref="BE59:BJ59">SUM(BE57:BE58)</f>
        <v>6</v>
      </c>
      <c r="BF59" s="25">
        <f t="shared" si="92"/>
        <v>2</v>
      </c>
      <c r="BG59" s="25">
        <f t="shared" si="92"/>
        <v>0</v>
      </c>
      <c r="BH59" s="25">
        <f t="shared" si="92"/>
        <v>2</v>
      </c>
      <c r="BI59" s="25">
        <f t="shared" si="92"/>
        <v>2</v>
      </c>
      <c r="BJ59" s="25">
        <f t="shared" si="92"/>
        <v>12</v>
      </c>
      <c r="BK59" s="207" t="s">
        <v>13</v>
      </c>
      <c r="BL59" s="208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335" t="s">
        <v>61</v>
      </c>
      <c r="AF60" s="335"/>
      <c r="AY60" s="335" t="s">
        <v>61</v>
      </c>
      <c r="AZ60" s="335"/>
      <c r="BS60" s="335" t="s">
        <v>61</v>
      </c>
      <c r="BT60" s="335"/>
    </row>
    <row r="61" spans="17:72" ht="14.25">
      <c r="Q61" s="336" t="s">
        <v>19</v>
      </c>
      <c r="R61" s="337"/>
      <c r="S61" s="338"/>
      <c r="T61" s="158"/>
      <c r="U61" s="159"/>
      <c r="V61" s="339" t="s">
        <v>20</v>
      </c>
      <c r="W61" s="340"/>
      <c r="X61" s="341"/>
      <c r="Y61" s="160"/>
      <c r="Z61" s="160"/>
      <c r="AA61" s="342" t="s">
        <v>21</v>
      </c>
      <c r="AB61" s="343"/>
      <c r="AC61" s="344"/>
      <c r="AE61" s="161" t="s">
        <v>23</v>
      </c>
      <c r="AF61" s="161" t="s">
        <v>24</v>
      </c>
      <c r="AK61" s="196" t="s">
        <v>19</v>
      </c>
      <c r="AL61" s="197"/>
      <c r="AM61" s="198"/>
      <c r="AN61" s="41"/>
      <c r="AP61" s="199" t="s">
        <v>20</v>
      </c>
      <c r="AQ61" s="200"/>
      <c r="AR61" s="201"/>
      <c r="AS61" s="42"/>
      <c r="AT61" s="42"/>
      <c r="AU61" s="202" t="s">
        <v>21</v>
      </c>
      <c r="AV61" s="203"/>
      <c r="AW61" s="204"/>
      <c r="AY61" s="161" t="s">
        <v>23</v>
      </c>
      <c r="AZ61" s="161" t="s">
        <v>24</v>
      </c>
      <c r="BE61" s="196" t="s">
        <v>19</v>
      </c>
      <c r="BF61" s="197"/>
      <c r="BG61" s="198"/>
      <c r="BH61" s="41"/>
      <c r="BJ61" s="199" t="s">
        <v>20</v>
      </c>
      <c r="BK61" s="200"/>
      <c r="BL61" s="201"/>
      <c r="BM61" s="42"/>
      <c r="BN61" s="42"/>
      <c r="BO61" s="202" t="s">
        <v>21</v>
      </c>
      <c r="BP61" s="203"/>
      <c r="BQ61" s="204"/>
      <c r="BS61" s="161" t="s">
        <v>23</v>
      </c>
      <c r="BT61" s="161" t="s">
        <v>24</v>
      </c>
    </row>
    <row r="62" spans="17:72" ht="14.25">
      <c r="Q62" s="162" t="s">
        <v>17</v>
      </c>
      <c r="R62" s="345">
        <f>V7+AD7+V12</f>
        <v>651</v>
      </c>
      <c r="S62" s="346"/>
      <c r="T62" s="158"/>
      <c r="U62" s="159"/>
      <c r="V62" s="162" t="s">
        <v>17</v>
      </c>
      <c r="W62" s="345">
        <f>AD12+V17+AD17+V22+AD22+V27+AD27+V32+AD32+V37</f>
        <v>3017</v>
      </c>
      <c r="X62" s="346"/>
      <c r="Y62" s="163"/>
      <c r="Z62" s="163"/>
      <c r="AA62" s="162" t="s">
        <v>17</v>
      </c>
      <c r="AB62" s="345">
        <f>AD37+V42+AD42+V47+AD47+V52+AD52+V57+AD57</f>
        <v>1601</v>
      </c>
      <c r="AC62" s="346"/>
      <c r="AD62" s="164" t="s">
        <v>17</v>
      </c>
      <c r="AE62" s="165">
        <f>AD37+V42</f>
        <v>886</v>
      </c>
      <c r="AF62" s="165">
        <f>AD42+V47+AD47+V52+AD52+V57+AD57</f>
        <v>715</v>
      </c>
      <c r="AK62" s="43" t="s">
        <v>17</v>
      </c>
      <c r="AL62" s="193">
        <f>AP7+AX7+AP12</f>
        <v>0</v>
      </c>
      <c r="AM62" s="195"/>
      <c r="AN62" s="41"/>
      <c r="AP62" s="43" t="s">
        <v>17</v>
      </c>
      <c r="AQ62" s="193">
        <f>AX12+AP17+AX17+AP22+AX22+AP27+AX27+AP32+AX32+AP37</f>
        <v>23</v>
      </c>
      <c r="AR62" s="195"/>
      <c r="AS62" s="44"/>
      <c r="AT62" s="44"/>
      <c r="AU62" s="43" t="s">
        <v>17</v>
      </c>
      <c r="AV62" s="193">
        <f>AX37+AP42+AX42+AP47+AX47+AP52+AX52+AP57+AX57</f>
        <v>2</v>
      </c>
      <c r="AW62" s="195"/>
      <c r="AX62" s="164" t="s">
        <v>17</v>
      </c>
      <c r="AY62" s="165">
        <f>AX37+AP42</f>
        <v>1</v>
      </c>
      <c r="AZ62" s="165">
        <f>AX42+AP47+AX47+AP52+AX52+AP57+AX57</f>
        <v>1</v>
      </c>
      <c r="BE62" s="43" t="s">
        <v>17</v>
      </c>
      <c r="BF62" s="193">
        <f>BJ7+BR7+BJ12</f>
        <v>651</v>
      </c>
      <c r="BG62" s="195"/>
      <c r="BH62" s="41"/>
      <c r="BJ62" s="43" t="s">
        <v>17</v>
      </c>
      <c r="BK62" s="193">
        <f>BR12+BJ17+BR17+BJ22+BR22+BJ27+BR27+BJ32+BR32+BJ37</f>
        <v>3040</v>
      </c>
      <c r="BL62" s="195"/>
      <c r="BM62" s="44"/>
      <c r="BN62" s="44"/>
      <c r="BO62" s="43" t="s">
        <v>17</v>
      </c>
      <c r="BP62" s="193">
        <f>BR37+BJ42+BR42+BJ47+BR47+BJ52+BR52+BJ57+BR57</f>
        <v>1603</v>
      </c>
      <c r="BQ62" s="195"/>
      <c r="BR62" s="164" t="s">
        <v>17</v>
      </c>
      <c r="BS62" s="165">
        <f>BR37+BJ42</f>
        <v>887</v>
      </c>
      <c r="BT62" s="165">
        <f>BR42+BJ47+BR47+BJ52+BR52+BJ57+BR57</f>
        <v>716</v>
      </c>
    </row>
    <row r="63" spans="17:72" ht="15" thickBot="1">
      <c r="Q63" s="166" t="s">
        <v>15</v>
      </c>
      <c r="R63" s="347">
        <f>V8+AD8+V13</f>
        <v>675</v>
      </c>
      <c r="S63" s="348"/>
      <c r="T63" s="158"/>
      <c r="U63" s="159"/>
      <c r="V63" s="166" t="s">
        <v>15</v>
      </c>
      <c r="W63" s="347">
        <f>AD13+V18+AD18+V23+AD23+V28+AD28+V33+AD33+V38</f>
        <v>2943</v>
      </c>
      <c r="X63" s="348"/>
      <c r="Y63" s="163"/>
      <c r="Z63" s="163"/>
      <c r="AA63" s="166" t="s">
        <v>15</v>
      </c>
      <c r="AB63" s="347">
        <f>AD38+V43+AD43+V48+AD48+V53+AD53+V58+AD58</f>
        <v>2233</v>
      </c>
      <c r="AC63" s="348"/>
      <c r="AD63" s="164" t="s">
        <v>15</v>
      </c>
      <c r="AE63" s="167">
        <f>AD38+V43</f>
        <v>945</v>
      </c>
      <c r="AF63" s="167">
        <f>AD43+V48+AD48+V53+AD53+V58+AD58</f>
        <v>1288</v>
      </c>
      <c r="AK63" s="43" t="s">
        <v>15</v>
      </c>
      <c r="AL63" s="193">
        <f>AP8+AX8+AP13</f>
        <v>0</v>
      </c>
      <c r="AM63" s="195"/>
      <c r="AN63" s="41"/>
      <c r="AP63" s="43" t="s">
        <v>15</v>
      </c>
      <c r="AQ63" s="193">
        <f>AX13+AP18+AX18+AP23+AX23+AP28+AX28+AP33+AX33+AP38</f>
        <v>38</v>
      </c>
      <c r="AR63" s="195"/>
      <c r="AS63" s="44"/>
      <c r="AT63" s="44"/>
      <c r="AU63" s="43" t="s">
        <v>15</v>
      </c>
      <c r="AV63" s="193">
        <f>AX38+AP43+AX43+AP48+AX48+AP53+AX53+AP58+AX58</f>
        <v>1</v>
      </c>
      <c r="AW63" s="195"/>
      <c r="AX63" s="164" t="s">
        <v>15</v>
      </c>
      <c r="AY63" s="167">
        <f>AX38+AP43</f>
        <v>1</v>
      </c>
      <c r="AZ63" s="167">
        <f>AX43+AP48+AX48+AP53+AX53+AP58+AX58</f>
        <v>0</v>
      </c>
      <c r="BE63" s="43" t="s">
        <v>15</v>
      </c>
      <c r="BF63" s="193">
        <f>BJ8+BR8+BJ13</f>
        <v>675</v>
      </c>
      <c r="BG63" s="195"/>
      <c r="BH63" s="41"/>
      <c r="BJ63" s="43" t="s">
        <v>15</v>
      </c>
      <c r="BK63" s="193">
        <f>BR13+BJ18+BR18+BJ23+BR23+BJ28+BR28+BJ33+BR33+BJ38</f>
        <v>2981</v>
      </c>
      <c r="BL63" s="195"/>
      <c r="BM63" s="44"/>
      <c r="BN63" s="44"/>
      <c r="BO63" s="43" t="s">
        <v>15</v>
      </c>
      <c r="BP63" s="193">
        <f>BR38+BJ43+BR43+BJ48+BR48+BJ53+BR53+BJ58+BR58</f>
        <v>2234</v>
      </c>
      <c r="BQ63" s="194"/>
      <c r="BR63" s="164" t="s">
        <v>15</v>
      </c>
      <c r="BS63" s="167">
        <f>BR38+BJ43</f>
        <v>946</v>
      </c>
      <c r="BT63" s="167">
        <f>BR43+BJ48+BR48+BJ53+BR53+BJ58+BR58</f>
        <v>1288</v>
      </c>
    </row>
    <row r="64" spans="17:76" ht="15" thickBot="1">
      <c r="Q64" s="168" t="s">
        <v>13</v>
      </c>
      <c r="R64" s="349">
        <f>R62+R63</f>
        <v>1326</v>
      </c>
      <c r="S64" s="350"/>
      <c r="T64" s="158"/>
      <c r="U64" s="159"/>
      <c r="V64" s="168" t="s">
        <v>13</v>
      </c>
      <c r="W64" s="349">
        <f>W62+W63</f>
        <v>5960</v>
      </c>
      <c r="X64" s="350"/>
      <c r="Y64" s="163"/>
      <c r="Z64" s="163"/>
      <c r="AA64" s="168" t="s">
        <v>13</v>
      </c>
      <c r="AB64" s="349">
        <f>AB62+AB63</f>
        <v>3834</v>
      </c>
      <c r="AC64" s="350"/>
      <c r="AD64" s="164" t="s">
        <v>13</v>
      </c>
      <c r="AE64" s="169">
        <f>AD39+V44</f>
        <v>1831</v>
      </c>
      <c r="AF64" s="170">
        <f>AD44+V49+AD49+V54+AD54+V59+AD59</f>
        <v>2003</v>
      </c>
      <c r="AK64" s="43" t="s">
        <v>13</v>
      </c>
      <c r="AL64" s="193">
        <f>AL62+AL63</f>
        <v>0</v>
      </c>
      <c r="AM64" s="195"/>
      <c r="AN64" s="41"/>
      <c r="AP64" s="43" t="s">
        <v>13</v>
      </c>
      <c r="AQ64" s="193">
        <f>AQ62+AQ63</f>
        <v>61</v>
      </c>
      <c r="AR64" s="195"/>
      <c r="AS64" s="44"/>
      <c r="AT64" s="44"/>
      <c r="AU64" s="43" t="s">
        <v>13</v>
      </c>
      <c r="AV64" s="193">
        <f>AV62+AV63</f>
        <v>3</v>
      </c>
      <c r="AW64" s="195"/>
      <c r="AX64" s="164" t="s">
        <v>13</v>
      </c>
      <c r="AY64" s="169">
        <f>AX39+AP44</f>
        <v>2</v>
      </c>
      <c r="AZ64" s="170">
        <f>AX44+AP49+AX49+AP54+AX54+AP59+AX59</f>
        <v>1</v>
      </c>
      <c r="BE64" s="43" t="s">
        <v>13</v>
      </c>
      <c r="BF64" s="193">
        <f>BF62+BF63</f>
        <v>1326</v>
      </c>
      <c r="BG64" s="195"/>
      <c r="BH64" s="41"/>
      <c r="BJ64" s="43" t="s">
        <v>13</v>
      </c>
      <c r="BK64" s="193">
        <f>BK62+BK63</f>
        <v>6021</v>
      </c>
      <c r="BL64" s="195"/>
      <c r="BM64" s="44"/>
      <c r="BN64" s="44"/>
      <c r="BO64" s="43" t="s">
        <v>13</v>
      </c>
      <c r="BP64" s="193">
        <f>BP62+BP63</f>
        <v>3837</v>
      </c>
      <c r="BQ64" s="195"/>
      <c r="BR64" s="164" t="s">
        <v>13</v>
      </c>
      <c r="BS64" s="169">
        <f>BR39+BJ44</f>
        <v>1833</v>
      </c>
      <c r="BT64" s="170">
        <f>BR44+BJ49+BR49+BJ54+BR54+BJ59+BR59</f>
        <v>2004</v>
      </c>
      <c r="BW64" s="45"/>
      <c r="BX64" s="45"/>
    </row>
    <row r="65" spans="17:76" ht="14.25">
      <c r="Q65" s="171" t="s">
        <v>93</v>
      </c>
      <c r="R65" s="351">
        <f>R64/O9</f>
        <v>0.11924460431654677</v>
      </c>
      <c r="S65" s="352"/>
      <c r="T65" s="159"/>
      <c r="U65" s="159"/>
      <c r="V65" s="171" t="s">
        <v>93</v>
      </c>
      <c r="W65" s="351">
        <f>W64/O9</f>
        <v>0.5359712230215827</v>
      </c>
      <c r="X65" s="352"/>
      <c r="Y65" s="172"/>
      <c r="Z65" s="172"/>
      <c r="AA65" s="171" t="s">
        <v>93</v>
      </c>
      <c r="AB65" s="351">
        <f>AB64/O9</f>
        <v>0.3447841726618705</v>
      </c>
      <c r="AC65" s="352"/>
      <c r="AE65" s="173">
        <f>AE64/O9</f>
        <v>0.16465827338129496</v>
      </c>
      <c r="AF65" s="173">
        <f>AF64/O9</f>
        <v>0.18012589928057554</v>
      </c>
      <c r="AK65" s="46" t="s">
        <v>93</v>
      </c>
      <c r="AL65" s="190">
        <f>AL64/AI9</f>
        <v>0</v>
      </c>
      <c r="AM65" s="191"/>
      <c r="AP65" s="46" t="s">
        <v>93</v>
      </c>
      <c r="AQ65" s="190">
        <f>AQ64/AI9</f>
        <v>0.953125</v>
      </c>
      <c r="AR65" s="191"/>
      <c r="AS65" s="47"/>
      <c r="AT65" s="47"/>
      <c r="AU65" s="46" t="s">
        <v>93</v>
      </c>
      <c r="AV65" s="190">
        <f>AV64/AI9</f>
        <v>0.046875</v>
      </c>
      <c r="AW65" s="191"/>
      <c r="AY65" s="173">
        <f>AY64/AI9</f>
        <v>0.03125</v>
      </c>
      <c r="AZ65" s="173">
        <f>AZ64/AI9</f>
        <v>0.015625</v>
      </c>
      <c r="BE65" s="46" t="s">
        <v>93</v>
      </c>
      <c r="BF65" s="190">
        <f>BF64/BC9</f>
        <v>0.11856223175965665</v>
      </c>
      <c r="BG65" s="191"/>
      <c r="BJ65" s="46" t="s">
        <v>93</v>
      </c>
      <c r="BK65" s="190">
        <f>BK64/BC9</f>
        <v>0.5383583690987125</v>
      </c>
      <c r="BL65" s="191"/>
      <c r="BM65" s="47"/>
      <c r="BN65" s="47"/>
      <c r="BO65" s="46" t="s">
        <v>93</v>
      </c>
      <c r="BP65" s="190">
        <f>BP64/BC9</f>
        <v>0.3430793991416309</v>
      </c>
      <c r="BQ65" s="191"/>
      <c r="BS65" s="173">
        <f>BS64/BC9</f>
        <v>0.16389484978540772</v>
      </c>
      <c r="BT65" s="173">
        <f>BT64/BC9</f>
        <v>0.1791845493562232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192">
        <f>V27+AD27+V32+AD32+V37</f>
        <v>1784</v>
      </c>
      <c r="AA74" s="192"/>
    </row>
    <row r="75" spans="23:27" ht="13.5">
      <c r="W75" s="49"/>
      <c r="X75" s="49"/>
      <c r="Y75" s="50" t="s">
        <v>31</v>
      </c>
      <c r="Z75" s="192">
        <f>V28+AD28+V33+AD33+V38</f>
        <v>1752</v>
      </c>
      <c r="AA75" s="192"/>
    </row>
  </sheetData>
  <sheetProtection/>
  <mergeCells count="408">
    <mergeCell ref="BK65:BL65"/>
    <mergeCell ref="BP65:BQ65"/>
    <mergeCell ref="Z74:AA74"/>
    <mergeCell ref="Z75:AA75"/>
    <mergeCell ref="BF64:BG64"/>
    <mergeCell ref="BK64:BL64"/>
    <mergeCell ref="BP64:BQ64"/>
    <mergeCell ref="BF65:BG65"/>
    <mergeCell ref="R65:S65"/>
    <mergeCell ref="W65:X65"/>
    <mergeCell ref="AB65:AC65"/>
    <mergeCell ref="AL65:AM65"/>
    <mergeCell ref="AQ65:AR65"/>
    <mergeCell ref="AV65:AW65"/>
    <mergeCell ref="R64:S64"/>
    <mergeCell ref="W64:X64"/>
    <mergeCell ref="AB64:AC64"/>
    <mergeCell ref="AL64:AM64"/>
    <mergeCell ref="AQ64:AR64"/>
    <mergeCell ref="AV64:AW64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O34:P34"/>
    <mergeCell ref="W34:X34"/>
    <mergeCell ref="AI34:AJ34"/>
    <mergeCell ref="C34:C35"/>
    <mergeCell ref="D34:D35"/>
    <mergeCell ref="E34:E35"/>
    <mergeCell ref="F34:F35"/>
    <mergeCell ref="G34:G35"/>
    <mergeCell ref="H34:H35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U2039</dc:creator>
  <cp:keywords/>
  <dc:description/>
  <cp:lastModifiedBy>U3176</cp:lastModifiedBy>
  <cp:lastPrinted>2016-04-12T07:22:34Z</cp:lastPrinted>
  <dcterms:created xsi:type="dcterms:W3CDTF">2014-05-12T00:18:53Z</dcterms:created>
  <dcterms:modified xsi:type="dcterms:W3CDTF">2017-08-25T06:33:44Z</dcterms:modified>
  <cp:category/>
  <cp:version/>
  <cp:contentType/>
  <cp:contentStatus/>
</cp:coreProperties>
</file>